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bs-sv12\Factory\Product\Profiling\Document\Manual\Tool\AppForm\AppForm_2024_08\"/>
    </mc:Choice>
  </mc:AlternateContent>
  <xr:revisionPtr revIDLastSave="0" documentId="13_ncr:1_{D951302A-0D1B-484D-9457-F29B45063EA4}" xr6:coauthVersionLast="47" xr6:coauthVersionMax="47" xr10:uidLastSave="{00000000-0000-0000-0000-000000000000}"/>
  <bookViews>
    <workbookView xWindow="-120" yWindow="-120" windowWidth="29040" windowHeight="17520" xr2:uid="{00000000-000D-0000-FFFF-FFFF00000000}"/>
  </bookViews>
  <sheets>
    <sheet name="Application Form" sheetId="5" r:id="rId1"/>
    <sheet name="Sample Shipping Info" sheetId="3" r:id="rId2"/>
    <sheet name="Complete Kinase List" sheetId="2" r:id="rId3"/>
  </sheets>
  <definedNames>
    <definedName name="_xlnm._FilterDatabase" localSheetId="0" hidden="1">'Application Form'!$CG$161:$DC$779</definedName>
    <definedName name="_xlnm._FilterDatabase" localSheetId="2" hidden="1">'Complete Kinase List'!$A$1:$A$514</definedName>
    <definedName name="CheckList" localSheetId="0">'Application Form'!$CF$162:$CH$788</definedName>
    <definedName name="KinaseList">'Complete Kinase List'!$A$2:$A$550</definedName>
    <definedName name="_xlnm.Print_Area" localSheetId="0">'Application Form'!$F$1:$BG$322</definedName>
    <definedName name="_xlnm.Print_Area" localSheetId="1">'Sample Shipping Info'!$A$1:$O$41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34" i="5" l="1"/>
  <c r="CY557" i="5"/>
  <c r="CS559" i="5"/>
  <c r="DB558" i="5"/>
  <c r="CZ558" i="5"/>
  <c r="CW558" i="5"/>
  <c r="CU558" i="5"/>
  <c r="CS557" i="5"/>
  <c r="CP558" i="5"/>
  <c r="CP557" i="5"/>
  <c r="CP162" i="5" l="1"/>
  <c r="CB313" i="5"/>
  <c r="DB762" i="5"/>
  <c r="CZ762" i="5"/>
  <c r="CW762" i="5"/>
  <c r="CU762" i="5"/>
  <c r="DB737" i="5"/>
  <c r="CZ737" i="5"/>
  <c r="CW737" i="5"/>
  <c r="CU737" i="5"/>
  <c r="DB689" i="5"/>
  <c r="CZ689" i="5"/>
  <c r="CW689" i="5"/>
  <c r="CU689" i="5"/>
  <c r="DB610" i="5"/>
  <c r="CZ610" i="5"/>
  <c r="CW610" i="5"/>
  <c r="CU610" i="5"/>
  <c r="DB608" i="5"/>
  <c r="CZ608" i="5"/>
  <c r="CW608" i="5"/>
  <c r="CU608" i="5"/>
  <c r="DB453" i="5"/>
  <c r="CZ453" i="5"/>
  <c r="CW453" i="5"/>
  <c r="CU453" i="5"/>
  <c r="DB451" i="5"/>
  <c r="CZ451" i="5"/>
  <c r="CW451" i="5"/>
  <c r="CU451" i="5"/>
  <c r="CZ447" i="5"/>
  <c r="DB447" i="5"/>
  <c r="CW447" i="5"/>
  <c r="CU447" i="5"/>
  <c r="CG502" i="5"/>
  <c r="CF502" i="5"/>
  <c r="CG520" i="5"/>
  <c r="CF520" i="5"/>
  <c r="CG420" i="5"/>
  <c r="CF420" i="5"/>
  <c r="CG422" i="5"/>
  <c r="CF422" i="5"/>
  <c r="CG426" i="5"/>
  <c r="CF426" i="5"/>
  <c r="CG430" i="5"/>
  <c r="CF430" i="5"/>
  <c r="CG440" i="5"/>
  <c r="CF440" i="5"/>
  <c r="CG442" i="5"/>
  <c r="CF442" i="5"/>
  <c r="CG445" i="5"/>
  <c r="CF445" i="5"/>
  <c r="CG447" i="5"/>
  <c r="CF447" i="5"/>
  <c r="CP447" i="5" s="1"/>
  <c r="CG451" i="5"/>
  <c r="CF451" i="5"/>
  <c r="CP451" i="5" s="1"/>
  <c r="CG453" i="5"/>
  <c r="CF453" i="5"/>
  <c r="CP453" i="5" s="1"/>
  <c r="CG476" i="5"/>
  <c r="CF476" i="5"/>
  <c r="CG484" i="5"/>
  <c r="CF484" i="5"/>
  <c r="CG486" i="5"/>
  <c r="CF486" i="5"/>
  <c r="CG488" i="5"/>
  <c r="CF488" i="5"/>
  <c r="CG496" i="5"/>
  <c r="CF496" i="5"/>
  <c r="CG505" i="5"/>
  <c r="CF505" i="5"/>
  <c r="CG509" i="5"/>
  <c r="CF509" i="5"/>
  <c r="CG531" i="5"/>
  <c r="CF531" i="5"/>
  <c r="CG535" i="5"/>
  <c r="CF535" i="5"/>
  <c r="CG537" i="5"/>
  <c r="CF537" i="5"/>
  <c r="CG543" i="5"/>
  <c r="CF543" i="5"/>
  <c r="CG548" i="5"/>
  <c r="CF548" i="5"/>
  <c r="CG562" i="5"/>
  <c r="CF562" i="5"/>
  <c r="CG576" i="5"/>
  <c r="CF576" i="5"/>
  <c r="CG580" i="5"/>
  <c r="CF580" i="5"/>
  <c r="CG582" i="5"/>
  <c r="CF582" i="5"/>
  <c r="CG584" i="5"/>
  <c r="CF584" i="5"/>
  <c r="CG586" i="5"/>
  <c r="CF586" i="5"/>
  <c r="CG588" i="5"/>
  <c r="CF588" i="5"/>
  <c r="CG592" i="5"/>
  <c r="CF592" i="5"/>
  <c r="CG599" i="5"/>
  <c r="CF599" i="5"/>
  <c r="CG604" i="5"/>
  <c r="CF604" i="5"/>
  <c r="CG606" i="5"/>
  <c r="CF606" i="5"/>
  <c r="CG608" i="5"/>
  <c r="CF608" i="5"/>
  <c r="CP608" i="5" s="1"/>
  <c r="CG610" i="5"/>
  <c r="CF610" i="5"/>
  <c r="CP610" i="5" s="1"/>
  <c r="CG612" i="5"/>
  <c r="CF612" i="5"/>
  <c r="CG618" i="5"/>
  <c r="CF618" i="5"/>
  <c r="CG620" i="5"/>
  <c r="CF620" i="5"/>
  <c r="CG622" i="5"/>
  <c r="CF622" i="5"/>
  <c r="CG624" i="5"/>
  <c r="CF624" i="5"/>
  <c r="CG630" i="5"/>
  <c r="CF630" i="5"/>
  <c r="CG638" i="5"/>
  <c r="CF638" i="5"/>
  <c r="CG654" i="5"/>
  <c r="CF654" i="5"/>
  <c r="CG668" i="5"/>
  <c r="CF668" i="5"/>
  <c r="CG670" i="5"/>
  <c r="CF670" i="5"/>
  <c r="CG675" i="5"/>
  <c r="CF675" i="5"/>
  <c r="CG677" i="5"/>
  <c r="CF677" i="5"/>
  <c r="CG679" i="5"/>
  <c r="CF679" i="5"/>
  <c r="CG689" i="5"/>
  <c r="CF689" i="5"/>
  <c r="CP689" i="5" s="1"/>
  <c r="CG691" i="5"/>
  <c r="CF691" i="5"/>
  <c r="CG695" i="5"/>
  <c r="CF695" i="5"/>
  <c r="CG697" i="5"/>
  <c r="CF697" i="5"/>
  <c r="CG701" i="5"/>
  <c r="CF701" i="5"/>
  <c r="CG705" i="5"/>
  <c r="CF705" i="5"/>
  <c r="CG707" i="5"/>
  <c r="CF707" i="5"/>
  <c r="CG709" i="5"/>
  <c r="CF709" i="5"/>
  <c r="CG711" i="5"/>
  <c r="CF711" i="5"/>
  <c r="CG713" i="5"/>
  <c r="CF713" i="5"/>
  <c r="CG717" i="5"/>
  <c r="CF717" i="5"/>
  <c r="CG726" i="5"/>
  <c r="CF726" i="5"/>
  <c r="CG737" i="5"/>
  <c r="CF737" i="5"/>
  <c r="CP737" i="5" s="1"/>
  <c r="CG745" i="5"/>
  <c r="CF745" i="5"/>
  <c r="CG747" i="5"/>
  <c r="CF747" i="5"/>
  <c r="CG752" i="5"/>
  <c r="CF752" i="5"/>
  <c r="CG755" i="5"/>
  <c r="CF755" i="5"/>
  <c r="CG762" i="5"/>
  <c r="CF762" i="5"/>
  <c r="CP762" i="5" s="1"/>
  <c r="CG768" i="5"/>
  <c r="CF768" i="5"/>
  <c r="CG770" i="5"/>
  <c r="CF770" i="5"/>
  <c r="CG772" i="5"/>
  <c r="CF772" i="5"/>
  <c r="CG774" i="5"/>
  <c r="CF774" i="5"/>
  <c r="CG776" i="5"/>
  <c r="CF776" i="5"/>
  <c r="CG778" i="5"/>
  <c r="CF778" i="5"/>
  <c r="CG780" i="5"/>
  <c r="CF780" i="5"/>
  <c r="DB449" i="5"/>
  <c r="CZ449" i="5"/>
  <c r="CW449" i="5"/>
  <c r="CU449" i="5"/>
  <c r="CP449" i="5"/>
  <c r="DB490" i="5"/>
  <c r="CZ490" i="5"/>
  <c r="CW490" i="5"/>
  <c r="CU490" i="5"/>
  <c r="CP490" i="5"/>
  <c r="DB516" i="5"/>
  <c r="CZ516" i="5"/>
  <c r="CW516" i="5"/>
  <c r="CU516" i="5"/>
  <c r="CP516" i="5"/>
  <c r="DB518" i="5"/>
  <c r="CZ518" i="5"/>
  <c r="CW518" i="5"/>
  <c r="CU518" i="5"/>
  <c r="CP518" i="5"/>
  <c r="DB539" i="5"/>
  <c r="CZ539" i="5"/>
  <c r="CW539" i="5"/>
  <c r="CU539" i="5"/>
  <c r="CP539" i="5"/>
  <c r="DB560" i="5"/>
  <c r="CZ560" i="5"/>
  <c r="CW560" i="5"/>
  <c r="CU560" i="5"/>
  <c r="CP560" i="5"/>
  <c r="DB590" i="5"/>
  <c r="CZ590" i="5"/>
  <c r="CW590" i="5"/>
  <c r="CU590" i="5"/>
  <c r="CP590" i="5"/>
  <c r="DB601" i="5"/>
  <c r="CZ601" i="5"/>
  <c r="CW601" i="5"/>
  <c r="CU601" i="5"/>
  <c r="CP601" i="5"/>
  <c r="DB616" i="5"/>
  <c r="CZ616" i="5"/>
  <c r="CW616" i="5"/>
  <c r="CU616" i="5"/>
  <c r="CP616" i="5"/>
  <c r="DB640" i="5"/>
  <c r="CZ640" i="5"/>
  <c r="CW640" i="5"/>
  <c r="CU640" i="5"/>
  <c r="CP640" i="5"/>
  <c r="DB642" i="5"/>
  <c r="CZ642" i="5"/>
  <c r="CW642" i="5"/>
  <c r="CU642" i="5"/>
  <c r="CP642" i="5"/>
  <c r="DB656" i="5"/>
  <c r="CZ656" i="5"/>
  <c r="CW656" i="5"/>
  <c r="CU656" i="5"/>
  <c r="CP656" i="5"/>
  <c r="DB661" i="5"/>
  <c r="CZ661" i="5"/>
  <c r="CW661" i="5"/>
  <c r="CU661" i="5"/>
  <c r="CP661" i="5"/>
  <c r="DB664" i="5"/>
  <c r="CZ664" i="5"/>
  <c r="CW664" i="5"/>
  <c r="CU664" i="5"/>
  <c r="CP664" i="5"/>
  <c r="DB685" i="5"/>
  <c r="CZ685" i="5"/>
  <c r="CW685" i="5"/>
  <c r="CU685" i="5"/>
  <c r="CP685" i="5"/>
  <c r="DB699" i="5"/>
  <c r="CZ699" i="5"/>
  <c r="CW699" i="5"/>
  <c r="CU699" i="5"/>
  <c r="CP699" i="5"/>
  <c r="DB733" i="5"/>
  <c r="CZ733" i="5"/>
  <c r="CW733" i="5"/>
  <c r="CU733" i="5"/>
  <c r="CP733" i="5"/>
  <c r="DB757" i="5"/>
  <c r="CZ757" i="5"/>
  <c r="CW757" i="5"/>
  <c r="CU757" i="5"/>
  <c r="CP757" i="5"/>
  <c r="CP760" i="5"/>
  <c r="DB760" i="5"/>
  <c r="CZ760" i="5"/>
  <c r="CW760" i="5"/>
  <c r="CU760" i="5"/>
  <c r="CY756" i="5"/>
  <c r="CS756" i="5"/>
  <c r="CP756" i="5"/>
  <c r="DB766" i="5" l="1"/>
  <c r="DB764" i="5"/>
  <c r="DB750" i="5"/>
  <c r="DB749" i="5"/>
  <c r="DB743" i="5"/>
  <c r="DB741" i="5"/>
  <c r="DB739" i="5"/>
  <c r="DB735" i="5"/>
  <c r="DB731" i="5"/>
  <c r="DB728" i="5"/>
  <c r="DB724" i="5"/>
  <c r="DB721" i="5"/>
  <c r="DB715" i="5"/>
  <c r="DB703" i="5"/>
  <c r="DB693" i="5"/>
  <c r="DB687" i="5"/>
  <c r="DB683" i="5"/>
  <c r="DB681" i="5"/>
  <c r="DB672" i="5"/>
  <c r="DB666" i="5"/>
  <c r="DB658" i="5"/>
  <c r="DB652" i="5"/>
  <c r="DB650" i="5"/>
  <c r="DB648" i="5"/>
  <c r="DB646" i="5"/>
  <c r="DB644" i="5"/>
  <c r="DB636" i="5"/>
  <c r="DB634" i="5"/>
  <c r="DB632" i="5"/>
  <c r="DB628" i="5"/>
  <c r="DB626" i="5"/>
  <c r="DB614" i="5"/>
  <c r="DB594" i="5"/>
  <c r="DB578" i="5"/>
  <c r="DB556" i="5"/>
  <c r="DB554" i="5"/>
  <c r="DB552" i="5"/>
  <c r="DB550" i="5"/>
  <c r="DB546" i="5"/>
  <c r="DB541" i="5"/>
  <c r="DB533" i="5"/>
  <c r="DB529" i="5"/>
  <c r="DB527" i="5"/>
  <c r="DB525" i="5"/>
  <c r="DB524" i="5"/>
  <c r="DB522" i="5"/>
  <c r="DB514" i="5"/>
  <c r="DB512" i="5"/>
  <c r="DB507" i="5"/>
  <c r="DB500" i="5"/>
  <c r="DB498" i="5"/>
  <c r="DB494" i="5"/>
  <c r="DB492" i="5"/>
  <c r="DB482" i="5"/>
  <c r="DB480" i="5"/>
  <c r="DB478" i="5"/>
  <c r="DB474" i="5"/>
  <c r="DB472" i="5"/>
  <c r="DB470" i="5"/>
  <c r="DB468" i="5"/>
  <c r="DB466" i="5"/>
  <c r="DB464" i="5"/>
  <c r="DB463" i="5"/>
  <c r="DB461" i="5"/>
  <c r="DB459" i="5"/>
  <c r="DB457" i="5"/>
  <c r="DB455" i="5"/>
  <c r="DB443" i="5"/>
  <c r="DB438" i="5"/>
  <c r="DB434" i="5"/>
  <c r="DB432" i="5"/>
  <c r="DB428" i="5"/>
  <c r="DB424" i="5"/>
  <c r="DB418" i="5"/>
  <c r="DB416" i="5"/>
  <c r="DB414" i="5"/>
  <c r="DB412" i="5"/>
  <c r="DB410" i="5"/>
  <c r="DB408" i="5"/>
  <c r="DB406" i="5"/>
  <c r="DB404" i="5"/>
  <c r="DB402" i="5"/>
  <c r="DB400" i="5"/>
  <c r="DB398" i="5"/>
  <c r="DB396" i="5"/>
  <c r="DB394" i="5"/>
  <c r="DB392" i="5"/>
  <c r="DB390" i="5"/>
  <c r="DB388" i="5"/>
  <c r="DB386" i="5"/>
  <c r="DB384" i="5"/>
  <c r="DB382" i="5"/>
  <c r="DB380" i="5"/>
  <c r="DB378" i="5"/>
  <c r="DB376" i="5"/>
  <c r="DB374" i="5"/>
  <c r="DB372" i="5"/>
  <c r="DB370" i="5"/>
  <c r="DB368" i="5"/>
  <c r="DB366" i="5"/>
  <c r="DB364" i="5"/>
  <c r="DB362" i="5"/>
  <c r="DB360" i="5"/>
  <c r="DB358" i="5"/>
  <c r="DB356" i="5"/>
  <c r="DB354" i="5"/>
  <c r="DB352" i="5"/>
  <c r="DB350" i="5"/>
  <c r="DB348" i="5"/>
  <c r="DB346" i="5"/>
  <c r="DB344" i="5"/>
  <c r="DB342" i="5"/>
  <c r="DB340" i="5"/>
  <c r="DB338" i="5"/>
  <c r="DB336" i="5"/>
  <c r="DB334" i="5"/>
  <c r="DB332" i="5"/>
  <c r="DB330" i="5"/>
  <c r="DB328" i="5"/>
  <c r="DB326" i="5"/>
  <c r="DB324" i="5"/>
  <c r="DB322" i="5"/>
  <c r="DB320" i="5"/>
  <c r="DB318" i="5"/>
  <c r="DB316" i="5"/>
  <c r="DB314" i="5"/>
  <c r="DB312" i="5"/>
  <c r="DB310" i="5"/>
  <c r="DB308" i="5"/>
  <c r="DB306" i="5"/>
  <c r="DB304" i="5"/>
  <c r="DB302" i="5"/>
  <c r="DB300" i="5"/>
  <c r="DB298" i="5"/>
  <c r="DB296" i="5"/>
  <c r="DB294" i="5"/>
  <c r="DB292" i="5"/>
  <c r="DB290" i="5"/>
  <c r="DB288" i="5"/>
  <c r="DB286" i="5"/>
  <c r="DB282" i="5"/>
  <c r="DB280" i="5"/>
  <c r="DB278" i="5"/>
  <c r="DB276" i="5"/>
  <c r="DB274" i="5"/>
  <c r="DB272" i="5"/>
  <c r="DB270" i="5"/>
  <c r="DB268" i="5"/>
  <c r="DB266" i="5"/>
  <c r="DB264" i="5"/>
  <c r="DB262" i="5"/>
  <c r="DB260" i="5"/>
  <c r="DB258" i="5"/>
  <c r="DB256" i="5"/>
  <c r="DB254" i="5"/>
  <c r="DB252" i="5"/>
  <c r="DB250" i="5"/>
  <c r="DB248" i="5"/>
  <c r="DB246" i="5"/>
  <c r="DB244" i="5"/>
  <c r="DB242" i="5"/>
  <c r="DB240" i="5"/>
  <c r="DB238" i="5"/>
  <c r="DB236" i="5"/>
  <c r="DB234" i="5"/>
  <c r="DB232" i="5"/>
  <c r="DB230" i="5"/>
  <c r="DB229" i="5"/>
  <c r="DB227" i="5"/>
  <c r="DB225" i="5"/>
  <c r="DB223" i="5"/>
  <c r="DB221" i="5"/>
  <c r="DB219" i="5"/>
  <c r="DB217" i="5"/>
  <c r="DB215" i="5"/>
  <c r="DB213" i="5"/>
  <c r="DB211" i="5"/>
  <c r="DB209" i="5"/>
  <c r="DB207" i="5"/>
  <c r="DB205" i="5"/>
  <c r="DB203" i="5"/>
  <c r="DB201" i="5"/>
  <c r="DB199" i="5"/>
  <c r="DB197" i="5"/>
  <c r="DB195" i="5"/>
  <c r="DB193" i="5"/>
  <c r="DB191" i="5"/>
  <c r="DB189" i="5"/>
  <c r="DB187" i="5"/>
  <c r="DB185" i="5"/>
  <c r="DB183" i="5"/>
  <c r="DB181" i="5"/>
  <c r="DB179" i="5"/>
  <c r="DB177" i="5"/>
  <c r="DB175" i="5"/>
  <c r="DB173" i="5"/>
  <c r="DB171" i="5"/>
  <c r="DB169" i="5"/>
  <c r="DB167" i="5"/>
  <c r="DB165" i="5"/>
  <c r="DB163" i="5"/>
  <c r="CZ729" i="5"/>
  <c r="CZ602" i="5"/>
  <c r="CZ597" i="5"/>
  <c r="CZ596" i="5"/>
  <c r="CZ595" i="5"/>
  <c r="CZ574" i="5"/>
  <c r="CZ573" i="5"/>
  <c r="CZ572" i="5"/>
  <c r="CZ571" i="5"/>
  <c r="CZ570" i="5"/>
  <c r="CZ569" i="5"/>
  <c r="CZ568" i="5"/>
  <c r="CZ567" i="5"/>
  <c r="CZ566" i="5"/>
  <c r="CZ565" i="5"/>
  <c r="CZ564" i="5"/>
  <c r="CZ563" i="5"/>
  <c r="CZ510" i="5"/>
  <c r="CZ503" i="5"/>
  <c r="CZ436" i="5"/>
  <c r="CZ435" i="5"/>
  <c r="CU729" i="5" l="1"/>
  <c r="CU602" i="5"/>
  <c r="CU597" i="5"/>
  <c r="CU596" i="5"/>
  <c r="CU595" i="5"/>
  <c r="CU574" i="5"/>
  <c r="CU573" i="5"/>
  <c r="CU572" i="5"/>
  <c r="CU571" i="5"/>
  <c r="CU570" i="5"/>
  <c r="CU569" i="5"/>
  <c r="CU568" i="5"/>
  <c r="CU567" i="5"/>
  <c r="CU566" i="5"/>
  <c r="CU565" i="5"/>
  <c r="CU564" i="5"/>
  <c r="CU563" i="5"/>
  <c r="CU510" i="5"/>
  <c r="CU503" i="5"/>
  <c r="CU435" i="5"/>
  <c r="CW766" i="5"/>
  <c r="CW764" i="5"/>
  <c r="CW750" i="5"/>
  <c r="CW749" i="5"/>
  <c r="CW743" i="5"/>
  <c r="CW741" i="5"/>
  <c r="CW739" i="5"/>
  <c r="CW735" i="5"/>
  <c r="CW731" i="5"/>
  <c r="CW728" i="5"/>
  <c r="CW724" i="5"/>
  <c r="CW721" i="5"/>
  <c r="CW715" i="5"/>
  <c r="CW703" i="5"/>
  <c r="CW693" i="5"/>
  <c r="CW687" i="5"/>
  <c r="CW683" i="5"/>
  <c r="CW681" i="5"/>
  <c r="CW672" i="5"/>
  <c r="CW666" i="5"/>
  <c r="CW658" i="5"/>
  <c r="CW652" i="5"/>
  <c r="CW650" i="5"/>
  <c r="CW648" i="5"/>
  <c r="CW646" i="5"/>
  <c r="CW644" i="5"/>
  <c r="CW636" i="5"/>
  <c r="CW634" i="5"/>
  <c r="CW632" i="5"/>
  <c r="CW628" i="5"/>
  <c r="CW626" i="5"/>
  <c r="CW614" i="5"/>
  <c r="CW594" i="5"/>
  <c r="CW578" i="5"/>
  <c r="CW556" i="5"/>
  <c r="CW554" i="5"/>
  <c r="CW552" i="5"/>
  <c r="CW550" i="5"/>
  <c r="CW546" i="5"/>
  <c r="CW541" i="5"/>
  <c r="CW533" i="5"/>
  <c r="CW529" i="5"/>
  <c r="CW527" i="5"/>
  <c r="CW525" i="5"/>
  <c r="CW524" i="5"/>
  <c r="CW522" i="5"/>
  <c r="CW514" i="5"/>
  <c r="CW512" i="5"/>
  <c r="CW507" i="5"/>
  <c r="CW500" i="5"/>
  <c r="CW498" i="5"/>
  <c r="CW494" i="5"/>
  <c r="CW492" i="5"/>
  <c r="CW482" i="5"/>
  <c r="CW480" i="5"/>
  <c r="CW478" i="5"/>
  <c r="CW474" i="5"/>
  <c r="CW472" i="5"/>
  <c r="CW470" i="5"/>
  <c r="CW468" i="5"/>
  <c r="CW466" i="5"/>
  <c r="CW464" i="5"/>
  <c r="CW463" i="5"/>
  <c r="CW461" i="5"/>
  <c r="CW459" i="5"/>
  <c r="CW457" i="5"/>
  <c r="CW455" i="5"/>
  <c r="CW443" i="5"/>
  <c r="CW438" i="5"/>
  <c r="CW434" i="5"/>
  <c r="CW432" i="5"/>
  <c r="CW428" i="5"/>
  <c r="CW424" i="5"/>
  <c r="CW418" i="5"/>
  <c r="CW416" i="5"/>
  <c r="CW412" i="5"/>
  <c r="CW410" i="5"/>
  <c r="CW408" i="5"/>
  <c r="CW406" i="5"/>
  <c r="CW404" i="5"/>
  <c r="CW402" i="5"/>
  <c r="CW400" i="5"/>
  <c r="CW398" i="5"/>
  <c r="CW396" i="5"/>
  <c r="CW394" i="5"/>
  <c r="CW392" i="5"/>
  <c r="CW390" i="5"/>
  <c r="CW388" i="5"/>
  <c r="CW386" i="5"/>
  <c r="CW384" i="5"/>
  <c r="CW374" i="5"/>
  <c r="CW372" i="5"/>
  <c r="CW370" i="5"/>
  <c r="CW362" i="5"/>
  <c r="CW360" i="5"/>
  <c r="CW352" i="5"/>
  <c r="CW350" i="5"/>
  <c r="CW348" i="5"/>
  <c r="CW346" i="5"/>
  <c r="CW344" i="5"/>
  <c r="CW342" i="5"/>
  <c r="CW328" i="5"/>
  <c r="CW326" i="5"/>
  <c r="CW324" i="5"/>
  <c r="CW322" i="5"/>
  <c r="CW320" i="5"/>
  <c r="CW318" i="5"/>
  <c r="CW316" i="5"/>
  <c r="CW314" i="5"/>
  <c r="CW312" i="5"/>
  <c r="CW310" i="5"/>
  <c r="CW308" i="5"/>
  <c r="CW306" i="5"/>
  <c r="CW304" i="5"/>
  <c r="CW302" i="5"/>
  <c r="CW300" i="5"/>
  <c r="CW298" i="5"/>
  <c r="CW296" i="5"/>
  <c r="CW294" i="5"/>
  <c r="CW292" i="5"/>
  <c r="CW290" i="5"/>
  <c r="CW282" i="5"/>
  <c r="CW272" i="5"/>
  <c r="CW268" i="5"/>
  <c r="CW264" i="5"/>
  <c r="CW262" i="5"/>
  <c r="CW260" i="5"/>
  <c r="CW258" i="5"/>
  <c r="CW256" i="5"/>
  <c r="CW254" i="5"/>
  <c r="CW252" i="5"/>
  <c r="CW250" i="5"/>
  <c r="CW248" i="5"/>
  <c r="CW246" i="5"/>
  <c r="CW244" i="5"/>
  <c r="CW242" i="5"/>
  <c r="CW240" i="5"/>
  <c r="CW238" i="5"/>
  <c r="CW236" i="5"/>
  <c r="CW234" i="5"/>
  <c r="CW211" i="5"/>
  <c r="CW209" i="5"/>
  <c r="CW207" i="5"/>
  <c r="CW205" i="5"/>
  <c r="CW201" i="5"/>
  <c r="CW199" i="5"/>
  <c r="CW197" i="5"/>
  <c r="CW195" i="5"/>
  <c r="CW193" i="5"/>
  <c r="CW191" i="5"/>
  <c r="CW171" i="5"/>
  <c r="CW169" i="5"/>
  <c r="CW163" i="5"/>
  <c r="CU766" i="5" l="1"/>
  <c r="CU764" i="5"/>
  <c r="CU750" i="5"/>
  <c r="CU749" i="5"/>
  <c r="CU743" i="5"/>
  <c r="CU741" i="5"/>
  <c r="CU739" i="5"/>
  <c r="CU735" i="5"/>
  <c r="CU731" i="5"/>
  <c r="CU728" i="5"/>
  <c r="CU724" i="5"/>
  <c r="CU721" i="5"/>
  <c r="CU715" i="5"/>
  <c r="CU703" i="5"/>
  <c r="CU693" i="5"/>
  <c r="CU687" i="5"/>
  <c r="CU683" i="5"/>
  <c r="CU681" i="5"/>
  <c r="CU672" i="5"/>
  <c r="CU666" i="5"/>
  <c r="CU658" i="5"/>
  <c r="CU652" i="5"/>
  <c r="CU650" i="5"/>
  <c r="CU648" i="5"/>
  <c r="CU646" i="5"/>
  <c r="CU644" i="5"/>
  <c r="CU636" i="5"/>
  <c r="CU634" i="5"/>
  <c r="CU632" i="5"/>
  <c r="CU628" i="5"/>
  <c r="CU626" i="5"/>
  <c r="CU614" i="5"/>
  <c r="CU594" i="5"/>
  <c r="CU578" i="5"/>
  <c r="CU556" i="5"/>
  <c r="CU554" i="5"/>
  <c r="CU552" i="5"/>
  <c r="CU550" i="5"/>
  <c r="CU546" i="5"/>
  <c r="CU541" i="5"/>
  <c r="CU533" i="5"/>
  <c r="CU529" i="5"/>
  <c r="CU527" i="5"/>
  <c r="CU525" i="5"/>
  <c r="CU524" i="5"/>
  <c r="CU522" i="5"/>
  <c r="CU514" i="5"/>
  <c r="CU512" i="5"/>
  <c r="CU507" i="5"/>
  <c r="CU500" i="5"/>
  <c r="CU498" i="5"/>
  <c r="CU494" i="5"/>
  <c r="CU492" i="5"/>
  <c r="CU482" i="5"/>
  <c r="CU480" i="5"/>
  <c r="CU478" i="5"/>
  <c r="CU474" i="5"/>
  <c r="CU472" i="5"/>
  <c r="CU470" i="5"/>
  <c r="CU468" i="5"/>
  <c r="CU466" i="5"/>
  <c r="CU464" i="5"/>
  <c r="CU463" i="5"/>
  <c r="CU461" i="5"/>
  <c r="CU459" i="5"/>
  <c r="CU457" i="5"/>
  <c r="CU455" i="5"/>
  <c r="CU443" i="5"/>
  <c r="CU438" i="5"/>
  <c r="CU434" i="5"/>
  <c r="CU432" i="5"/>
  <c r="CU428" i="5"/>
  <c r="CU424" i="5"/>
  <c r="CU418" i="5"/>
  <c r="CU416" i="5"/>
  <c r="CU412" i="5"/>
  <c r="CU410" i="5"/>
  <c r="CU408" i="5"/>
  <c r="CU406" i="5"/>
  <c r="CU404" i="5"/>
  <c r="CU402" i="5"/>
  <c r="CU400" i="5"/>
  <c r="CU398" i="5"/>
  <c r="CU396" i="5"/>
  <c r="CU394" i="5"/>
  <c r="CU392" i="5"/>
  <c r="CU390" i="5"/>
  <c r="CU388" i="5"/>
  <c r="CU386" i="5"/>
  <c r="CU384" i="5"/>
  <c r="CU374" i="5"/>
  <c r="CU372" i="5"/>
  <c r="CU370" i="5"/>
  <c r="CU362" i="5"/>
  <c r="CU360" i="5"/>
  <c r="CU352" i="5"/>
  <c r="CU350" i="5"/>
  <c r="CU348" i="5"/>
  <c r="CU346" i="5"/>
  <c r="CU344" i="5"/>
  <c r="CU342" i="5"/>
  <c r="CU328" i="5"/>
  <c r="CU326" i="5"/>
  <c r="CU324" i="5"/>
  <c r="CU322" i="5"/>
  <c r="CU320" i="5"/>
  <c r="CU318" i="5"/>
  <c r="CU316" i="5"/>
  <c r="CU314" i="5"/>
  <c r="CU312" i="5"/>
  <c r="CU310" i="5"/>
  <c r="CU308" i="5"/>
  <c r="CU306" i="5"/>
  <c r="CU304" i="5"/>
  <c r="CU302" i="5"/>
  <c r="CU300" i="5"/>
  <c r="CU298" i="5"/>
  <c r="CU296" i="5"/>
  <c r="CU294" i="5"/>
  <c r="CU292" i="5"/>
  <c r="CU290" i="5"/>
  <c r="CU282" i="5"/>
  <c r="CU272" i="5"/>
  <c r="CU268" i="5"/>
  <c r="CU264" i="5"/>
  <c r="CU262" i="5"/>
  <c r="CU260" i="5"/>
  <c r="CU258" i="5"/>
  <c r="CU256" i="5"/>
  <c r="CU254" i="5"/>
  <c r="CU252" i="5"/>
  <c r="CU250" i="5"/>
  <c r="CU248" i="5"/>
  <c r="CU246" i="5"/>
  <c r="CU244" i="5"/>
  <c r="CU242" i="5"/>
  <c r="CU240" i="5"/>
  <c r="CU238" i="5"/>
  <c r="CU236" i="5"/>
  <c r="CU234" i="5"/>
  <c r="CU211" i="5"/>
  <c r="CU209" i="5"/>
  <c r="CU207" i="5"/>
  <c r="CU205" i="5"/>
  <c r="CU201" i="5"/>
  <c r="CU199" i="5"/>
  <c r="CU197" i="5"/>
  <c r="CU195" i="5"/>
  <c r="CU193" i="5"/>
  <c r="CU191" i="5"/>
  <c r="CU171" i="5"/>
  <c r="CU169" i="5"/>
  <c r="CU163" i="5"/>
  <c r="CS779" i="5" l="1"/>
  <c r="CS777" i="5"/>
  <c r="CS775" i="5"/>
  <c r="CS773" i="5"/>
  <c r="CS771" i="5"/>
  <c r="CS769" i="5"/>
  <c r="CS767" i="5"/>
  <c r="CS765" i="5"/>
  <c r="CS763" i="5"/>
  <c r="CS761" i="5"/>
  <c r="CS759" i="5"/>
  <c r="CS754" i="5"/>
  <c r="CS753" i="5"/>
  <c r="CS751" i="5"/>
  <c r="CS750" i="5"/>
  <c r="CS748" i="5"/>
  <c r="CS746" i="5"/>
  <c r="CS744" i="5"/>
  <c r="CS742" i="5"/>
  <c r="CS740" i="5"/>
  <c r="CS738" i="5"/>
  <c r="CS736" i="5"/>
  <c r="CS734" i="5"/>
  <c r="CS732" i="5"/>
  <c r="CS730" i="5"/>
  <c r="CS727" i="5"/>
  <c r="CS725" i="5"/>
  <c r="CS723" i="5"/>
  <c r="CS722" i="5"/>
  <c r="CS720" i="5"/>
  <c r="CS719" i="5"/>
  <c r="CS718" i="5"/>
  <c r="CS716" i="5"/>
  <c r="CS714" i="5"/>
  <c r="CS712" i="5"/>
  <c r="CS710" i="5"/>
  <c r="CS708" i="5"/>
  <c r="CS706" i="5"/>
  <c r="CS704" i="5"/>
  <c r="CS702" i="5"/>
  <c r="CS700" i="5"/>
  <c r="CS698" i="5"/>
  <c r="CS696" i="5"/>
  <c r="CS694" i="5"/>
  <c r="CS692" i="5"/>
  <c r="CS690" i="5"/>
  <c r="CS688" i="5"/>
  <c r="CS686" i="5"/>
  <c r="CS684" i="5"/>
  <c r="CS682" i="5"/>
  <c r="CS680" i="5"/>
  <c r="CS678" i="5"/>
  <c r="CS676" i="5"/>
  <c r="CS674" i="5"/>
  <c r="CS673" i="5"/>
  <c r="CS671" i="5"/>
  <c r="CS669" i="5"/>
  <c r="CS667" i="5"/>
  <c r="CS665" i="5"/>
  <c r="CS663" i="5"/>
  <c r="CS662" i="5"/>
  <c r="CS660" i="5"/>
  <c r="CS659" i="5"/>
  <c r="CS657" i="5"/>
  <c r="CS655" i="5"/>
  <c r="CS653" i="5"/>
  <c r="CS651" i="5"/>
  <c r="CS649" i="5"/>
  <c r="CS647" i="5"/>
  <c r="CS645" i="5"/>
  <c r="CS643" i="5"/>
  <c r="CS641" i="5"/>
  <c r="CS639" i="5"/>
  <c r="CS637" i="5"/>
  <c r="CS635" i="5"/>
  <c r="CS633" i="5"/>
  <c r="CS631" i="5"/>
  <c r="CS629" i="5"/>
  <c r="CS627" i="5"/>
  <c r="CS625" i="5"/>
  <c r="CS623" i="5"/>
  <c r="CS621" i="5"/>
  <c r="CS619" i="5"/>
  <c r="CS617" i="5"/>
  <c r="CS615" i="5"/>
  <c r="CS613" i="5"/>
  <c r="CS611" i="5"/>
  <c r="CS609" i="5"/>
  <c r="CS607" i="5"/>
  <c r="CS605" i="5"/>
  <c r="CS603" i="5"/>
  <c r="CS600" i="5"/>
  <c r="CS598" i="5"/>
  <c r="CS593" i="5"/>
  <c r="CS591" i="5"/>
  <c r="CS589" i="5"/>
  <c r="CS587" i="5"/>
  <c r="CS585" i="5"/>
  <c r="CS583" i="5"/>
  <c r="CS581" i="5"/>
  <c r="CS579" i="5"/>
  <c r="CS577" i="5"/>
  <c r="CS575" i="5"/>
  <c r="CS561" i="5"/>
  <c r="CS555" i="5"/>
  <c r="CS553" i="5"/>
  <c r="CS551" i="5"/>
  <c r="CS550" i="5"/>
  <c r="CS549" i="5"/>
  <c r="CS547" i="5"/>
  <c r="CS545" i="5"/>
  <c r="CS544" i="5"/>
  <c r="CS542" i="5"/>
  <c r="CS540" i="5"/>
  <c r="CS538" i="5"/>
  <c r="CS536" i="5"/>
  <c r="CS534" i="5"/>
  <c r="CS532" i="5"/>
  <c r="CS530" i="5"/>
  <c r="CS528" i="5"/>
  <c r="CS526" i="5"/>
  <c r="CS525" i="5"/>
  <c r="CS523" i="5"/>
  <c r="CS521" i="5"/>
  <c r="CS519" i="5"/>
  <c r="CS517" i="5"/>
  <c r="CS515" i="5"/>
  <c r="CS513" i="5"/>
  <c r="CS511" i="5"/>
  <c r="CS508" i="5"/>
  <c r="CS506" i="5"/>
  <c r="CS504" i="5"/>
  <c r="CS501" i="5"/>
  <c r="CS499" i="5"/>
  <c r="CS497" i="5"/>
  <c r="CS495" i="5"/>
  <c r="CS493" i="5"/>
  <c r="CS491" i="5"/>
  <c r="CS489" i="5"/>
  <c r="CS487" i="5"/>
  <c r="CS485" i="5"/>
  <c r="CS483" i="5"/>
  <c r="CS481" i="5"/>
  <c r="CS479" i="5"/>
  <c r="CS477" i="5"/>
  <c r="CS475" i="5"/>
  <c r="CS473" i="5"/>
  <c r="CS471" i="5"/>
  <c r="CS469" i="5"/>
  <c r="CS467" i="5"/>
  <c r="CS465" i="5"/>
  <c r="CS464" i="5"/>
  <c r="CS462" i="5"/>
  <c r="CS460" i="5"/>
  <c r="CS458" i="5"/>
  <c r="CS456" i="5"/>
  <c r="CS454" i="5"/>
  <c r="CS452" i="5"/>
  <c r="CS450" i="5"/>
  <c r="CS448" i="5"/>
  <c r="CS446" i="5"/>
  <c r="CS444" i="5"/>
  <c r="CS443" i="5"/>
  <c r="CS441" i="5"/>
  <c r="CS439" i="5"/>
  <c r="CS437" i="5"/>
  <c r="CS433" i="5"/>
  <c r="CS431" i="5"/>
  <c r="CS429" i="5"/>
  <c r="CS427" i="5"/>
  <c r="CS425" i="5"/>
  <c r="CS423" i="5"/>
  <c r="CS421" i="5"/>
  <c r="CS419" i="5"/>
  <c r="CS417" i="5"/>
  <c r="CS415" i="5"/>
  <c r="CS411" i="5"/>
  <c r="CS409" i="5"/>
  <c r="CS407" i="5"/>
  <c r="CS405" i="5"/>
  <c r="CS403" i="5"/>
  <c r="CS401" i="5"/>
  <c r="CS399" i="5"/>
  <c r="CS397" i="5"/>
  <c r="CS395" i="5"/>
  <c r="CS393" i="5"/>
  <c r="CS391" i="5"/>
  <c r="CS389" i="5"/>
  <c r="CS387" i="5"/>
  <c r="CS385" i="5"/>
  <c r="CS383" i="5"/>
  <c r="CS373" i="5"/>
  <c r="CS371" i="5"/>
  <c r="CS369" i="5"/>
  <c r="CS361" i="5"/>
  <c r="CS359" i="5"/>
  <c r="CS351" i="5"/>
  <c r="CS349" i="5"/>
  <c r="CS347" i="5"/>
  <c r="CS345" i="5"/>
  <c r="CS343" i="5"/>
  <c r="CS341" i="5"/>
  <c r="CS327" i="5"/>
  <c r="CS325" i="5"/>
  <c r="CS323" i="5"/>
  <c r="CS321" i="5"/>
  <c r="CS319" i="5"/>
  <c r="CS317" i="5"/>
  <c r="CS315" i="5"/>
  <c r="CS313" i="5"/>
  <c r="CS311" i="5"/>
  <c r="CS309" i="5"/>
  <c r="CS307" i="5"/>
  <c r="CS305" i="5"/>
  <c r="CS303" i="5"/>
  <c r="CS301" i="5"/>
  <c r="CS299" i="5"/>
  <c r="CS297" i="5"/>
  <c r="CS295" i="5"/>
  <c r="CS293" i="5"/>
  <c r="CS291" i="5"/>
  <c r="CS289" i="5"/>
  <c r="CS281" i="5"/>
  <c r="CS271" i="5"/>
  <c r="CS267" i="5"/>
  <c r="CS263" i="5"/>
  <c r="CS261" i="5"/>
  <c r="CS259" i="5"/>
  <c r="CS257" i="5"/>
  <c r="CS255" i="5"/>
  <c r="CS253" i="5"/>
  <c r="CS251" i="5"/>
  <c r="CS249" i="5"/>
  <c r="CS247" i="5"/>
  <c r="CS245" i="5"/>
  <c r="CS243" i="5"/>
  <c r="CS241" i="5"/>
  <c r="CS239" i="5"/>
  <c r="CS237" i="5"/>
  <c r="CS235" i="5"/>
  <c r="CS233" i="5"/>
  <c r="CS210" i="5"/>
  <c r="CS208" i="5"/>
  <c r="CS206" i="5"/>
  <c r="CS204" i="5"/>
  <c r="CS200" i="5"/>
  <c r="CS198" i="5"/>
  <c r="CS196" i="5"/>
  <c r="CS194" i="5"/>
  <c r="CS192" i="5"/>
  <c r="CS190" i="5"/>
  <c r="CS170" i="5"/>
  <c r="CS168" i="5"/>
  <c r="CS162" i="5"/>
  <c r="CY162" i="5"/>
  <c r="CZ213" i="5" l="1"/>
  <c r="CY212" i="5"/>
  <c r="CZ217" i="5"/>
  <c r="CY216" i="5"/>
  <c r="CZ221" i="5"/>
  <c r="CY220" i="5"/>
  <c r="CZ230" i="5"/>
  <c r="CP163" i="5"/>
  <c r="CP164" i="5"/>
  <c r="CP165" i="5"/>
  <c r="CP166" i="5"/>
  <c r="CP167" i="5"/>
  <c r="CP168" i="5"/>
  <c r="CP169" i="5"/>
  <c r="CP170" i="5"/>
  <c r="CP171" i="5"/>
  <c r="CP172" i="5"/>
  <c r="CP173" i="5"/>
  <c r="CP174" i="5"/>
  <c r="CP175" i="5"/>
  <c r="CP176" i="5"/>
  <c r="CP177" i="5"/>
  <c r="CP178" i="5"/>
  <c r="CP179" i="5"/>
  <c r="CP180" i="5"/>
  <c r="CP181" i="5"/>
  <c r="CP182" i="5"/>
  <c r="CP183" i="5"/>
  <c r="CP184" i="5"/>
  <c r="CP185" i="5"/>
  <c r="CP186" i="5"/>
  <c r="CP187" i="5"/>
  <c r="CP188" i="5"/>
  <c r="CP189" i="5"/>
  <c r="CP190" i="5"/>
  <c r="CP191" i="5"/>
  <c r="CP192" i="5"/>
  <c r="CP193" i="5"/>
  <c r="CP194" i="5"/>
  <c r="CP195" i="5"/>
  <c r="CP196" i="5"/>
  <c r="CP197" i="5"/>
  <c r="CP198" i="5"/>
  <c r="CP199" i="5"/>
  <c r="CP200" i="5"/>
  <c r="CP201" i="5"/>
  <c r="CP202" i="5"/>
  <c r="CP203" i="5"/>
  <c r="CP204" i="5"/>
  <c r="CP205" i="5"/>
  <c r="CP206" i="5"/>
  <c r="CP207" i="5"/>
  <c r="CP208" i="5"/>
  <c r="CP209" i="5"/>
  <c r="CP210" i="5"/>
  <c r="CP211" i="5"/>
  <c r="CP212" i="5"/>
  <c r="CP213" i="5"/>
  <c r="CP214" i="5"/>
  <c r="CP215" i="5"/>
  <c r="CP216" i="5"/>
  <c r="CP217" i="5"/>
  <c r="CP218" i="5"/>
  <c r="CP219" i="5"/>
  <c r="CP220" i="5"/>
  <c r="CP221" i="5"/>
  <c r="CP222" i="5"/>
  <c r="CP223" i="5"/>
  <c r="CP224" i="5"/>
  <c r="CP225" i="5"/>
  <c r="CP226" i="5"/>
  <c r="CP227" i="5"/>
  <c r="CP228" i="5"/>
  <c r="CP229" i="5"/>
  <c r="CP230" i="5"/>
  <c r="CP231" i="5"/>
  <c r="CP232" i="5"/>
  <c r="CP233" i="5"/>
  <c r="CP234" i="5"/>
  <c r="CP235" i="5"/>
  <c r="CP236" i="5"/>
  <c r="CP237" i="5"/>
  <c r="CP238" i="5"/>
  <c r="CP239" i="5"/>
  <c r="CP240" i="5"/>
  <c r="CP241" i="5"/>
  <c r="CP242" i="5"/>
  <c r="CP243" i="5"/>
  <c r="CP244" i="5"/>
  <c r="CP245" i="5"/>
  <c r="CP246" i="5"/>
  <c r="CP247" i="5"/>
  <c r="CP248" i="5"/>
  <c r="CP249" i="5"/>
  <c r="CP250" i="5"/>
  <c r="CP251" i="5"/>
  <c r="CP252" i="5"/>
  <c r="CP253" i="5"/>
  <c r="CP254" i="5"/>
  <c r="CP255" i="5"/>
  <c r="CP256" i="5"/>
  <c r="CP257" i="5"/>
  <c r="CP258" i="5"/>
  <c r="CP259" i="5"/>
  <c r="CP260" i="5"/>
  <c r="CP261" i="5"/>
  <c r="CP262" i="5"/>
  <c r="CP263" i="5"/>
  <c r="CP264" i="5"/>
  <c r="CP265" i="5"/>
  <c r="CP266" i="5"/>
  <c r="CP267" i="5"/>
  <c r="CP268" i="5"/>
  <c r="CP269" i="5"/>
  <c r="CP270" i="5"/>
  <c r="CP271" i="5"/>
  <c r="CP272" i="5"/>
  <c r="CP273" i="5"/>
  <c r="CP274" i="5"/>
  <c r="CP275" i="5"/>
  <c r="CP276" i="5"/>
  <c r="CP277" i="5"/>
  <c r="CP278" i="5"/>
  <c r="CP279" i="5"/>
  <c r="CP280" i="5"/>
  <c r="CP281" i="5"/>
  <c r="CP282" i="5"/>
  <c r="CP283" i="5"/>
  <c r="CP284" i="5"/>
  <c r="CP285" i="5"/>
  <c r="CP286" i="5"/>
  <c r="CP287" i="5"/>
  <c r="CP288" i="5"/>
  <c r="CP289" i="5"/>
  <c r="CP290" i="5"/>
  <c r="CP291" i="5"/>
  <c r="CP292" i="5"/>
  <c r="CP293" i="5"/>
  <c r="CP294" i="5"/>
  <c r="CP295" i="5"/>
  <c r="CP296" i="5"/>
  <c r="CP297" i="5"/>
  <c r="CP298" i="5"/>
  <c r="CP299" i="5"/>
  <c r="CP300" i="5"/>
  <c r="CP301" i="5"/>
  <c r="CP302" i="5"/>
  <c r="CP303" i="5"/>
  <c r="CP304" i="5"/>
  <c r="CP305" i="5"/>
  <c r="CP306" i="5"/>
  <c r="CP307" i="5"/>
  <c r="CP308" i="5"/>
  <c r="CP309" i="5"/>
  <c r="CP310" i="5"/>
  <c r="CP311" i="5"/>
  <c r="CP312" i="5"/>
  <c r="CP313" i="5"/>
  <c r="CP314" i="5"/>
  <c r="CP315" i="5"/>
  <c r="CP316" i="5"/>
  <c r="CP317" i="5"/>
  <c r="CP318" i="5"/>
  <c r="CP319" i="5"/>
  <c r="CP320" i="5"/>
  <c r="CP321" i="5"/>
  <c r="CP322" i="5"/>
  <c r="CP323" i="5"/>
  <c r="CP324" i="5"/>
  <c r="CP325" i="5"/>
  <c r="CP326" i="5"/>
  <c r="CP327" i="5"/>
  <c r="CP328" i="5"/>
  <c r="CP329" i="5"/>
  <c r="CP330" i="5"/>
  <c r="CP331" i="5"/>
  <c r="CP332" i="5"/>
  <c r="CP333" i="5"/>
  <c r="CP334" i="5"/>
  <c r="CP335" i="5"/>
  <c r="CP336" i="5"/>
  <c r="CP337" i="5"/>
  <c r="CP338" i="5"/>
  <c r="CP339" i="5"/>
  <c r="CP340" i="5"/>
  <c r="CP341" i="5"/>
  <c r="CP342" i="5"/>
  <c r="CP343" i="5"/>
  <c r="CP344" i="5"/>
  <c r="CP345" i="5"/>
  <c r="CP346" i="5"/>
  <c r="CP347" i="5"/>
  <c r="CP348" i="5"/>
  <c r="CP349" i="5"/>
  <c r="CP350" i="5"/>
  <c r="CP351" i="5"/>
  <c r="CP352" i="5"/>
  <c r="CP353" i="5"/>
  <c r="CP354" i="5"/>
  <c r="CP355" i="5"/>
  <c r="CP356" i="5"/>
  <c r="CP357" i="5"/>
  <c r="CP358" i="5"/>
  <c r="CP359" i="5"/>
  <c r="CP360" i="5"/>
  <c r="CP361" i="5"/>
  <c r="CP362" i="5"/>
  <c r="CP363" i="5"/>
  <c r="CP364" i="5"/>
  <c r="CP365" i="5"/>
  <c r="CP366" i="5"/>
  <c r="CP367" i="5"/>
  <c r="CP368" i="5"/>
  <c r="CP369" i="5"/>
  <c r="CP370" i="5"/>
  <c r="CP371" i="5"/>
  <c r="CP372" i="5"/>
  <c r="CP373" i="5"/>
  <c r="CP374" i="5"/>
  <c r="CP375" i="5"/>
  <c r="CP376" i="5"/>
  <c r="CP377" i="5"/>
  <c r="CP378" i="5"/>
  <c r="CP379" i="5"/>
  <c r="CP380" i="5"/>
  <c r="CP381" i="5"/>
  <c r="CP382" i="5"/>
  <c r="CP383" i="5"/>
  <c r="CP384" i="5"/>
  <c r="CP385" i="5"/>
  <c r="CP386" i="5"/>
  <c r="CP387" i="5"/>
  <c r="CP388" i="5"/>
  <c r="CP389" i="5"/>
  <c r="CP390" i="5"/>
  <c r="CP391" i="5"/>
  <c r="CP392" i="5"/>
  <c r="CP393" i="5"/>
  <c r="CP394" i="5"/>
  <c r="CP395" i="5"/>
  <c r="CP396" i="5"/>
  <c r="CP397" i="5"/>
  <c r="CP398" i="5"/>
  <c r="CP399" i="5"/>
  <c r="CP400" i="5"/>
  <c r="CP401" i="5"/>
  <c r="CP402" i="5"/>
  <c r="CP403" i="5"/>
  <c r="CP404" i="5"/>
  <c r="CP405" i="5"/>
  <c r="CP406" i="5"/>
  <c r="CP407" i="5"/>
  <c r="CP408" i="5"/>
  <c r="CP409" i="5"/>
  <c r="CP410" i="5"/>
  <c r="CP411" i="5"/>
  <c r="CP412" i="5"/>
  <c r="CP413" i="5"/>
  <c r="CP414" i="5"/>
  <c r="CP415" i="5"/>
  <c r="CP416" i="5"/>
  <c r="CP417" i="5"/>
  <c r="CP418" i="5"/>
  <c r="CP419" i="5"/>
  <c r="CP421" i="5"/>
  <c r="CP423" i="5"/>
  <c r="CP424" i="5"/>
  <c r="CP425" i="5"/>
  <c r="CP427" i="5"/>
  <c r="CP428" i="5"/>
  <c r="CP429" i="5"/>
  <c r="CP431" i="5"/>
  <c r="CP432" i="5"/>
  <c r="CP433" i="5"/>
  <c r="CP434" i="5"/>
  <c r="CP435" i="5"/>
  <c r="CP436" i="5"/>
  <c r="CP437" i="5"/>
  <c r="CP438" i="5"/>
  <c r="CP439" i="5"/>
  <c r="CP441" i="5"/>
  <c r="CP443" i="5"/>
  <c r="CP444" i="5"/>
  <c r="CP446" i="5"/>
  <c r="CP448" i="5"/>
  <c r="CP450" i="5"/>
  <c r="CP452" i="5"/>
  <c r="CP454" i="5"/>
  <c r="CP455" i="5"/>
  <c r="CP456" i="5"/>
  <c r="CP457" i="5"/>
  <c r="CP458" i="5"/>
  <c r="CP459" i="5"/>
  <c r="CP460" i="5"/>
  <c r="CP461" i="5"/>
  <c r="CP462" i="5"/>
  <c r="CP463" i="5"/>
  <c r="CP464" i="5"/>
  <c r="CP465" i="5"/>
  <c r="CP466" i="5"/>
  <c r="CP467" i="5"/>
  <c r="CP468" i="5"/>
  <c r="CP469" i="5"/>
  <c r="CP470" i="5"/>
  <c r="CP471" i="5"/>
  <c r="CP472" i="5"/>
  <c r="CP473" i="5"/>
  <c r="CP474" i="5"/>
  <c r="CP475" i="5"/>
  <c r="CP477" i="5"/>
  <c r="CP478" i="5"/>
  <c r="CP479" i="5"/>
  <c r="CP480" i="5"/>
  <c r="CP481" i="5"/>
  <c r="CP482" i="5"/>
  <c r="CP483" i="5"/>
  <c r="CP485" i="5"/>
  <c r="CP487" i="5"/>
  <c r="CP489" i="5"/>
  <c r="CP491" i="5"/>
  <c r="CP492" i="5"/>
  <c r="CP493" i="5"/>
  <c r="CP494" i="5"/>
  <c r="CP495" i="5"/>
  <c r="CP497" i="5"/>
  <c r="CP498" i="5"/>
  <c r="CP499" i="5"/>
  <c r="CP500" i="5"/>
  <c r="CP501" i="5"/>
  <c r="CP503" i="5"/>
  <c r="CP504" i="5"/>
  <c r="CP506" i="5"/>
  <c r="CP507" i="5"/>
  <c r="CP508" i="5"/>
  <c r="CP510" i="5"/>
  <c r="CP511" i="5"/>
  <c r="CP512" i="5"/>
  <c r="CP513" i="5"/>
  <c r="CP514" i="5"/>
  <c r="CP515" i="5"/>
  <c r="CP517" i="5"/>
  <c r="CP519" i="5"/>
  <c r="CP521" i="5"/>
  <c r="CP522" i="5"/>
  <c r="CP523" i="5"/>
  <c r="CP524" i="5"/>
  <c r="CP525" i="5"/>
  <c r="CP526" i="5"/>
  <c r="CP527" i="5"/>
  <c r="CP528" i="5"/>
  <c r="CP529" i="5"/>
  <c r="CP530" i="5"/>
  <c r="CP532" i="5"/>
  <c r="CP533" i="5"/>
  <c r="CP534" i="5"/>
  <c r="CP536" i="5"/>
  <c r="CP538" i="5"/>
  <c r="CP540" i="5"/>
  <c r="CP541" i="5"/>
  <c r="CP542" i="5"/>
  <c r="CP544" i="5"/>
  <c r="CP545" i="5"/>
  <c r="CP546" i="5"/>
  <c r="CP547" i="5"/>
  <c r="CP549" i="5"/>
  <c r="CP550" i="5"/>
  <c r="CP551" i="5"/>
  <c r="CP552" i="5"/>
  <c r="CP553" i="5"/>
  <c r="CP554" i="5"/>
  <c r="CP555" i="5"/>
  <c r="CP556" i="5"/>
  <c r="CP559" i="5"/>
  <c r="CP561" i="5"/>
  <c r="CP563" i="5"/>
  <c r="CP564" i="5"/>
  <c r="CP565" i="5"/>
  <c r="CP566" i="5"/>
  <c r="CP567" i="5"/>
  <c r="CP568" i="5"/>
  <c r="CP569" i="5"/>
  <c r="CP570" i="5"/>
  <c r="CP571" i="5"/>
  <c r="CP572" i="5"/>
  <c r="CP573" i="5"/>
  <c r="CP574" i="5"/>
  <c r="CP575" i="5"/>
  <c r="CP577" i="5"/>
  <c r="CP578" i="5"/>
  <c r="CP579" i="5"/>
  <c r="CP581" i="5"/>
  <c r="CP583" i="5"/>
  <c r="CP585" i="5"/>
  <c r="CP587" i="5"/>
  <c r="CP589" i="5"/>
  <c r="CP591" i="5"/>
  <c r="CP593" i="5"/>
  <c r="CP594" i="5"/>
  <c r="CP595" i="5"/>
  <c r="CP596" i="5"/>
  <c r="CP597" i="5"/>
  <c r="CP598" i="5"/>
  <c r="CP600" i="5"/>
  <c r="CP602" i="5"/>
  <c r="CP603" i="5"/>
  <c r="CP605" i="5"/>
  <c r="CP607" i="5"/>
  <c r="CP609" i="5"/>
  <c r="CP611" i="5"/>
  <c r="CP613" i="5"/>
  <c r="CP614" i="5"/>
  <c r="CP615" i="5"/>
  <c r="CP617" i="5"/>
  <c r="CP619" i="5"/>
  <c r="CP621" i="5"/>
  <c r="CP623" i="5"/>
  <c r="CP625" i="5"/>
  <c r="CP626" i="5"/>
  <c r="CP627" i="5"/>
  <c r="CP628" i="5"/>
  <c r="CP629" i="5"/>
  <c r="CP631" i="5"/>
  <c r="CP632" i="5"/>
  <c r="CP633" i="5"/>
  <c r="CP634" i="5"/>
  <c r="CP635" i="5"/>
  <c r="CP636" i="5"/>
  <c r="CP637" i="5"/>
  <c r="CP639" i="5"/>
  <c r="CP641" i="5"/>
  <c r="CP643" i="5"/>
  <c r="CP644" i="5"/>
  <c r="CP645" i="5"/>
  <c r="CP646" i="5"/>
  <c r="CP647" i="5"/>
  <c r="CP648" i="5"/>
  <c r="CP649" i="5"/>
  <c r="CP650" i="5"/>
  <c r="CP651" i="5"/>
  <c r="CP652" i="5"/>
  <c r="CP653" i="5"/>
  <c r="CP655" i="5"/>
  <c r="CP657" i="5"/>
  <c r="CP658" i="5"/>
  <c r="CP659" i="5"/>
  <c r="CP660" i="5"/>
  <c r="CP662" i="5"/>
  <c r="CP663" i="5"/>
  <c r="CP665" i="5"/>
  <c r="CP666" i="5"/>
  <c r="CP667" i="5"/>
  <c r="CP669" i="5"/>
  <c r="CP671" i="5"/>
  <c r="CP672" i="5"/>
  <c r="CP673" i="5"/>
  <c r="CP674" i="5"/>
  <c r="CP676" i="5"/>
  <c r="CP678" i="5"/>
  <c r="CP680" i="5"/>
  <c r="CP681" i="5"/>
  <c r="CP682" i="5"/>
  <c r="CP683" i="5"/>
  <c r="CP684" i="5"/>
  <c r="CP686" i="5"/>
  <c r="CP687" i="5"/>
  <c r="CP688" i="5"/>
  <c r="CP690" i="5"/>
  <c r="CP692" i="5"/>
  <c r="CP693" i="5"/>
  <c r="CP694" i="5"/>
  <c r="CP696" i="5"/>
  <c r="CP698" i="5"/>
  <c r="CP700" i="5"/>
  <c r="CP702" i="5"/>
  <c r="CP703" i="5"/>
  <c r="CP704" i="5"/>
  <c r="CP706" i="5"/>
  <c r="CP708" i="5"/>
  <c r="CP710" i="5"/>
  <c r="CP712" i="5"/>
  <c r="CP714" i="5"/>
  <c r="CP715" i="5"/>
  <c r="CP716" i="5"/>
  <c r="CP718" i="5"/>
  <c r="CP719" i="5"/>
  <c r="CP720" i="5"/>
  <c r="CP721" i="5"/>
  <c r="CP722" i="5"/>
  <c r="CP723" i="5"/>
  <c r="CP724" i="5"/>
  <c r="CP725" i="5"/>
  <c r="CP727" i="5"/>
  <c r="CP728" i="5"/>
  <c r="CP729" i="5"/>
  <c r="CP730" i="5"/>
  <c r="CP731" i="5"/>
  <c r="CP732" i="5"/>
  <c r="CP734" i="5"/>
  <c r="CP735" i="5"/>
  <c r="CP736" i="5"/>
  <c r="CP738" i="5"/>
  <c r="CP739" i="5"/>
  <c r="CP740" i="5"/>
  <c r="CP741" i="5"/>
  <c r="CP742" i="5"/>
  <c r="CP743" i="5"/>
  <c r="CP744" i="5"/>
  <c r="CP746" i="5"/>
  <c r="CP748" i="5"/>
  <c r="CP749" i="5"/>
  <c r="CP750" i="5"/>
  <c r="CP751" i="5"/>
  <c r="CP753" i="5"/>
  <c r="CP754" i="5"/>
  <c r="CP758" i="5"/>
  <c r="CP759" i="5"/>
  <c r="CP761" i="5"/>
  <c r="CP763" i="5"/>
  <c r="CP764" i="5"/>
  <c r="CP765" i="5"/>
  <c r="CP766" i="5"/>
  <c r="CP767" i="5"/>
  <c r="CP769" i="5"/>
  <c r="CP771" i="5"/>
  <c r="CP773" i="5"/>
  <c r="CP775" i="5"/>
  <c r="CP777" i="5"/>
  <c r="CP779" i="5"/>
  <c r="BX180" i="5"/>
  <c r="BZ339" i="5" l="1"/>
  <c r="BX339" i="5"/>
  <c r="BV339" i="5"/>
  <c r="CB337" i="5"/>
  <c r="BZ337" i="5"/>
  <c r="BX337" i="5"/>
  <c r="BV337" i="5"/>
  <c r="BZ333" i="5"/>
  <c r="BX333" i="5"/>
  <c r="BV333" i="5"/>
  <c r="CB331" i="5"/>
  <c r="BZ331" i="5"/>
  <c r="BX331" i="5"/>
  <c r="BV331" i="5"/>
  <c r="CB329" i="5"/>
  <c r="BZ329" i="5"/>
  <c r="BX329" i="5"/>
  <c r="BV329" i="5"/>
  <c r="CB327" i="5"/>
  <c r="BZ327" i="5"/>
  <c r="BX327" i="5"/>
  <c r="BV327" i="5"/>
  <c r="CB321" i="5"/>
  <c r="CA321" i="5"/>
  <c r="BZ321" i="5"/>
  <c r="BY321" i="5"/>
  <c r="BX321" i="5"/>
  <c r="BW321" i="5"/>
  <c r="BV321" i="5"/>
  <c r="BU321" i="5"/>
  <c r="CB317" i="5"/>
  <c r="CA317" i="5"/>
  <c r="BZ317" i="5"/>
  <c r="BY317" i="5"/>
  <c r="BX317" i="5"/>
  <c r="BW317" i="5"/>
  <c r="BV317" i="5"/>
  <c r="BU317" i="5"/>
  <c r="CB315" i="5"/>
  <c r="CA315" i="5"/>
  <c r="BZ315" i="5"/>
  <c r="BY315" i="5"/>
  <c r="BX315" i="5"/>
  <c r="BW315" i="5"/>
  <c r="BV315" i="5"/>
  <c r="BU315" i="5"/>
  <c r="CA313" i="5"/>
  <c r="BZ313" i="5"/>
  <c r="BY313" i="5"/>
  <c r="BX313" i="5"/>
  <c r="BW313" i="5"/>
  <c r="BV313" i="5"/>
  <c r="BU313" i="5"/>
  <c r="CB311" i="5"/>
  <c r="CA311" i="5"/>
  <c r="BZ311" i="5"/>
  <c r="BY311" i="5"/>
  <c r="BX311" i="5"/>
  <c r="BW311" i="5"/>
  <c r="BV311" i="5"/>
  <c r="BU311" i="5"/>
  <c r="CB309" i="5"/>
  <c r="CA309" i="5"/>
  <c r="BZ309" i="5"/>
  <c r="BY309" i="5"/>
  <c r="BX309" i="5"/>
  <c r="BW309" i="5"/>
  <c r="BV309" i="5"/>
  <c r="BU309" i="5"/>
  <c r="CB307" i="5"/>
  <c r="CA307" i="5"/>
  <c r="BZ307" i="5"/>
  <c r="BY307" i="5"/>
  <c r="BX307" i="5"/>
  <c r="BW307" i="5"/>
  <c r="BV307" i="5"/>
  <c r="BU307" i="5"/>
  <c r="CB305" i="5"/>
  <c r="CA305" i="5"/>
  <c r="BZ305" i="5"/>
  <c r="BY305" i="5"/>
  <c r="BX305" i="5"/>
  <c r="BW305" i="5"/>
  <c r="BV305" i="5"/>
  <c r="BU305" i="5"/>
  <c r="CB303" i="5"/>
  <c r="CA303" i="5"/>
  <c r="BZ303" i="5"/>
  <c r="BY303" i="5"/>
  <c r="BX303" i="5"/>
  <c r="BW303" i="5"/>
  <c r="BV303" i="5"/>
  <c r="BU303" i="5"/>
  <c r="CB301" i="5"/>
  <c r="CA301" i="5"/>
  <c r="BZ301" i="5"/>
  <c r="BY301" i="5"/>
  <c r="BX301" i="5"/>
  <c r="BW301" i="5"/>
  <c r="BV301" i="5"/>
  <c r="BU301" i="5"/>
  <c r="CB299" i="5"/>
  <c r="CA299" i="5"/>
  <c r="BZ299" i="5"/>
  <c r="BY299" i="5"/>
  <c r="BX299" i="5"/>
  <c r="BW299" i="5"/>
  <c r="BV299" i="5"/>
  <c r="BU299" i="5"/>
  <c r="CB297" i="5"/>
  <c r="CA297" i="5"/>
  <c r="BZ297" i="5"/>
  <c r="BY297" i="5"/>
  <c r="BX297" i="5"/>
  <c r="BW297" i="5"/>
  <c r="BV297" i="5"/>
  <c r="BU297" i="5"/>
  <c r="CB295" i="5"/>
  <c r="CA295" i="5"/>
  <c r="BZ295" i="5"/>
  <c r="BY295" i="5"/>
  <c r="BX295" i="5"/>
  <c r="BW295" i="5"/>
  <c r="BV295" i="5"/>
  <c r="BU295" i="5"/>
  <c r="CB293" i="5"/>
  <c r="CA293" i="5"/>
  <c r="BZ293" i="5"/>
  <c r="BY293" i="5"/>
  <c r="BX293" i="5"/>
  <c r="BW293" i="5"/>
  <c r="BV293" i="5"/>
  <c r="BU293" i="5"/>
  <c r="CB291" i="5"/>
  <c r="CA291" i="5"/>
  <c r="BZ291" i="5"/>
  <c r="BY291" i="5"/>
  <c r="BX291" i="5"/>
  <c r="BW291" i="5"/>
  <c r="BV291" i="5"/>
  <c r="BU291" i="5"/>
  <c r="CB289" i="5"/>
  <c r="CA289" i="5"/>
  <c r="BZ289" i="5"/>
  <c r="BY289" i="5"/>
  <c r="BX289" i="5"/>
  <c r="BW289" i="5"/>
  <c r="BV289" i="5"/>
  <c r="BU289" i="5"/>
  <c r="CB287" i="5"/>
  <c r="CA287" i="5"/>
  <c r="BZ287" i="5"/>
  <c r="BY287" i="5"/>
  <c r="BX287" i="5"/>
  <c r="BW287" i="5"/>
  <c r="BV287" i="5"/>
  <c r="BU287" i="5"/>
  <c r="CB285" i="5"/>
  <c r="CA285" i="5"/>
  <c r="BZ285" i="5"/>
  <c r="BY285" i="5"/>
  <c r="BX285" i="5"/>
  <c r="BW285" i="5"/>
  <c r="BV285" i="5"/>
  <c r="BU285" i="5"/>
  <c r="CB283" i="5"/>
  <c r="CA283" i="5"/>
  <c r="BZ283" i="5"/>
  <c r="BY283" i="5"/>
  <c r="BX283" i="5"/>
  <c r="BW283" i="5"/>
  <c r="BV283" i="5"/>
  <c r="BU283" i="5"/>
  <c r="CB281" i="5"/>
  <c r="CA281" i="5"/>
  <c r="BZ281" i="5"/>
  <c r="BY281" i="5"/>
  <c r="BX281" i="5"/>
  <c r="BW281" i="5"/>
  <c r="BV281" i="5"/>
  <c r="BU281" i="5"/>
  <c r="CB279" i="5"/>
  <c r="CA279" i="5"/>
  <c r="BZ279" i="5"/>
  <c r="BY279" i="5"/>
  <c r="BX279" i="5"/>
  <c r="BW279" i="5"/>
  <c r="BV279" i="5"/>
  <c r="BU279" i="5"/>
  <c r="CB277" i="5"/>
  <c r="CA277" i="5"/>
  <c r="BZ277" i="5"/>
  <c r="BY277" i="5"/>
  <c r="BX277" i="5"/>
  <c r="BW277" i="5"/>
  <c r="BV277" i="5"/>
  <c r="BU277" i="5"/>
  <c r="CB275" i="5"/>
  <c r="CA275" i="5"/>
  <c r="BZ275" i="5"/>
  <c r="BY275" i="5"/>
  <c r="BX275" i="5"/>
  <c r="BW275" i="5"/>
  <c r="BV275" i="5"/>
  <c r="BU275" i="5"/>
  <c r="CB273" i="5"/>
  <c r="CA273" i="5"/>
  <c r="BZ273" i="5"/>
  <c r="BY273" i="5"/>
  <c r="BX273" i="5"/>
  <c r="BW273" i="5"/>
  <c r="BV273" i="5"/>
  <c r="BU273" i="5"/>
  <c r="CB271" i="5"/>
  <c r="CA271" i="5"/>
  <c r="BZ271" i="5"/>
  <c r="BY271" i="5"/>
  <c r="BX271" i="5"/>
  <c r="BW271" i="5"/>
  <c r="BV271" i="5"/>
  <c r="BU271" i="5"/>
  <c r="CB269" i="5"/>
  <c r="CA269" i="5"/>
  <c r="BZ269" i="5"/>
  <c r="BY269" i="5"/>
  <c r="BX269" i="5"/>
  <c r="BW269" i="5"/>
  <c r="BV269" i="5"/>
  <c r="BU269" i="5"/>
  <c r="CB267" i="5"/>
  <c r="CA267" i="5"/>
  <c r="BZ267" i="5"/>
  <c r="BY267" i="5"/>
  <c r="BX267" i="5"/>
  <c r="BW267" i="5"/>
  <c r="BV267" i="5"/>
  <c r="BU267" i="5"/>
  <c r="CB265" i="5"/>
  <c r="CA265" i="5"/>
  <c r="BZ265" i="5"/>
  <c r="BY265" i="5"/>
  <c r="BX265" i="5"/>
  <c r="BW265" i="5"/>
  <c r="BV265" i="5"/>
  <c r="BU265" i="5"/>
  <c r="CB263" i="5"/>
  <c r="CA263" i="5"/>
  <c r="BZ263" i="5"/>
  <c r="BY263" i="5"/>
  <c r="BX263" i="5"/>
  <c r="BW263" i="5"/>
  <c r="BV263" i="5"/>
  <c r="BU263" i="5"/>
  <c r="CB261" i="5"/>
  <c r="CA261" i="5"/>
  <c r="BZ261" i="5"/>
  <c r="BY261" i="5"/>
  <c r="BX261" i="5"/>
  <c r="BW261" i="5"/>
  <c r="BV261" i="5"/>
  <c r="BU261" i="5"/>
  <c r="CB259" i="5"/>
  <c r="CA259" i="5"/>
  <c r="BZ259" i="5"/>
  <c r="BY259" i="5"/>
  <c r="BX259" i="5"/>
  <c r="BW259" i="5"/>
  <c r="BV259" i="5"/>
  <c r="BU259" i="5"/>
  <c r="CB257" i="5"/>
  <c r="CA257" i="5"/>
  <c r="BZ257" i="5"/>
  <c r="BY257" i="5"/>
  <c r="BX257" i="5"/>
  <c r="BW257" i="5"/>
  <c r="BV257" i="5"/>
  <c r="BU257" i="5"/>
  <c r="CB255" i="5"/>
  <c r="CA255" i="5"/>
  <c r="BZ255" i="5"/>
  <c r="BY255" i="5"/>
  <c r="BX255" i="5"/>
  <c r="BW255" i="5"/>
  <c r="BV255" i="5"/>
  <c r="BU255" i="5"/>
  <c r="CB253" i="5"/>
  <c r="CA253" i="5"/>
  <c r="BZ253" i="5"/>
  <c r="BY253" i="5"/>
  <c r="BX253" i="5"/>
  <c r="BW253" i="5"/>
  <c r="BV253" i="5"/>
  <c r="BU253" i="5"/>
  <c r="CB251" i="5"/>
  <c r="CA251" i="5"/>
  <c r="BZ251" i="5"/>
  <c r="BY251" i="5"/>
  <c r="BX251" i="5"/>
  <c r="BW251" i="5"/>
  <c r="BV251" i="5"/>
  <c r="BU251" i="5"/>
  <c r="CB249" i="5"/>
  <c r="CA249" i="5"/>
  <c r="BZ249" i="5"/>
  <c r="BY249" i="5"/>
  <c r="BX249" i="5"/>
  <c r="BW249" i="5"/>
  <c r="BV249" i="5"/>
  <c r="BU249" i="5"/>
  <c r="CB247" i="5"/>
  <c r="CA247" i="5"/>
  <c r="BZ247" i="5"/>
  <c r="BY247" i="5"/>
  <c r="BX247" i="5"/>
  <c r="BW247" i="5"/>
  <c r="BV247" i="5"/>
  <c r="BU247" i="5"/>
  <c r="CB245" i="5"/>
  <c r="CA245" i="5"/>
  <c r="BZ245" i="5"/>
  <c r="BY245" i="5"/>
  <c r="BX245" i="5"/>
  <c r="BW245" i="5"/>
  <c r="BV245" i="5"/>
  <c r="BU245" i="5"/>
  <c r="CB243" i="5"/>
  <c r="CA243" i="5"/>
  <c r="BZ243" i="5"/>
  <c r="BY243" i="5"/>
  <c r="BX243" i="5"/>
  <c r="BW243" i="5"/>
  <c r="BV243" i="5"/>
  <c r="BU243" i="5"/>
  <c r="CB241" i="5"/>
  <c r="CA241" i="5"/>
  <c r="BZ241" i="5"/>
  <c r="BY241" i="5"/>
  <c r="BX241" i="5"/>
  <c r="BW241" i="5"/>
  <c r="BV241" i="5"/>
  <c r="BU241" i="5"/>
  <c r="CB239" i="5"/>
  <c r="CA239" i="5"/>
  <c r="BZ239" i="5"/>
  <c r="BY239" i="5"/>
  <c r="BX239" i="5"/>
  <c r="BW239" i="5"/>
  <c r="BV239" i="5"/>
  <c r="BU239" i="5"/>
  <c r="CB237" i="5"/>
  <c r="CA237" i="5"/>
  <c r="BZ237" i="5"/>
  <c r="BY237" i="5"/>
  <c r="BX237" i="5"/>
  <c r="BW237" i="5"/>
  <c r="BV237" i="5"/>
  <c r="BU237" i="5"/>
  <c r="CB235" i="5"/>
  <c r="CA235" i="5"/>
  <c r="BZ235" i="5"/>
  <c r="BY235" i="5"/>
  <c r="BX235" i="5"/>
  <c r="BW235" i="5"/>
  <c r="BV235" i="5"/>
  <c r="BU235" i="5"/>
  <c r="CB233" i="5"/>
  <c r="CA233" i="5"/>
  <c r="BZ233" i="5"/>
  <c r="BY233" i="5"/>
  <c r="BX233" i="5"/>
  <c r="BW233" i="5"/>
  <c r="BV233" i="5"/>
  <c r="BU233" i="5"/>
  <c r="CB231" i="5"/>
  <c r="CA231" i="5"/>
  <c r="BZ231" i="5"/>
  <c r="BY231" i="5"/>
  <c r="BX231" i="5"/>
  <c r="BW231" i="5"/>
  <c r="BV231" i="5"/>
  <c r="BU231" i="5"/>
  <c r="CB226" i="5"/>
  <c r="CA226" i="5"/>
  <c r="BZ226" i="5"/>
  <c r="BY226" i="5"/>
  <c r="BX226" i="5"/>
  <c r="BW226" i="5"/>
  <c r="BV226" i="5"/>
  <c r="BU226" i="5"/>
  <c r="CB224" i="5"/>
  <c r="CA224" i="5"/>
  <c r="BZ224" i="5"/>
  <c r="BY224" i="5"/>
  <c r="BX224" i="5"/>
  <c r="BW224" i="5"/>
  <c r="BV224" i="5"/>
  <c r="BU224" i="5"/>
  <c r="CB222" i="5"/>
  <c r="CA222" i="5"/>
  <c r="BZ222" i="5"/>
  <c r="BY222" i="5"/>
  <c r="BX222" i="5"/>
  <c r="BW222" i="5"/>
  <c r="BV222" i="5"/>
  <c r="BU222" i="5"/>
  <c r="CB220" i="5"/>
  <c r="CA220" i="5"/>
  <c r="BZ220" i="5"/>
  <c r="BY220" i="5"/>
  <c r="BX220" i="5"/>
  <c r="BW220" i="5"/>
  <c r="BV220" i="5"/>
  <c r="BU220" i="5"/>
  <c r="CB218" i="5"/>
  <c r="CA218" i="5"/>
  <c r="BZ218" i="5"/>
  <c r="BY218" i="5"/>
  <c r="BX218" i="5"/>
  <c r="BW218" i="5"/>
  <c r="BV218" i="5"/>
  <c r="BU218" i="5"/>
  <c r="CB216" i="5"/>
  <c r="CA216" i="5"/>
  <c r="BZ216" i="5"/>
  <c r="BY216" i="5"/>
  <c r="BX216" i="5"/>
  <c r="BW216" i="5"/>
  <c r="BV216" i="5"/>
  <c r="BU216" i="5"/>
  <c r="CB214" i="5"/>
  <c r="CA214" i="5"/>
  <c r="BZ214" i="5"/>
  <c r="BY214" i="5"/>
  <c r="BX214" i="5"/>
  <c r="BW214" i="5"/>
  <c r="BV214" i="5"/>
  <c r="BU214" i="5"/>
  <c r="CB212" i="5"/>
  <c r="CA212" i="5"/>
  <c r="BZ212" i="5"/>
  <c r="BY212" i="5"/>
  <c r="BX212" i="5"/>
  <c r="BW212" i="5"/>
  <c r="BV212" i="5"/>
  <c r="BU212" i="5"/>
  <c r="CB210" i="5"/>
  <c r="CA210" i="5"/>
  <c r="BZ210" i="5"/>
  <c r="BY210" i="5"/>
  <c r="BX210" i="5"/>
  <c r="BW210" i="5"/>
  <c r="BV210" i="5"/>
  <c r="BU210" i="5"/>
  <c r="CB208" i="5"/>
  <c r="CA208" i="5"/>
  <c r="BZ208" i="5"/>
  <c r="BY208" i="5"/>
  <c r="BX208" i="5"/>
  <c r="BW208" i="5"/>
  <c r="BV208" i="5"/>
  <c r="BU208" i="5"/>
  <c r="CB206" i="5"/>
  <c r="CA206" i="5"/>
  <c r="BZ206" i="5"/>
  <c r="BY206" i="5"/>
  <c r="BX206" i="5"/>
  <c r="BW206" i="5"/>
  <c r="BV206" i="5"/>
  <c r="BU206" i="5"/>
  <c r="CB204" i="5"/>
  <c r="CA204" i="5"/>
  <c r="BZ204" i="5"/>
  <c r="BY204" i="5"/>
  <c r="BX204" i="5"/>
  <c r="BW204" i="5"/>
  <c r="BV204" i="5"/>
  <c r="BU204" i="5"/>
  <c r="CB202" i="5"/>
  <c r="CA202" i="5"/>
  <c r="BZ202" i="5"/>
  <c r="BY202" i="5"/>
  <c r="BX202" i="5"/>
  <c r="BW202" i="5"/>
  <c r="BV202" i="5"/>
  <c r="BU202" i="5"/>
  <c r="CB200" i="5"/>
  <c r="CA200" i="5"/>
  <c r="BZ200" i="5"/>
  <c r="BY200" i="5"/>
  <c r="BX200" i="5"/>
  <c r="BW200" i="5"/>
  <c r="BV200" i="5"/>
  <c r="BU200" i="5"/>
  <c r="CB198" i="5"/>
  <c r="CA198" i="5"/>
  <c r="BZ198" i="5"/>
  <c r="BY198" i="5"/>
  <c r="BX198" i="5"/>
  <c r="BW198" i="5"/>
  <c r="BV198" i="5"/>
  <c r="BU198" i="5"/>
  <c r="CB196" i="5"/>
  <c r="CA196" i="5"/>
  <c r="BZ196" i="5"/>
  <c r="BY196" i="5"/>
  <c r="BX196" i="5"/>
  <c r="BW196" i="5"/>
  <c r="BV196" i="5"/>
  <c r="BU196" i="5"/>
  <c r="CB194" i="5"/>
  <c r="CA194" i="5"/>
  <c r="BZ194" i="5"/>
  <c r="BY194" i="5"/>
  <c r="BX194" i="5"/>
  <c r="BW194" i="5"/>
  <c r="BV194" i="5"/>
  <c r="BU194" i="5"/>
  <c r="CB192" i="5"/>
  <c r="CA192" i="5"/>
  <c r="BZ192" i="5"/>
  <c r="BY192" i="5"/>
  <c r="BX192" i="5"/>
  <c r="BW192" i="5"/>
  <c r="BV192" i="5"/>
  <c r="BU192" i="5"/>
  <c r="CB190" i="5"/>
  <c r="CA190" i="5"/>
  <c r="BZ190" i="5"/>
  <c r="BY190" i="5"/>
  <c r="BX190" i="5"/>
  <c r="BW190" i="5"/>
  <c r="BV190" i="5"/>
  <c r="BU190" i="5"/>
  <c r="CB188" i="5"/>
  <c r="CA188" i="5"/>
  <c r="BZ188" i="5"/>
  <c r="BY188" i="5"/>
  <c r="BX188" i="5"/>
  <c r="BW188" i="5"/>
  <c r="BV188" i="5"/>
  <c r="BU188" i="5"/>
  <c r="CB186" i="5"/>
  <c r="CA186" i="5"/>
  <c r="BZ186" i="5"/>
  <c r="BY186" i="5"/>
  <c r="BX186" i="5"/>
  <c r="BW186" i="5"/>
  <c r="BV186" i="5"/>
  <c r="BU186" i="5"/>
  <c r="CB184" i="5"/>
  <c r="CA184" i="5"/>
  <c r="BZ184" i="5"/>
  <c r="BY184" i="5"/>
  <c r="BX184" i="5"/>
  <c r="BW184" i="5"/>
  <c r="BV184" i="5"/>
  <c r="BU184" i="5"/>
  <c r="CB182" i="5"/>
  <c r="CA182" i="5"/>
  <c r="BZ182" i="5"/>
  <c r="BY182" i="5"/>
  <c r="BX182" i="5"/>
  <c r="BW182" i="5"/>
  <c r="BV182" i="5"/>
  <c r="BU182" i="5"/>
  <c r="CB180" i="5"/>
  <c r="CA180" i="5"/>
  <c r="BZ180" i="5"/>
  <c r="BY180" i="5"/>
  <c r="BW180" i="5"/>
  <c r="BV180" i="5"/>
  <c r="BU180" i="5"/>
  <c r="CB178" i="5"/>
  <c r="CA178" i="5"/>
  <c r="BZ178" i="5"/>
  <c r="BY178" i="5"/>
  <c r="BX178" i="5"/>
  <c r="BW178" i="5"/>
  <c r="BV178" i="5"/>
  <c r="BU178" i="5"/>
  <c r="CB176" i="5"/>
  <c r="CA176" i="5"/>
  <c r="BZ176" i="5"/>
  <c r="BY176" i="5"/>
  <c r="BX176" i="5"/>
  <c r="BW176" i="5"/>
  <c r="BV176" i="5"/>
  <c r="BU176" i="5"/>
  <c r="CB174" i="5"/>
  <c r="CA174" i="5"/>
  <c r="BZ174" i="5"/>
  <c r="BY174" i="5"/>
  <c r="BX174" i="5"/>
  <c r="BW174" i="5"/>
  <c r="BV174" i="5"/>
  <c r="BU174" i="5"/>
  <c r="CB172" i="5"/>
  <c r="CA172" i="5"/>
  <c r="BZ172" i="5"/>
  <c r="BY172" i="5"/>
  <c r="BX172" i="5"/>
  <c r="BW172" i="5"/>
  <c r="BV172" i="5"/>
  <c r="BU172" i="5"/>
  <c r="CB170" i="5"/>
  <c r="CA170" i="5"/>
  <c r="BZ170" i="5"/>
  <c r="BY170" i="5"/>
  <c r="BX170" i="5"/>
  <c r="BW170" i="5"/>
  <c r="BV170" i="5"/>
  <c r="BU170" i="5"/>
  <c r="CB168" i="5"/>
  <c r="CA168" i="5"/>
  <c r="BZ168" i="5"/>
  <c r="BY168" i="5"/>
  <c r="BX168" i="5"/>
  <c r="BW168" i="5"/>
  <c r="BV168" i="5"/>
  <c r="BU168" i="5"/>
  <c r="CB166" i="5"/>
  <c r="CA166" i="5"/>
  <c r="BZ166" i="5"/>
  <c r="BY166" i="5"/>
  <c r="BX166" i="5"/>
  <c r="BW166" i="5"/>
  <c r="BV166" i="5"/>
  <c r="BU166" i="5"/>
  <c r="CB164" i="5"/>
  <c r="CA164" i="5"/>
  <c r="BZ164" i="5"/>
  <c r="BY164" i="5"/>
  <c r="BX164" i="5"/>
  <c r="BW164" i="5"/>
  <c r="BV164" i="5"/>
  <c r="BU164" i="5"/>
  <c r="CQ558" i="5" l="1"/>
  <c r="CH558" i="5" s="1"/>
  <c r="CQ557" i="5"/>
  <c r="CH557" i="5" s="1"/>
  <c r="CQ169" i="5"/>
  <c r="CQ185" i="5"/>
  <c r="CQ201" i="5"/>
  <c r="CQ217" i="5"/>
  <c r="CH217" i="5" s="1"/>
  <c r="CQ233" i="5"/>
  <c r="CQ249" i="5"/>
  <c r="CQ265" i="5"/>
  <c r="CQ281" i="5"/>
  <c r="CQ297" i="5"/>
  <c r="CQ313" i="5"/>
  <c r="CQ329" i="5"/>
  <c r="CQ345" i="5"/>
  <c r="CQ361" i="5"/>
  <c r="CQ377" i="5"/>
  <c r="CQ393" i="5"/>
  <c r="CQ409" i="5"/>
  <c r="CQ428" i="5"/>
  <c r="CQ448" i="5"/>
  <c r="CQ464" i="5"/>
  <c r="CQ481" i="5"/>
  <c r="CQ501" i="5"/>
  <c r="CQ521" i="5"/>
  <c r="CQ540" i="5"/>
  <c r="CQ560" i="5"/>
  <c r="CH560" i="5" s="1"/>
  <c r="CQ578" i="5"/>
  <c r="CQ601" i="5"/>
  <c r="CH601" i="5" s="1"/>
  <c r="CQ623" i="5"/>
  <c r="CQ642" i="5"/>
  <c r="CH642" i="5" s="1"/>
  <c r="CQ659" i="5"/>
  <c r="CQ680" i="5"/>
  <c r="CQ699" i="5"/>
  <c r="CH699" i="5" s="1"/>
  <c r="CQ722" i="5"/>
  <c r="CQ739" i="5"/>
  <c r="CQ759" i="5"/>
  <c r="CQ164" i="5"/>
  <c r="CQ761" i="5"/>
  <c r="CQ742" i="5"/>
  <c r="CQ743" i="5"/>
  <c r="CQ162" i="5"/>
  <c r="CQ170" i="5"/>
  <c r="CQ186" i="5"/>
  <c r="CQ202" i="5"/>
  <c r="CQ218" i="5"/>
  <c r="CQ234" i="5"/>
  <c r="CQ250" i="5"/>
  <c r="CQ266" i="5"/>
  <c r="CQ282" i="5"/>
  <c r="CQ298" i="5"/>
  <c r="CQ314" i="5"/>
  <c r="CQ330" i="5"/>
  <c r="CQ346" i="5"/>
  <c r="CQ362" i="5"/>
  <c r="CQ378" i="5"/>
  <c r="CQ394" i="5"/>
  <c r="CQ410" i="5"/>
  <c r="CQ429" i="5"/>
  <c r="CQ449" i="5"/>
  <c r="CH449" i="5" s="1"/>
  <c r="CQ465" i="5"/>
  <c r="CQ482" i="5"/>
  <c r="CQ503" i="5"/>
  <c r="CQ522" i="5"/>
  <c r="CQ541" i="5"/>
  <c r="CQ561" i="5"/>
  <c r="CQ579" i="5"/>
  <c r="CQ602" i="5"/>
  <c r="CQ625" i="5"/>
  <c r="CQ643" i="5"/>
  <c r="CQ660" i="5"/>
  <c r="CQ681" i="5"/>
  <c r="CQ700" i="5"/>
  <c r="CQ723" i="5"/>
  <c r="CQ740" i="5"/>
  <c r="CQ760" i="5"/>
  <c r="CH760" i="5" s="1"/>
  <c r="CQ165" i="5"/>
  <c r="CQ682" i="5"/>
  <c r="CQ724" i="5"/>
  <c r="CQ166" i="5"/>
  <c r="CQ762" i="5"/>
  <c r="CH762" i="5" s="1"/>
  <c r="CQ168" i="5"/>
  <c r="CQ171" i="5"/>
  <c r="CQ187" i="5"/>
  <c r="CQ203" i="5"/>
  <c r="CQ219" i="5"/>
  <c r="CQ235" i="5"/>
  <c r="CQ251" i="5"/>
  <c r="CQ267" i="5"/>
  <c r="CQ283" i="5"/>
  <c r="CQ299" i="5"/>
  <c r="CQ315" i="5"/>
  <c r="CQ331" i="5"/>
  <c r="CQ347" i="5"/>
  <c r="CQ363" i="5"/>
  <c r="CQ379" i="5"/>
  <c r="CQ395" i="5"/>
  <c r="CQ411" i="5"/>
  <c r="CQ431" i="5"/>
  <c r="CQ450" i="5"/>
  <c r="CQ466" i="5"/>
  <c r="CQ483" i="5"/>
  <c r="CQ504" i="5"/>
  <c r="CQ523" i="5"/>
  <c r="CQ542" i="5"/>
  <c r="CQ563" i="5"/>
  <c r="CQ581" i="5"/>
  <c r="CQ603" i="5"/>
  <c r="CQ626" i="5"/>
  <c r="CQ644" i="5"/>
  <c r="CQ661" i="5"/>
  <c r="CH661" i="5" s="1"/>
  <c r="CQ702" i="5"/>
  <c r="CQ741" i="5"/>
  <c r="CQ725" i="5"/>
  <c r="CQ167" i="5"/>
  <c r="CQ744" i="5"/>
  <c r="CQ172" i="5"/>
  <c r="CQ188" i="5"/>
  <c r="CQ204" i="5"/>
  <c r="CQ220" i="5"/>
  <c r="CH220" i="5" s="1"/>
  <c r="CQ236" i="5"/>
  <c r="CQ252" i="5"/>
  <c r="CQ268" i="5"/>
  <c r="CQ284" i="5"/>
  <c r="CQ300" i="5"/>
  <c r="CQ316" i="5"/>
  <c r="CQ332" i="5"/>
  <c r="CQ348" i="5"/>
  <c r="CQ364" i="5"/>
  <c r="CQ380" i="5"/>
  <c r="CQ396" i="5"/>
  <c r="CQ412" i="5"/>
  <c r="CQ432" i="5"/>
  <c r="CQ451" i="5"/>
  <c r="CH451" i="5" s="1"/>
  <c r="CQ467" i="5"/>
  <c r="CQ485" i="5"/>
  <c r="CQ506" i="5"/>
  <c r="CQ524" i="5"/>
  <c r="CQ544" i="5"/>
  <c r="CQ564" i="5"/>
  <c r="CQ583" i="5"/>
  <c r="CQ605" i="5"/>
  <c r="CQ627" i="5"/>
  <c r="CQ645" i="5"/>
  <c r="CQ662" i="5"/>
  <c r="CQ683" i="5"/>
  <c r="CQ703" i="5"/>
  <c r="CQ173" i="5"/>
  <c r="CQ189" i="5"/>
  <c r="CQ205" i="5"/>
  <c r="CQ221" i="5"/>
  <c r="CH221" i="5" s="1"/>
  <c r="CQ237" i="5"/>
  <c r="CQ253" i="5"/>
  <c r="CQ269" i="5"/>
  <c r="CQ285" i="5"/>
  <c r="CQ301" i="5"/>
  <c r="CQ317" i="5"/>
  <c r="CQ333" i="5"/>
  <c r="CQ349" i="5"/>
  <c r="CQ365" i="5"/>
  <c r="CQ381" i="5"/>
  <c r="CQ397" i="5"/>
  <c r="CQ413" i="5"/>
  <c r="CQ433" i="5"/>
  <c r="CQ452" i="5"/>
  <c r="CQ468" i="5"/>
  <c r="CQ487" i="5"/>
  <c r="CQ507" i="5"/>
  <c r="CQ525" i="5"/>
  <c r="CQ545" i="5"/>
  <c r="CQ565" i="5"/>
  <c r="CQ585" i="5"/>
  <c r="CQ607" i="5"/>
  <c r="CQ628" i="5"/>
  <c r="CQ646" i="5"/>
  <c r="CQ663" i="5"/>
  <c r="CQ684" i="5"/>
  <c r="CQ704" i="5"/>
  <c r="CQ727" i="5"/>
  <c r="CQ766" i="5"/>
  <c r="CQ174" i="5"/>
  <c r="CQ190" i="5"/>
  <c r="CQ206" i="5"/>
  <c r="CQ222" i="5"/>
  <c r="CQ238" i="5"/>
  <c r="CQ254" i="5"/>
  <c r="CQ270" i="5"/>
  <c r="CQ286" i="5"/>
  <c r="CQ302" i="5"/>
  <c r="CQ318" i="5"/>
  <c r="CQ334" i="5"/>
  <c r="CQ350" i="5"/>
  <c r="CQ366" i="5"/>
  <c r="CQ382" i="5"/>
  <c r="CQ398" i="5"/>
  <c r="CQ414" i="5"/>
  <c r="CQ434" i="5"/>
  <c r="CQ453" i="5"/>
  <c r="CH453" i="5" s="1"/>
  <c r="CQ469" i="5"/>
  <c r="CQ489" i="5"/>
  <c r="CQ508" i="5"/>
  <c r="CQ526" i="5"/>
  <c r="CQ546" i="5"/>
  <c r="CQ566" i="5"/>
  <c r="CQ587" i="5"/>
  <c r="CQ608" i="5"/>
  <c r="CH608" i="5" s="1"/>
  <c r="CQ629" i="5"/>
  <c r="CQ647" i="5"/>
  <c r="CQ664" i="5"/>
  <c r="CH664" i="5" s="1"/>
  <c r="CQ685" i="5"/>
  <c r="CH685" i="5" s="1"/>
  <c r="CQ706" i="5"/>
  <c r="CQ175" i="5"/>
  <c r="CQ191" i="5"/>
  <c r="CQ207" i="5"/>
  <c r="CQ223" i="5"/>
  <c r="CQ239" i="5"/>
  <c r="CQ255" i="5"/>
  <c r="CQ271" i="5"/>
  <c r="CQ287" i="5"/>
  <c r="CQ303" i="5"/>
  <c r="CQ319" i="5"/>
  <c r="CQ335" i="5"/>
  <c r="CQ351" i="5"/>
  <c r="CQ367" i="5"/>
  <c r="CQ383" i="5"/>
  <c r="CQ399" i="5"/>
  <c r="CQ415" i="5"/>
  <c r="CQ435" i="5"/>
  <c r="CQ454" i="5"/>
  <c r="CQ470" i="5"/>
  <c r="CQ490" i="5"/>
  <c r="CH490" i="5" s="1"/>
  <c r="CQ510" i="5"/>
  <c r="CQ527" i="5"/>
  <c r="CQ547" i="5"/>
  <c r="CQ567" i="5"/>
  <c r="CQ589" i="5"/>
  <c r="CQ609" i="5"/>
  <c r="CQ631" i="5"/>
  <c r="CQ648" i="5"/>
  <c r="CQ665" i="5"/>
  <c r="CQ686" i="5"/>
  <c r="CQ708" i="5"/>
  <c r="CQ729" i="5"/>
  <c r="CQ746" i="5"/>
  <c r="CQ765" i="5"/>
  <c r="CQ176" i="5"/>
  <c r="CQ192" i="5"/>
  <c r="CQ208" i="5"/>
  <c r="CQ224" i="5"/>
  <c r="CQ240" i="5"/>
  <c r="CQ256" i="5"/>
  <c r="CQ272" i="5"/>
  <c r="CQ288" i="5"/>
  <c r="CQ304" i="5"/>
  <c r="CQ320" i="5"/>
  <c r="CQ336" i="5"/>
  <c r="CQ352" i="5"/>
  <c r="CQ368" i="5"/>
  <c r="CQ384" i="5"/>
  <c r="CQ400" i="5"/>
  <c r="CQ416" i="5"/>
  <c r="CQ436" i="5"/>
  <c r="CQ455" i="5"/>
  <c r="CQ471" i="5"/>
  <c r="CQ491" i="5"/>
  <c r="CQ511" i="5"/>
  <c r="CQ528" i="5"/>
  <c r="CQ549" i="5"/>
  <c r="CQ568" i="5"/>
  <c r="CQ590" i="5"/>
  <c r="CH590" i="5" s="1"/>
  <c r="CQ610" i="5"/>
  <c r="CH610" i="5" s="1"/>
  <c r="CQ632" i="5"/>
  <c r="CQ649" i="5"/>
  <c r="CQ666" i="5"/>
  <c r="CQ687" i="5"/>
  <c r="CQ710" i="5"/>
  <c r="CQ730" i="5"/>
  <c r="CQ748" i="5"/>
  <c r="CQ177" i="5"/>
  <c r="CQ193" i="5"/>
  <c r="CQ209" i="5"/>
  <c r="CQ225" i="5"/>
  <c r="CQ241" i="5"/>
  <c r="CQ257" i="5"/>
  <c r="CQ273" i="5"/>
  <c r="CQ289" i="5"/>
  <c r="CQ305" i="5"/>
  <c r="CQ321" i="5"/>
  <c r="CQ337" i="5"/>
  <c r="CQ353" i="5"/>
  <c r="CQ369" i="5"/>
  <c r="CQ385" i="5"/>
  <c r="CQ401" i="5"/>
  <c r="CQ417" i="5"/>
  <c r="CQ437" i="5"/>
  <c r="CQ456" i="5"/>
  <c r="CQ472" i="5"/>
  <c r="CQ492" i="5"/>
  <c r="CQ512" i="5"/>
  <c r="CQ529" i="5"/>
  <c r="CQ550" i="5"/>
  <c r="CQ569" i="5"/>
  <c r="CQ591" i="5"/>
  <c r="CQ611" i="5"/>
  <c r="CQ633" i="5"/>
  <c r="CQ650" i="5"/>
  <c r="CQ667" i="5"/>
  <c r="CQ688" i="5"/>
  <c r="CQ712" i="5"/>
  <c r="CQ731" i="5"/>
  <c r="CQ749" i="5"/>
  <c r="CQ767" i="5"/>
  <c r="CQ719" i="5"/>
  <c r="CQ376" i="5"/>
  <c r="CQ539" i="5"/>
  <c r="CH539" i="5" s="1"/>
  <c r="CQ698" i="5"/>
  <c r="CQ178" i="5"/>
  <c r="CQ194" i="5"/>
  <c r="CQ210" i="5"/>
  <c r="CQ226" i="5"/>
  <c r="CQ242" i="5"/>
  <c r="CQ258" i="5"/>
  <c r="CQ274" i="5"/>
  <c r="CQ290" i="5"/>
  <c r="CQ306" i="5"/>
  <c r="CQ322" i="5"/>
  <c r="CQ338" i="5"/>
  <c r="CQ354" i="5"/>
  <c r="CQ370" i="5"/>
  <c r="CQ386" i="5"/>
  <c r="CQ402" i="5"/>
  <c r="CQ418" i="5"/>
  <c r="CQ438" i="5"/>
  <c r="CQ457" i="5"/>
  <c r="CQ473" i="5"/>
  <c r="CQ493" i="5"/>
  <c r="CQ513" i="5"/>
  <c r="CQ530" i="5"/>
  <c r="CQ551" i="5"/>
  <c r="CQ570" i="5"/>
  <c r="CQ593" i="5"/>
  <c r="CQ613" i="5"/>
  <c r="CQ634" i="5"/>
  <c r="CQ651" i="5"/>
  <c r="CQ669" i="5"/>
  <c r="CQ689" i="5"/>
  <c r="CH689" i="5" s="1"/>
  <c r="CQ714" i="5"/>
  <c r="CQ732" i="5"/>
  <c r="CQ750" i="5"/>
  <c r="CQ769" i="5"/>
  <c r="CQ771" i="5"/>
  <c r="CQ736" i="5"/>
  <c r="CQ408" i="5"/>
  <c r="CQ600" i="5"/>
  <c r="CQ758" i="5"/>
  <c r="CQ179" i="5"/>
  <c r="CQ195" i="5"/>
  <c r="CQ211" i="5"/>
  <c r="CQ227" i="5"/>
  <c r="CQ243" i="5"/>
  <c r="CQ259" i="5"/>
  <c r="CQ275" i="5"/>
  <c r="CQ291" i="5"/>
  <c r="CQ307" i="5"/>
  <c r="CQ323" i="5"/>
  <c r="CQ339" i="5"/>
  <c r="CQ355" i="5"/>
  <c r="CQ371" i="5"/>
  <c r="CQ387" i="5"/>
  <c r="CQ403" i="5"/>
  <c r="CQ419" i="5"/>
  <c r="CQ439" i="5"/>
  <c r="CQ458" i="5"/>
  <c r="CQ474" i="5"/>
  <c r="CQ494" i="5"/>
  <c r="CQ514" i="5"/>
  <c r="CQ532" i="5"/>
  <c r="CQ552" i="5"/>
  <c r="CQ571" i="5"/>
  <c r="CQ594" i="5"/>
  <c r="CQ614" i="5"/>
  <c r="CQ635" i="5"/>
  <c r="CQ652" i="5"/>
  <c r="CQ671" i="5"/>
  <c r="CQ690" i="5"/>
  <c r="CQ715" i="5"/>
  <c r="CQ733" i="5"/>
  <c r="CH733" i="5" s="1"/>
  <c r="CQ751" i="5"/>
  <c r="CQ656" i="5"/>
  <c r="CH656" i="5" s="1"/>
  <c r="CQ777" i="5"/>
  <c r="CQ463" i="5"/>
  <c r="CQ621" i="5"/>
  <c r="CQ738" i="5"/>
  <c r="CQ180" i="5"/>
  <c r="CQ196" i="5"/>
  <c r="CQ212" i="5"/>
  <c r="CH212" i="5" s="1"/>
  <c r="CQ228" i="5"/>
  <c r="CQ244" i="5"/>
  <c r="CQ260" i="5"/>
  <c r="CQ276" i="5"/>
  <c r="CQ292" i="5"/>
  <c r="CQ308" i="5"/>
  <c r="CQ324" i="5"/>
  <c r="CQ340" i="5"/>
  <c r="CQ356" i="5"/>
  <c r="CQ372" i="5"/>
  <c r="CQ388" i="5"/>
  <c r="CQ404" i="5"/>
  <c r="CQ421" i="5"/>
  <c r="CQ441" i="5"/>
  <c r="CQ459" i="5"/>
  <c r="CQ475" i="5"/>
  <c r="CQ495" i="5"/>
  <c r="CQ515" i="5"/>
  <c r="CQ533" i="5"/>
  <c r="CQ553" i="5"/>
  <c r="CQ572" i="5"/>
  <c r="CQ595" i="5"/>
  <c r="CQ615" i="5"/>
  <c r="CQ636" i="5"/>
  <c r="CQ653" i="5"/>
  <c r="CQ672" i="5"/>
  <c r="CQ692" i="5"/>
  <c r="CQ716" i="5"/>
  <c r="CQ734" i="5"/>
  <c r="CQ753" i="5"/>
  <c r="CQ773" i="5"/>
  <c r="CQ756" i="5"/>
  <c r="CH756" i="5" s="1"/>
  <c r="CQ427" i="5"/>
  <c r="CQ559" i="5"/>
  <c r="CQ721" i="5"/>
  <c r="CQ181" i="5"/>
  <c r="CQ197" i="5"/>
  <c r="CQ213" i="5"/>
  <c r="CH213" i="5" s="1"/>
  <c r="CQ229" i="5"/>
  <c r="CQ245" i="5"/>
  <c r="CQ261" i="5"/>
  <c r="CQ277" i="5"/>
  <c r="CQ293" i="5"/>
  <c r="CQ309" i="5"/>
  <c r="CQ325" i="5"/>
  <c r="CQ341" i="5"/>
  <c r="CQ357" i="5"/>
  <c r="CQ373" i="5"/>
  <c r="CQ389" i="5"/>
  <c r="CQ405" i="5"/>
  <c r="CQ423" i="5"/>
  <c r="CQ443" i="5"/>
  <c r="CQ460" i="5"/>
  <c r="CQ477" i="5"/>
  <c r="CQ497" i="5"/>
  <c r="CQ516" i="5"/>
  <c r="CH516" i="5" s="1"/>
  <c r="CQ534" i="5"/>
  <c r="CQ554" i="5"/>
  <c r="CQ573" i="5"/>
  <c r="CQ596" i="5"/>
  <c r="CQ616" i="5"/>
  <c r="CH616" i="5" s="1"/>
  <c r="CQ637" i="5"/>
  <c r="CQ655" i="5"/>
  <c r="CQ673" i="5"/>
  <c r="CQ693" i="5"/>
  <c r="CQ718" i="5"/>
  <c r="CQ735" i="5"/>
  <c r="CQ754" i="5"/>
  <c r="CQ775" i="5"/>
  <c r="CQ674" i="5"/>
  <c r="CQ344" i="5"/>
  <c r="CQ480" i="5"/>
  <c r="CQ641" i="5"/>
  <c r="CQ163" i="5"/>
  <c r="CQ182" i="5"/>
  <c r="CQ198" i="5"/>
  <c r="CQ214" i="5"/>
  <c r="CQ230" i="5"/>
  <c r="CH230" i="5" s="1"/>
  <c r="CQ246" i="5"/>
  <c r="CQ262" i="5"/>
  <c r="CQ278" i="5"/>
  <c r="CQ294" i="5"/>
  <c r="CQ310" i="5"/>
  <c r="CQ326" i="5"/>
  <c r="CQ342" i="5"/>
  <c r="CQ358" i="5"/>
  <c r="CQ374" i="5"/>
  <c r="CQ390" i="5"/>
  <c r="CQ406" i="5"/>
  <c r="CQ424" i="5"/>
  <c r="CQ444" i="5"/>
  <c r="CQ461" i="5"/>
  <c r="CQ478" i="5"/>
  <c r="CQ498" i="5"/>
  <c r="CQ517" i="5"/>
  <c r="CQ536" i="5"/>
  <c r="CQ555" i="5"/>
  <c r="CQ574" i="5"/>
  <c r="CQ597" i="5"/>
  <c r="CQ617" i="5"/>
  <c r="CQ639" i="5"/>
  <c r="CQ694" i="5"/>
  <c r="CQ360" i="5"/>
  <c r="CQ500" i="5"/>
  <c r="CQ678" i="5"/>
  <c r="CQ764" i="5"/>
  <c r="CQ183" i="5"/>
  <c r="CQ199" i="5"/>
  <c r="CQ215" i="5"/>
  <c r="CQ231" i="5"/>
  <c r="CQ247" i="5"/>
  <c r="CQ263" i="5"/>
  <c r="CQ279" i="5"/>
  <c r="CQ295" i="5"/>
  <c r="CQ311" i="5"/>
  <c r="CQ327" i="5"/>
  <c r="CQ343" i="5"/>
  <c r="CQ359" i="5"/>
  <c r="CQ375" i="5"/>
  <c r="CQ391" i="5"/>
  <c r="CQ407" i="5"/>
  <c r="CQ425" i="5"/>
  <c r="CQ446" i="5"/>
  <c r="CQ462" i="5"/>
  <c r="CQ479" i="5"/>
  <c r="CQ499" i="5"/>
  <c r="CQ518" i="5"/>
  <c r="CH518" i="5" s="1"/>
  <c r="CQ538" i="5"/>
  <c r="CQ556" i="5"/>
  <c r="CQ575" i="5"/>
  <c r="CQ598" i="5"/>
  <c r="CQ619" i="5"/>
  <c r="CQ640" i="5"/>
  <c r="CH640" i="5" s="1"/>
  <c r="CQ657" i="5"/>
  <c r="CQ676" i="5"/>
  <c r="CQ696" i="5"/>
  <c r="CQ720" i="5"/>
  <c r="CQ737" i="5"/>
  <c r="CH737" i="5" s="1"/>
  <c r="CQ757" i="5"/>
  <c r="CH757" i="5" s="1"/>
  <c r="CQ779" i="5"/>
  <c r="CQ280" i="5"/>
  <c r="CQ312" i="5"/>
  <c r="CQ392" i="5"/>
  <c r="CQ519" i="5"/>
  <c r="CQ658" i="5"/>
  <c r="CQ728" i="5"/>
  <c r="CQ184" i="5"/>
  <c r="CQ200" i="5"/>
  <c r="CQ216" i="5"/>
  <c r="CH216" i="5" s="1"/>
  <c r="CQ232" i="5"/>
  <c r="CQ248" i="5"/>
  <c r="CQ264" i="5"/>
  <c r="CQ296" i="5"/>
  <c r="CQ328" i="5"/>
  <c r="CQ447" i="5"/>
  <c r="CH447" i="5" s="1"/>
  <c r="CQ577" i="5"/>
  <c r="CQ763" i="5"/>
  <c r="AD92" i="5" l="1"/>
  <c r="AD95" i="5"/>
  <c r="AD96" i="5"/>
  <c r="AD97" i="5"/>
  <c r="AD98" i="5"/>
  <c r="AD99" i="5"/>
  <c r="AD100" i="5"/>
  <c r="AD101" i="5"/>
  <c r="AD102" i="5"/>
  <c r="AD103" i="5"/>
  <c r="AD104" i="5"/>
  <c r="AD105" i="5"/>
  <c r="AD106" i="5"/>
  <c r="AD107" i="5"/>
  <c r="AD108" i="5"/>
  <c r="AD109" i="5"/>
  <c r="AD110" i="5"/>
  <c r="AD111" i="5"/>
  <c r="AD112" i="5"/>
  <c r="AD113" i="5"/>
  <c r="AD114" i="5"/>
  <c r="AD115" i="5"/>
  <c r="AD116" i="5"/>
  <c r="AD117" i="5"/>
  <c r="AD118" i="5"/>
  <c r="AD119" i="5"/>
  <c r="AD120" i="5"/>
  <c r="AD121" i="5"/>
  <c r="AD122" i="5"/>
  <c r="AD123" i="5"/>
  <c r="AD124" i="5"/>
  <c r="AD125" i="5"/>
  <c r="AD126" i="5"/>
  <c r="AD127" i="5"/>
  <c r="AD128" i="5"/>
  <c r="AD129" i="5"/>
  <c r="AD130" i="5"/>
  <c r="AD131" i="5"/>
  <c r="AD132" i="5"/>
  <c r="AD133" i="5"/>
  <c r="AD134" i="5"/>
  <c r="AD135" i="5"/>
  <c r="AD136" i="5"/>
  <c r="AD137" i="5"/>
  <c r="AD138" i="5"/>
  <c r="AD139" i="5"/>
  <c r="AD140" i="5"/>
  <c r="AD141" i="5"/>
  <c r="AD142" i="5"/>
  <c r="AD143" i="5"/>
  <c r="AD94" i="5"/>
  <c r="Z92" i="5"/>
  <c r="V92" i="5"/>
  <c r="D19" i="3" l="1"/>
  <c r="D18" i="3"/>
  <c r="D17" i="3"/>
  <c r="D16" i="3"/>
  <c r="D15" i="3"/>
  <c r="D13" i="3"/>
  <c r="D12" i="3"/>
  <c r="D11" i="3"/>
  <c r="D10" i="3"/>
  <c r="CY779" i="5"/>
  <c r="CY777" i="5"/>
  <c r="CY775" i="5"/>
  <c r="CY773" i="5"/>
  <c r="CY771" i="5"/>
  <c r="CY769" i="5"/>
  <c r="CY767" i="5"/>
  <c r="CZ766" i="5"/>
  <c r="CY765" i="5"/>
  <c r="CT765" i="5"/>
  <c r="CZ764" i="5"/>
  <c r="CY763" i="5"/>
  <c r="CY761" i="5"/>
  <c r="CY759" i="5"/>
  <c r="CY754" i="5"/>
  <c r="CY753" i="5"/>
  <c r="CY751" i="5"/>
  <c r="CZ750" i="5"/>
  <c r="CY750" i="5"/>
  <c r="CZ749" i="5"/>
  <c r="CY748" i="5"/>
  <c r="CY746" i="5"/>
  <c r="CY744" i="5"/>
  <c r="CZ743" i="5"/>
  <c r="CY742" i="5"/>
  <c r="CT742" i="5"/>
  <c r="CZ741" i="5"/>
  <c r="CY740" i="5"/>
  <c r="CZ739" i="5"/>
  <c r="CY738" i="5"/>
  <c r="CY736" i="5"/>
  <c r="CZ735" i="5"/>
  <c r="CY734" i="5"/>
  <c r="CV734" i="5"/>
  <c r="CY732" i="5"/>
  <c r="CZ731" i="5"/>
  <c r="CY730" i="5"/>
  <c r="CT730" i="5"/>
  <c r="DC729" i="5"/>
  <c r="CX729" i="5"/>
  <c r="CZ728" i="5"/>
  <c r="CY727" i="5"/>
  <c r="CY725" i="5"/>
  <c r="CZ724" i="5"/>
  <c r="CY723" i="5"/>
  <c r="CY722" i="5"/>
  <c r="CV722" i="5"/>
  <c r="CZ721" i="5"/>
  <c r="CY720" i="5"/>
  <c r="CV720" i="5"/>
  <c r="CY719" i="5"/>
  <c r="CY718" i="5"/>
  <c r="CY716" i="5"/>
  <c r="CZ715" i="5"/>
  <c r="CY714" i="5"/>
  <c r="CT714" i="5"/>
  <c r="CY712" i="5"/>
  <c r="CY710" i="5"/>
  <c r="CY708" i="5"/>
  <c r="CY706" i="5"/>
  <c r="CY704" i="5"/>
  <c r="CZ703" i="5"/>
  <c r="CY702" i="5"/>
  <c r="CY700" i="5"/>
  <c r="CY698" i="5"/>
  <c r="CY696" i="5"/>
  <c r="CY694" i="5"/>
  <c r="CZ693" i="5"/>
  <c r="CY692" i="5"/>
  <c r="CT692" i="5"/>
  <c r="CY690" i="5"/>
  <c r="CY688" i="5"/>
  <c r="CZ687" i="5"/>
  <c r="CY686" i="5"/>
  <c r="CT686" i="5"/>
  <c r="CY684" i="5"/>
  <c r="CZ683" i="5"/>
  <c r="CY682" i="5"/>
  <c r="CV682" i="5"/>
  <c r="CZ681" i="5"/>
  <c r="CY680" i="5"/>
  <c r="CV680" i="5"/>
  <c r="CT680" i="5"/>
  <c r="CY678" i="5"/>
  <c r="CY676" i="5"/>
  <c r="CY674" i="5"/>
  <c r="CY673" i="5"/>
  <c r="CZ672" i="5"/>
  <c r="CY671" i="5"/>
  <c r="CT671" i="5"/>
  <c r="CY669" i="5"/>
  <c r="CY667" i="5"/>
  <c r="CZ666" i="5"/>
  <c r="CY665" i="5"/>
  <c r="CT665" i="5"/>
  <c r="CY663" i="5"/>
  <c r="CY662" i="5"/>
  <c r="CY660" i="5"/>
  <c r="CY659" i="5"/>
  <c r="CZ658" i="5"/>
  <c r="CY657" i="5"/>
  <c r="CT657" i="5"/>
  <c r="CY655" i="5"/>
  <c r="CY653" i="5"/>
  <c r="CZ652" i="5"/>
  <c r="CY651" i="5"/>
  <c r="CV651" i="5"/>
  <c r="CT651" i="5"/>
  <c r="CZ650" i="5"/>
  <c r="CX650" i="5"/>
  <c r="CY649" i="5"/>
  <c r="CZ648" i="5"/>
  <c r="CX648" i="5"/>
  <c r="CY647" i="5"/>
  <c r="CZ646" i="5"/>
  <c r="CX646" i="5"/>
  <c r="CY645" i="5"/>
  <c r="CZ644" i="5"/>
  <c r="CX644" i="5"/>
  <c r="CY643" i="5"/>
  <c r="CV643" i="5"/>
  <c r="CT643" i="5"/>
  <c r="CY641" i="5"/>
  <c r="CY639" i="5"/>
  <c r="CY637" i="5"/>
  <c r="CZ636" i="5"/>
  <c r="CY635" i="5"/>
  <c r="CV635" i="5"/>
  <c r="CZ634" i="5"/>
  <c r="CY633" i="5"/>
  <c r="CV633" i="5"/>
  <c r="CZ632" i="5"/>
  <c r="CY631" i="5"/>
  <c r="CV631" i="5"/>
  <c r="CY629" i="5"/>
  <c r="CZ628" i="5"/>
  <c r="CY627" i="5"/>
  <c r="CV627" i="5"/>
  <c r="CT627" i="5"/>
  <c r="CZ626" i="5"/>
  <c r="CY625" i="5"/>
  <c r="CV625" i="5"/>
  <c r="CY623" i="5"/>
  <c r="CY621" i="5"/>
  <c r="CY619" i="5"/>
  <c r="CY617" i="5"/>
  <c r="CY615" i="5"/>
  <c r="CZ614" i="5"/>
  <c r="CY613" i="5"/>
  <c r="CT613" i="5"/>
  <c r="CY611" i="5"/>
  <c r="CY609" i="5"/>
  <c r="CY607" i="5"/>
  <c r="CY605" i="5"/>
  <c r="CY603" i="5"/>
  <c r="DC602" i="5"/>
  <c r="CX602" i="5"/>
  <c r="CY600" i="5"/>
  <c r="CY598" i="5"/>
  <c r="DC597" i="5"/>
  <c r="CX597" i="5"/>
  <c r="DC596" i="5"/>
  <c r="CX596" i="5"/>
  <c r="DC595" i="5"/>
  <c r="CX595" i="5"/>
  <c r="CZ594" i="5"/>
  <c r="CY593" i="5"/>
  <c r="CY591" i="5"/>
  <c r="CY589" i="5"/>
  <c r="CY587" i="5"/>
  <c r="CY585" i="5"/>
  <c r="CY583" i="5"/>
  <c r="CY581" i="5"/>
  <c r="CY579" i="5"/>
  <c r="CZ578" i="5"/>
  <c r="CY577" i="5"/>
  <c r="CT577" i="5"/>
  <c r="CY575" i="5"/>
  <c r="DC574" i="5"/>
  <c r="CX574" i="5"/>
  <c r="DC573" i="5"/>
  <c r="CX573" i="5"/>
  <c r="DC572" i="5"/>
  <c r="CX572" i="5"/>
  <c r="DC571" i="5"/>
  <c r="CX571" i="5"/>
  <c r="DC570" i="5"/>
  <c r="CX570" i="5"/>
  <c r="DC569" i="5"/>
  <c r="CX569" i="5"/>
  <c r="DC568" i="5"/>
  <c r="CX568" i="5"/>
  <c r="DC567" i="5"/>
  <c r="CX567" i="5"/>
  <c r="DC566" i="5"/>
  <c r="CX566" i="5"/>
  <c r="DC565" i="5"/>
  <c r="CX565" i="5"/>
  <c r="DC564" i="5"/>
  <c r="CX564" i="5"/>
  <c r="DC563" i="5"/>
  <c r="CX563" i="5"/>
  <c r="CY561" i="5"/>
  <c r="CY559" i="5"/>
  <c r="CZ556" i="5"/>
  <c r="CX556" i="5"/>
  <c r="CY555" i="5"/>
  <c r="CZ554" i="5"/>
  <c r="CX554" i="5"/>
  <c r="CY553" i="5"/>
  <c r="CT553" i="5"/>
  <c r="CZ552" i="5"/>
  <c r="CX552" i="5"/>
  <c r="CY551" i="5"/>
  <c r="CZ550" i="5"/>
  <c r="CY550" i="5"/>
  <c r="CT550" i="5"/>
  <c r="CY549" i="5"/>
  <c r="CY547" i="5"/>
  <c r="CZ546" i="5"/>
  <c r="CY545" i="5"/>
  <c r="CT545" i="5"/>
  <c r="CY544" i="5"/>
  <c r="CY542" i="5"/>
  <c r="CZ541" i="5"/>
  <c r="CY540" i="5"/>
  <c r="CY538" i="5"/>
  <c r="CY536" i="5"/>
  <c r="CY534" i="5"/>
  <c r="CZ533" i="5"/>
  <c r="CY532" i="5"/>
  <c r="CT532" i="5"/>
  <c r="CY530" i="5"/>
  <c r="CZ529" i="5"/>
  <c r="CY528" i="5"/>
  <c r="CV528" i="5"/>
  <c r="CT528" i="5"/>
  <c r="CZ527" i="5"/>
  <c r="CY526" i="5"/>
  <c r="CZ525" i="5"/>
  <c r="CY525" i="5"/>
  <c r="CX525" i="5"/>
  <c r="CZ524" i="5"/>
  <c r="CX524" i="5"/>
  <c r="CY523" i="5"/>
  <c r="CT523" i="5"/>
  <c r="CZ522" i="5"/>
  <c r="CX522" i="5"/>
  <c r="CY521" i="5"/>
  <c r="CY519" i="5"/>
  <c r="CY517" i="5"/>
  <c r="CY515" i="5"/>
  <c r="CZ514" i="5"/>
  <c r="CY513" i="5"/>
  <c r="CT513" i="5"/>
  <c r="CZ512" i="5"/>
  <c r="CY511" i="5"/>
  <c r="DC510" i="5"/>
  <c r="CX510" i="5"/>
  <c r="CY508" i="5"/>
  <c r="CZ507" i="5"/>
  <c r="CY506" i="5"/>
  <c r="CT506" i="5"/>
  <c r="CY504" i="5"/>
  <c r="DC503" i="5"/>
  <c r="CX503" i="5"/>
  <c r="CY501" i="5"/>
  <c r="CZ500" i="5"/>
  <c r="CY499" i="5"/>
  <c r="CZ498" i="5"/>
  <c r="CY497" i="5"/>
  <c r="CY495" i="5"/>
  <c r="CV495" i="5"/>
  <c r="CZ494" i="5"/>
  <c r="CY493" i="5"/>
  <c r="CV493" i="5"/>
  <c r="CZ492" i="5"/>
  <c r="CY491" i="5"/>
  <c r="CT491" i="5"/>
  <c r="CY489" i="5"/>
  <c r="CY487" i="5"/>
  <c r="CY485" i="5"/>
  <c r="CY483" i="5"/>
  <c r="CZ482" i="5"/>
  <c r="CY481" i="5"/>
  <c r="CZ480" i="5"/>
  <c r="CY479" i="5"/>
  <c r="CV479" i="5"/>
  <c r="CZ478" i="5"/>
  <c r="CY477" i="5"/>
  <c r="CV477" i="5"/>
  <c r="CT477" i="5"/>
  <c r="CY475" i="5"/>
  <c r="CZ474" i="5"/>
  <c r="CY473" i="5"/>
  <c r="CV473" i="5"/>
  <c r="CZ472" i="5"/>
  <c r="CY471" i="5"/>
  <c r="CV471" i="5"/>
  <c r="CZ470" i="5"/>
  <c r="CY469" i="5"/>
  <c r="CV469" i="5"/>
  <c r="CZ468" i="5"/>
  <c r="CY467" i="5"/>
  <c r="CZ466" i="5"/>
  <c r="CY465" i="5"/>
  <c r="CV465" i="5"/>
  <c r="CZ464" i="5"/>
  <c r="CY464" i="5"/>
  <c r="CV464" i="5"/>
  <c r="CZ463" i="5"/>
  <c r="CY462" i="5"/>
  <c r="CV462" i="5"/>
  <c r="CZ461" i="5"/>
  <c r="CY460" i="5"/>
  <c r="CV460" i="5"/>
  <c r="CT460" i="5"/>
  <c r="CZ459" i="5"/>
  <c r="CY458" i="5"/>
  <c r="CV458" i="5"/>
  <c r="CZ457" i="5"/>
  <c r="CY456" i="5"/>
  <c r="CV456" i="5"/>
  <c r="CZ455" i="5"/>
  <c r="CY454" i="5"/>
  <c r="CT454" i="5"/>
  <c r="CY452" i="5"/>
  <c r="CY450" i="5"/>
  <c r="CY448" i="5"/>
  <c r="CY446" i="5"/>
  <c r="CY444" i="5"/>
  <c r="CZ443" i="5"/>
  <c r="CY443" i="5"/>
  <c r="CY441" i="5"/>
  <c r="CY439" i="5"/>
  <c r="CV439" i="5"/>
  <c r="CZ438" i="5"/>
  <c r="CY437" i="5"/>
  <c r="DC436" i="5"/>
  <c r="DC435" i="5"/>
  <c r="CX435" i="5"/>
  <c r="CZ434" i="5"/>
  <c r="CY433" i="5"/>
  <c r="CV433" i="5"/>
  <c r="CZ432" i="5"/>
  <c r="CY431" i="5"/>
  <c r="CV431" i="5"/>
  <c r="CY429" i="5"/>
  <c r="CZ428" i="5"/>
  <c r="CY427" i="5"/>
  <c r="CV427" i="5"/>
  <c r="CT427" i="5"/>
  <c r="CY425" i="5"/>
  <c r="CZ424" i="5"/>
  <c r="CY423" i="5"/>
  <c r="CT423" i="5"/>
  <c r="CY421" i="5"/>
  <c r="CY419" i="5"/>
  <c r="CZ418" i="5"/>
  <c r="CY417" i="5"/>
  <c r="CT417" i="5"/>
  <c r="CZ416" i="5"/>
  <c r="CY415" i="5"/>
  <c r="CZ414" i="5"/>
  <c r="CY413" i="5"/>
  <c r="CZ412" i="5"/>
  <c r="CY411" i="5"/>
  <c r="CZ410" i="5"/>
  <c r="CY409" i="5"/>
  <c r="CR409" i="5"/>
  <c r="CZ408" i="5"/>
  <c r="CY407" i="5"/>
  <c r="CZ406" i="5"/>
  <c r="CY405" i="5"/>
  <c r="CZ404" i="5"/>
  <c r="CY403" i="5"/>
  <c r="CZ402" i="5"/>
  <c r="CY401" i="5"/>
  <c r="CZ400" i="5"/>
  <c r="CY399" i="5"/>
  <c r="CR399" i="5"/>
  <c r="CZ398" i="5"/>
  <c r="CY397" i="5"/>
  <c r="CZ396" i="5"/>
  <c r="CY395" i="5"/>
  <c r="CR395" i="5"/>
  <c r="CZ394" i="5"/>
  <c r="CY393" i="5"/>
  <c r="CZ392" i="5"/>
  <c r="CY391" i="5"/>
  <c r="CR391" i="5"/>
  <c r="CZ390" i="5"/>
  <c r="CY389" i="5"/>
  <c r="CZ388" i="5"/>
  <c r="CY387" i="5"/>
  <c r="CR387" i="5"/>
  <c r="CZ386" i="5"/>
  <c r="CY385" i="5"/>
  <c r="CZ384" i="5"/>
  <c r="CY383" i="5"/>
  <c r="CZ382" i="5"/>
  <c r="CY381" i="5"/>
  <c r="CZ380" i="5"/>
  <c r="CY379" i="5"/>
  <c r="CZ378" i="5"/>
  <c r="CY377" i="5"/>
  <c r="CZ376" i="5"/>
  <c r="CY375" i="5"/>
  <c r="CZ374" i="5"/>
  <c r="CY373" i="5"/>
  <c r="CZ372" i="5"/>
  <c r="CY371" i="5"/>
  <c r="CR371" i="5"/>
  <c r="CZ370" i="5"/>
  <c r="CY369" i="5"/>
  <c r="CZ368" i="5"/>
  <c r="CY367" i="5"/>
  <c r="CZ366" i="5"/>
  <c r="CY365" i="5"/>
  <c r="CZ364" i="5"/>
  <c r="CY363" i="5"/>
  <c r="CZ362" i="5"/>
  <c r="CY361" i="5"/>
  <c r="CR361" i="5"/>
  <c r="CZ360" i="5"/>
  <c r="CY359" i="5"/>
  <c r="CZ358" i="5"/>
  <c r="CY357" i="5"/>
  <c r="CZ356" i="5"/>
  <c r="CY355" i="5"/>
  <c r="CZ354" i="5"/>
  <c r="CY353" i="5"/>
  <c r="CZ352" i="5"/>
  <c r="CY351" i="5"/>
  <c r="CR351" i="5"/>
  <c r="CZ350" i="5"/>
  <c r="CY349" i="5"/>
  <c r="CZ348" i="5"/>
  <c r="CY347" i="5"/>
  <c r="CZ346" i="5"/>
  <c r="CY345" i="5"/>
  <c r="CZ344" i="5"/>
  <c r="CY343" i="5"/>
  <c r="CZ342" i="5"/>
  <c r="CY341" i="5"/>
  <c r="CR341" i="5"/>
  <c r="CZ340" i="5"/>
  <c r="CY339" i="5"/>
  <c r="CZ338" i="5"/>
  <c r="CY337" i="5"/>
  <c r="CZ336" i="5"/>
  <c r="CY335" i="5"/>
  <c r="CZ334" i="5"/>
  <c r="CY333" i="5"/>
  <c r="CZ332" i="5"/>
  <c r="CY331" i="5"/>
  <c r="CZ330" i="5"/>
  <c r="CY329" i="5"/>
  <c r="CZ328" i="5"/>
  <c r="CY327" i="5"/>
  <c r="CZ326" i="5"/>
  <c r="CY325" i="5"/>
  <c r="CR325" i="5"/>
  <c r="CZ324" i="5"/>
  <c r="CY323" i="5"/>
  <c r="CR323" i="5"/>
  <c r="CZ322" i="5"/>
  <c r="CY321" i="5"/>
  <c r="CZ320" i="5"/>
  <c r="CY319" i="5"/>
  <c r="CZ318" i="5"/>
  <c r="CY317" i="5"/>
  <c r="CR317" i="5"/>
  <c r="CZ316" i="5"/>
  <c r="CY315" i="5"/>
  <c r="CZ314" i="5"/>
  <c r="CY313" i="5"/>
  <c r="CZ312" i="5"/>
  <c r="CY311" i="5"/>
  <c r="CR311" i="5"/>
  <c r="CZ310" i="5"/>
  <c r="CY309" i="5"/>
  <c r="CZ308" i="5"/>
  <c r="CY307" i="5"/>
  <c r="CZ306" i="5"/>
  <c r="CY305" i="5"/>
  <c r="CZ304" i="5"/>
  <c r="CY303" i="5"/>
  <c r="CZ302" i="5"/>
  <c r="CY301" i="5"/>
  <c r="CZ300" i="5"/>
  <c r="CY299" i="5"/>
  <c r="CZ298" i="5"/>
  <c r="CY297" i="5"/>
  <c r="CZ296" i="5"/>
  <c r="CY295" i="5"/>
  <c r="CZ294" i="5"/>
  <c r="CY293" i="5"/>
  <c r="CR293" i="5"/>
  <c r="CZ292" i="5"/>
  <c r="CY291" i="5"/>
  <c r="CZ290" i="5"/>
  <c r="CY289" i="5"/>
  <c r="CZ288" i="5"/>
  <c r="CY287" i="5"/>
  <c r="CZ286" i="5"/>
  <c r="CY285" i="5"/>
  <c r="CZ282" i="5"/>
  <c r="CY281" i="5"/>
  <c r="CZ280" i="5"/>
  <c r="CY279" i="5"/>
  <c r="CZ278" i="5"/>
  <c r="CY277" i="5"/>
  <c r="CZ276" i="5"/>
  <c r="CY275" i="5"/>
  <c r="CZ274" i="5"/>
  <c r="CY273" i="5"/>
  <c r="CZ272" i="5"/>
  <c r="CY271" i="5"/>
  <c r="CZ270" i="5"/>
  <c r="CY269" i="5"/>
  <c r="CZ268" i="5"/>
  <c r="CY267" i="5"/>
  <c r="CZ266" i="5"/>
  <c r="CY265" i="5"/>
  <c r="CZ264" i="5"/>
  <c r="CY263" i="5"/>
  <c r="CR263" i="5"/>
  <c r="CZ262" i="5"/>
  <c r="CY261" i="5"/>
  <c r="CZ260" i="5"/>
  <c r="CY259" i="5"/>
  <c r="CZ258" i="5"/>
  <c r="CY257" i="5"/>
  <c r="CZ256" i="5"/>
  <c r="CY255" i="5"/>
  <c r="CR255" i="5"/>
  <c r="CZ254" i="5"/>
  <c r="CY253" i="5"/>
  <c r="CZ252" i="5"/>
  <c r="CY251" i="5"/>
  <c r="CZ250" i="5"/>
  <c r="CY249" i="5"/>
  <c r="CZ248" i="5"/>
  <c r="CY247" i="5"/>
  <c r="CZ246" i="5"/>
  <c r="CY245" i="5"/>
  <c r="CZ244" i="5"/>
  <c r="CY243" i="5"/>
  <c r="CZ242" i="5"/>
  <c r="CY241" i="5"/>
  <c r="CZ240" i="5"/>
  <c r="CY239" i="5"/>
  <c r="CZ238" i="5"/>
  <c r="CY237" i="5"/>
  <c r="CZ236" i="5"/>
  <c r="CH236" i="5" s="1"/>
  <c r="CY235" i="5"/>
  <c r="CR235" i="5"/>
  <c r="CZ234" i="5"/>
  <c r="CY233" i="5"/>
  <c r="CZ232" i="5"/>
  <c r="CY231" i="5"/>
  <c r="CZ229" i="5"/>
  <c r="CY228" i="5"/>
  <c r="CZ227" i="5"/>
  <c r="CY226" i="5"/>
  <c r="CZ225" i="5"/>
  <c r="CY224" i="5"/>
  <c r="CZ223" i="5"/>
  <c r="CY222" i="5"/>
  <c r="CZ219" i="5"/>
  <c r="CY218" i="5"/>
  <c r="CZ215" i="5"/>
  <c r="CY214" i="5"/>
  <c r="CZ211" i="5"/>
  <c r="CY210" i="5"/>
  <c r="CR210" i="5"/>
  <c r="CZ209" i="5"/>
  <c r="CY208" i="5"/>
  <c r="CZ207" i="5"/>
  <c r="CY206" i="5"/>
  <c r="CZ205" i="5"/>
  <c r="CY204" i="5"/>
  <c r="CR204" i="5"/>
  <c r="CZ203" i="5"/>
  <c r="CY202" i="5"/>
  <c r="CZ201" i="5"/>
  <c r="CY200" i="5"/>
  <c r="CZ199" i="5"/>
  <c r="CY198" i="5"/>
  <c r="CZ197" i="5"/>
  <c r="CY196" i="5"/>
  <c r="CZ195" i="5"/>
  <c r="CY194" i="5"/>
  <c r="CZ193" i="5"/>
  <c r="CY192" i="5"/>
  <c r="CZ191" i="5"/>
  <c r="CY190" i="5"/>
  <c r="CZ189" i="5"/>
  <c r="CY188" i="5"/>
  <c r="CZ187" i="5"/>
  <c r="CH187" i="5" s="1"/>
  <c r="CY186" i="5"/>
  <c r="CZ185" i="5"/>
  <c r="CY184" i="5"/>
  <c r="CZ183" i="5"/>
  <c r="CY182" i="5"/>
  <c r="CZ181" i="5"/>
  <c r="CY180" i="5"/>
  <c r="CZ179" i="5"/>
  <c r="CY178" i="5"/>
  <c r="CZ177" i="5"/>
  <c r="CY176" i="5"/>
  <c r="CZ175" i="5"/>
  <c r="CY174" i="5"/>
  <c r="CZ173" i="5"/>
  <c r="CY172" i="5"/>
  <c r="CZ171" i="5"/>
  <c r="CY170" i="5"/>
  <c r="CZ169" i="5"/>
  <c r="CY168" i="5"/>
  <c r="CZ167" i="5"/>
  <c r="CY166" i="5"/>
  <c r="CZ165" i="5"/>
  <c r="CY164" i="5"/>
  <c r="CZ163" i="5"/>
  <c r="CR162" i="5"/>
  <c r="CH162" i="5" s="1"/>
  <c r="CO161" i="5"/>
  <c r="CN161" i="5"/>
  <c r="CM161" i="5"/>
  <c r="CL161" i="5"/>
  <c r="CK161" i="5"/>
  <c r="CJ161" i="5"/>
  <c r="CI161" i="5"/>
  <c r="CY143" i="5"/>
  <c r="DA143" i="5" s="1"/>
  <c r="DC143" i="5" s="1"/>
  <c r="DE143" i="5" s="1"/>
  <c r="CX143" i="5"/>
  <c r="CZ143" i="5" s="1"/>
  <c r="DB143" i="5" s="1"/>
  <c r="DD143" i="5" s="1"/>
  <c r="DF143" i="5" s="1"/>
  <c r="CW143" i="5"/>
  <c r="CO143" i="5"/>
  <c r="CN143" i="5"/>
  <c r="CM143" i="5"/>
  <c r="CL143" i="5"/>
  <c r="CK143" i="5"/>
  <c r="CJ143" i="5"/>
  <c r="CI143" i="5"/>
  <c r="CH143" i="5"/>
  <c r="CG143" i="5"/>
  <c r="CF143" i="5"/>
  <c r="BA143" i="5"/>
  <c r="CT143" i="5" s="1"/>
  <c r="AX143" i="5"/>
  <c r="CS143" i="5" s="1"/>
  <c r="AU143" i="5"/>
  <c r="CR143" i="5" s="1"/>
  <c r="AR143" i="5"/>
  <c r="CQ143" i="5" s="1"/>
  <c r="AO143" i="5"/>
  <c r="CP143" i="5" s="1"/>
  <c r="CY142" i="5"/>
  <c r="DA142" i="5" s="1"/>
  <c r="DC142" i="5" s="1"/>
  <c r="DE142" i="5" s="1"/>
  <c r="CX142" i="5"/>
  <c r="CZ142" i="5" s="1"/>
  <c r="DB142" i="5" s="1"/>
  <c r="DD142" i="5" s="1"/>
  <c r="DF142" i="5" s="1"/>
  <c r="CW142" i="5"/>
  <c r="CO142" i="5"/>
  <c r="CN142" i="5"/>
  <c r="CM142" i="5"/>
  <c r="CL142" i="5"/>
  <c r="CK142" i="5"/>
  <c r="CJ142" i="5"/>
  <c r="CI142" i="5"/>
  <c r="CH142" i="5"/>
  <c r="CG142" i="5"/>
  <c r="CF142" i="5"/>
  <c r="BA142" i="5"/>
  <c r="CT142" i="5" s="1"/>
  <c r="AX142" i="5"/>
  <c r="CS142" i="5" s="1"/>
  <c r="AU142" i="5"/>
  <c r="CR142" i="5" s="1"/>
  <c r="AR142" i="5"/>
  <c r="CQ142" i="5" s="1"/>
  <c r="AO142" i="5"/>
  <c r="CP142" i="5" s="1"/>
  <c r="CY141" i="5"/>
  <c r="DA141" i="5" s="1"/>
  <c r="DC141" i="5" s="1"/>
  <c r="DE141" i="5" s="1"/>
  <c r="CX141" i="5"/>
  <c r="CZ141" i="5" s="1"/>
  <c r="DB141" i="5" s="1"/>
  <c r="DD141" i="5" s="1"/>
  <c r="DF141" i="5" s="1"/>
  <c r="CW141" i="5"/>
  <c r="CO141" i="5"/>
  <c r="CN141" i="5"/>
  <c r="CM141" i="5"/>
  <c r="CL141" i="5"/>
  <c r="CK141" i="5"/>
  <c r="CJ141" i="5"/>
  <c r="CI141" i="5"/>
  <c r="CH141" i="5"/>
  <c r="CG141" i="5"/>
  <c r="CF141" i="5"/>
  <c r="BA141" i="5"/>
  <c r="CT141" i="5" s="1"/>
  <c r="AX141" i="5"/>
  <c r="CS141" i="5" s="1"/>
  <c r="AU141" i="5"/>
  <c r="CR141" i="5" s="1"/>
  <c r="AR141" i="5"/>
  <c r="CQ141" i="5" s="1"/>
  <c r="AO141" i="5"/>
  <c r="CP141" i="5" s="1"/>
  <c r="CY140" i="5"/>
  <c r="DA140" i="5" s="1"/>
  <c r="DC140" i="5" s="1"/>
  <c r="DE140" i="5" s="1"/>
  <c r="CX140" i="5"/>
  <c r="CZ140" i="5" s="1"/>
  <c r="DB140" i="5" s="1"/>
  <c r="DD140" i="5" s="1"/>
  <c r="DF140" i="5" s="1"/>
  <c r="CW140" i="5"/>
  <c r="CO140" i="5"/>
  <c r="CN140" i="5"/>
  <c r="CM140" i="5"/>
  <c r="CL140" i="5"/>
  <c r="CK140" i="5"/>
  <c r="CJ140" i="5"/>
  <c r="CI140" i="5"/>
  <c r="CH140" i="5"/>
  <c r="CG140" i="5"/>
  <c r="CF140" i="5"/>
  <c r="BA140" i="5"/>
  <c r="CT140" i="5" s="1"/>
  <c r="AX140" i="5"/>
  <c r="CS140" i="5" s="1"/>
  <c r="AU140" i="5"/>
  <c r="CR140" i="5" s="1"/>
  <c r="AR140" i="5"/>
  <c r="CQ140" i="5" s="1"/>
  <c r="AO140" i="5"/>
  <c r="CP140" i="5" s="1"/>
  <c r="CY139" i="5"/>
  <c r="DA139" i="5" s="1"/>
  <c r="DC139" i="5" s="1"/>
  <c r="DE139" i="5" s="1"/>
  <c r="CX139" i="5"/>
  <c r="CZ139" i="5" s="1"/>
  <c r="DB139" i="5" s="1"/>
  <c r="DD139" i="5" s="1"/>
  <c r="DF139" i="5" s="1"/>
  <c r="CW139" i="5"/>
  <c r="CO139" i="5"/>
  <c r="CN139" i="5"/>
  <c r="CM139" i="5"/>
  <c r="CL139" i="5"/>
  <c r="CK139" i="5"/>
  <c r="CJ139" i="5"/>
  <c r="CI139" i="5"/>
  <c r="CH139" i="5"/>
  <c r="CG139" i="5"/>
  <c r="CF139" i="5"/>
  <c r="BA139" i="5"/>
  <c r="CT139" i="5" s="1"/>
  <c r="AX139" i="5"/>
  <c r="CS139" i="5" s="1"/>
  <c r="AU139" i="5"/>
  <c r="CR139" i="5" s="1"/>
  <c r="AR139" i="5"/>
  <c r="CQ139" i="5" s="1"/>
  <c r="AO139" i="5"/>
  <c r="CP139" i="5" s="1"/>
  <c r="CY138" i="5"/>
  <c r="DA138" i="5" s="1"/>
  <c r="DC138" i="5" s="1"/>
  <c r="DE138" i="5" s="1"/>
  <c r="CX138" i="5"/>
  <c r="CZ138" i="5" s="1"/>
  <c r="DB138" i="5" s="1"/>
  <c r="DD138" i="5" s="1"/>
  <c r="DF138" i="5" s="1"/>
  <c r="CW138" i="5"/>
  <c r="CO138" i="5"/>
  <c r="CN138" i="5"/>
  <c r="CM138" i="5"/>
  <c r="CL138" i="5"/>
  <c r="CK138" i="5"/>
  <c r="CJ138" i="5"/>
  <c r="CI138" i="5"/>
  <c r="CH138" i="5"/>
  <c r="CG138" i="5"/>
  <c r="CF138" i="5"/>
  <c r="BA138" i="5"/>
  <c r="CT138" i="5" s="1"/>
  <c r="AX138" i="5"/>
  <c r="CS138" i="5" s="1"/>
  <c r="AU138" i="5"/>
  <c r="CR138" i="5" s="1"/>
  <c r="AR138" i="5"/>
  <c r="CQ138" i="5" s="1"/>
  <c r="AO138" i="5"/>
  <c r="CP138" i="5" s="1"/>
  <c r="CY137" i="5"/>
  <c r="DA137" i="5" s="1"/>
  <c r="DC137" i="5" s="1"/>
  <c r="DE137" i="5" s="1"/>
  <c r="CX137" i="5"/>
  <c r="CZ137" i="5" s="1"/>
  <c r="DB137" i="5" s="1"/>
  <c r="DD137" i="5" s="1"/>
  <c r="DF137" i="5" s="1"/>
  <c r="CW137" i="5"/>
  <c r="CO137" i="5"/>
  <c r="CN137" i="5"/>
  <c r="CM137" i="5"/>
  <c r="CL137" i="5"/>
  <c r="CK137" i="5"/>
  <c r="CJ137" i="5"/>
  <c r="CI137" i="5"/>
  <c r="CH137" i="5"/>
  <c r="CG137" i="5"/>
  <c r="CF137" i="5"/>
  <c r="BA137" i="5"/>
  <c r="CT137" i="5" s="1"/>
  <c r="AX137" i="5"/>
  <c r="CS137" i="5" s="1"/>
  <c r="AU137" i="5"/>
  <c r="CR137" i="5" s="1"/>
  <c r="AR137" i="5"/>
  <c r="CQ137" i="5" s="1"/>
  <c r="AO137" i="5"/>
  <c r="CP137" i="5" s="1"/>
  <c r="CY136" i="5"/>
  <c r="DA136" i="5" s="1"/>
  <c r="DC136" i="5" s="1"/>
  <c r="DE136" i="5" s="1"/>
  <c r="CX136" i="5"/>
  <c r="CZ136" i="5" s="1"/>
  <c r="DB136" i="5" s="1"/>
  <c r="DD136" i="5" s="1"/>
  <c r="DF136" i="5" s="1"/>
  <c r="CW136" i="5"/>
  <c r="CO136" i="5"/>
  <c r="CN136" i="5"/>
  <c r="CM136" i="5"/>
  <c r="CL136" i="5"/>
  <c r="CK136" i="5"/>
  <c r="CJ136" i="5"/>
  <c r="CI136" i="5"/>
  <c r="CH136" i="5"/>
  <c r="CG136" i="5"/>
  <c r="CF136" i="5"/>
  <c r="BA136" i="5"/>
  <c r="CT136" i="5" s="1"/>
  <c r="AX136" i="5"/>
  <c r="CS136" i="5" s="1"/>
  <c r="AU136" i="5"/>
  <c r="CR136" i="5" s="1"/>
  <c r="AR136" i="5"/>
  <c r="CQ136" i="5" s="1"/>
  <c r="AO136" i="5"/>
  <c r="CP136" i="5" s="1"/>
  <c r="CY135" i="5"/>
  <c r="DA135" i="5" s="1"/>
  <c r="DC135" i="5" s="1"/>
  <c r="DE135" i="5" s="1"/>
  <c r="CX135" i="5"/>
  <c r="CZ135" i="5" s="1"/>
  <c r="DB135" i="5" s="1"/>
  <c r="DD135" i="5" s="1"/>
  <c r="DF135" i="5" s="1"/>
  <c r="CW135" i="5"/>
  <c r="CO135" i="5"/>
  <c r="CN135" i="5"/>
  <c r="CM135" i="5"/>
  <c r="CL135" i="5"/>
  <c r="CK135" i="5"/>
  <c r="CJ135" i="5"/>
  <c r="CI135" i="5"/>
  <c r="CH135" i="5"/>
  <c r="CG135" i="5"/>
  <c r="CF135" i="5"/>
  <c r="BA135" i="5"/>
  <c r="CT135" i="5" s="1"/>
  <c r="AX135" i="5"/>
  <c r="CS135" i="5" s="1"/>
  <c r="AU135" i="5"/>
  <c r="CR135" i="5" s="1"/>
  <c r="AR135" i="5"/>
  <c r="CQ135" i="5" s="1"/>
  <c r="AO135" i="5"/>
  <c r="CP135" i="5" s="1"/>
  <c r="CY134" i="5"/>
  <c r="DA134" i="5" s="1"/>
  <c r="DC134" i="5" s="1"/>
  <c r="DE134" i="5" s="1"/>
  <c r="CX134" i="5"/>
  <c r="CZ134" i="5" s="1"/>
  <c r="DB134" i="5" s="1"/>
  <c r="DD134" i="5" s="1"/>
  <c r="DF134" i="5" s="1"/>
  <c r="CW134" i="5"/>
  <c r="CO134" i="5"/>
  <c r="CN134" i="5"/>
  <c r="CM134" i="5"/>
  <c r="CL134" i="5"/>
  <c r="CK134" i="5"/>
  <c r="CJ134" i="5"/>
  <c r="CI134" i="5"/>
  <c r="CH134" i="5"/>
  <c r="CG134" i="5"/>
  <c r="CF134" i="5"/>
  <c r="BA134" i="5"/>
  <c r="CT134" i="5" s="1"/>
  <c r="AX134" i="5"/>
  <c r="CS134" i="5" s="1"/>
  <c r="AU134" i="5"/>
  <c r="CR134" i="5" s="1"/>
  <c r="AR134" i="5"/>
  <c r="CQ134" i="5" s="1"/>
  <c r="AO134" i="5"/>
  <c r="CP134" i="5" s="1"/>
  <c r="CY133" i="5"/>
  <c r="DA133" i="5" s="1"/>
  <c r="DC133" i="5" s="1"/>
  <c r="DE133" i="5" s="1"/>
  <c r="CX133" i="5"/>
  <c r="CZ133" i="5" s="1"/>
  <c r="DB133" i="5" s="1"/>
  <c r="DD133" i="5" s="1"/>
  <c r="DF133" i="5" s="1"/>
  <c r="CW133" i="5"/>
  <c r="CO133" i="5"/>
  <c r="CN133" i="5"/>
  <c r="CM133" i="5"/>
  <c r="CL133" i="5"/>
  <c r="CK133" i="5"/>
  <c r="CJ133" i="5"/>
  <c r="CI133" i="5"/>
  <c r="CH133" i="5"/>
  <c r="CG133" i="5"/>
  <c r="CF133" i="5"/>
  <c r="BA133" i="5"/>
  <c r="CT133" i="5" s="1"/>
  <c r="AX133" i="5"/>
  <c r="CS133" i="5" s="1"/>
  <c r="AU133" i="5"/>
  <c r="CR133" i="5" s="1"/>
  <c r="AR133" i="5"/>
  <c r="CQ133" i="5" s="1"/>
  <c r="AO133" i="5"/>
  <c r="CP133" i="5" s="1"/>
  <c r="CY132" i="5"/>
  <c r="DA132" i="5" s="1"/>
  <c r="DC132" i="5" s="1"/>
  <c r="DE132" i="5" s="1"/>
  <c r="CX132" i="5"/>
  <c r="CZ132" i="5" s="1"/>
  <c r="DB132" i="5" s="1"/>
  <c r="DD132" i="5" s="1"/>
  <c r="DF132" i="5" s="1"/>
  <c r="CW132" i="5"/>
  <c r="CO132" i="5"/>
  <c r="CN132" i="5"/>
  <c r="CM132" i="5"/>
  <c r="CL132" i="5"/>
  <c r="CK132" i="5"/>
  <c r="CJ132" i="5"/>
  <c r="CI132" i="5"/>
  <c r="CH132" i="5"/>
  <c r="CG132" i="5"/>
  <c r="CF132" i="5"/>
  <c r="BA132" i="5"/>
  <c r="CT132" i="5" s="1"/>
  <c r="AX132" i="5"/>
  <c r="CS132" i="5" s="1"/>
  <c r="AU132" i="5"/>
  <c r="CR132" i="5" s="1"/>
  <c r="AR132" i="5"/>
  <c r="CQ132" i="5" s="1"/>
  <c r="AO132" i="5"/>
  <c r="CP132" i="5" s="1"/>
  <c r="CY131" i="5"/>
  <c r="DA131" i="5" s="1"/>
  <c r="DC131" i="5" s="1"/>
  <c r="DE131" i="5" s="1"/>
  <c r="CX131" i="5"/>
  <c r="CZ131" i="5" s="1"/>
  <c r="DB131" i="5" s="1"/>
  <c r="DD131" i="5" s="1"/>
  <c r="DF131" i="5" s="1"/>
  <c r="CW131" i="5"/>
  <c r="CO131" i="5"/>
  <c r="CN131" i="5"/>
  <c r="CM131" i="5"/>
  <c r="CL131" i="5"/>
  <c r="CK131" i="5"/>
  <c r="CJ131" i="5"/>
  <c r="CI131" i="5"/>
  <c r="CH131" i="5"/>
  <c r="CG131" i="5"/>
  <c r="CF131" i="5"/>
  <c r="BA131" i="5"/>
  <c r="CT131" i="5" s="1"/>
  <c r="AX131" i="5"/>
  <c r="CS131" i="5" s="1"/>
  <c r="AU131" i="5"/>
  <c r="CR131" i="5" s="1"/>
  <c r="AR131" i="5"/>
  <c r="CQ131" i="5" s="1"/>
  <c r="AO131" i="5"/>
  <c r="CP131" i="5" s="1"/>
  <c r="CY130" i="5"/>
  <c r="DA130" i="5" s="1"/>
  <c r="DC130" i="5" s="1"/>
  <c r="DE130" i="5" s="1"/>
  <c r="CX130" i="5"/>
  <c r="CZ130" i="5" s="1"/>
  <c r="DB130" i="5" s="1"/>
  <c r="DD130" i="5" s="1"/>
  <c r="DF130" i="5" s="1"/>
  <c r="CW130" i="5"/>
  <c r="CO130" i="5"/>
  <c r="CN130" i="5"/>
  <c r="CM130" i="5"/>
  <c r="CL130" i="5"/>
  <c r="CK130" i="5"/>
  <c r="CJ130" i="5"/>
  <c r="CI130" i="5"/>
  <c r="CH130" i="5"/>
  <c r="CG130" i="5"/>
  <c r="CF130" i="5"/>
  <c r="BA130" i="5"/>
  <c r="CT130" i="5" s="1"/>
  <c r="AX130" i="5"/>
  <c r="CS130" i="5" s="1"/>
  <c r="AU130" i="5"/>
  <c r="CR130" i="5" s="1"/>
  <c r="AR130" i="5"/>
  <c r="CQ130" i="5" s="1"/>
  <c r="AO130" i="5"/>
  <c r="CP130" i="5" s="1"/>
  <c r="CY129" i="5"/>
  <c r="DA129" i="5" s="1"/>
  <c r="DC129" i="5" s="1"/>
  <c r="DE129" i="5" s="1"/>
  <c r="CX129" i="5"/>
  <c r="CZ129" i="5" s="1"/>
  <c r="DB129" i="5" s="1"/>
  <c r="DD129" i="5" s="1"/>
  <c r="DF129" i="5" s="1"/>
  <c r="CW129" i="5"/>
  <c r="CO129" i="5"/>
  <c r="CN129" i="5"/>
  <c r="CM129" i="5"/>
  <c r="CL129" i="5"/>
  <c r="CK129" i="5"/>
  <c r="CJ129" i="5"/>
  <c r="CI129" i="5"/>
  <c r="CH129" i="5"/>
  <c r="CG129" i="5"/>
  <c r="CF129" i="5"/>
  <c r="BA129" i="5"/>
  <c r="CT129" i="5" s="1"/>
  <c r="AX129" i="5"/>
  <c r="CS129" i="5" s="1"/>
  <c r="AU129" i="5"/>
  <c r="CR129" i="5" s="1"/>
  <c r="AR129" i="5"/>
  <c r="CQ129" i="5" s="1"/>
  <c r="AO129" i="5"/>
  <c r="CP129" i="5" s="1"/>
  <c r="CY128" i="5"/>
  <c r="DA128" i="5" s="1"/>
  <c r="DC128" i="5" s="1"/>
  <c r="DE128" i="5" s="1"/>
  <c r="CX128" i="5"/>
  <c r="CZ128" i="5" s="1"/>
  <c r="DB128" i="5" s="1"/>
  <c r="DD128" i="5" s="1"/>
  <c r="DF128" i="5" s="1"/>
  <c r="CW128" i="5"/>
  <c r="CO128" i="5"/>
  <c r="CN128" i="5"/>
  <c r="CM128" i="5"/>
  <c r="CL128" i="5"/>
  <c r="CK128" i="5"/>
  <c r="CJ128" i="5"/>
  <c r="CI128" i="5"/>
  <c r="CH128" i="5"/>
  <c r="CG128" i="5"/>
  <c r="CF128" i="5"/>
  <c r="BA128" i="5"/>
  <c r="CT128" i="5" s="1"/>
  <c r="AX128" i="5"/>
  <c r="CS128" i="5" s="1"/>
  <c r="AU128" i="5"/>
  <c r="CR128" i="5" s="1"/>
  <c r="AR128" i="5"/>
  <c r="CQ128" i="5" s="1"/>
  <c r="AO128" i="5"/>
  <c r="CP128" i="5" s="1"/>
  <c r="CY127" i="5"/>
  <c r="DA127" i="5" s="1"/>
  <c r="DC127" i="5" s="1"/>
  <c r="DE127" i="5" s="1"/>
  <c r="CX127" i="5"/>
  <c r="CZ127" i="5" s="1"/>
  <c r="DB127" i="5" s="1"/>
  <c r="DD127" i="5" s="1"/>
  <c r="DF127" i="5" s="1"/>
  <c r="CW127" i="5"/>
  <c r="CO127" i="5"/>
  <c r="CN127" i="5"/>
  <c r="CM127" i="5"/>
  <c r="CL127" i="5"/>
  <c r="CK127" i="5"/>
  <c r="CJ127" i="5"/>
  <c r="CI127" i="5"/>
  <c r="CH127" i="5"/>
  <c r="CG127" i="5"/>
  <c r="CF127" i="5"/>
  <c r="BA127" i="5"/>
  <c r="CT127" i="5" s="1"/>
  <c r="AX127" i="5"/>
  <c r="CS127" i="5" s="1"/>
  <c r="AU127" i="5"/>
  <c r="CR127" i="5" s="1"/>
  <c r="AR127" i="5"/>
  <c r="CQ127" i="5" s="1"/>
  <c r="AO127" i="5"/>
  <c r="CP127" i="5" s="1"/>
  <c r="CY126" i="5"/>
  <c r="DA126" i="5" s="1"/>
  <c r="DC126" i="5" s="1"/>
  <c r="DE126" i="5" s="1"/>
  <c r="CX126" i="5"/>
  <c r="CZ126" i="5" s="1"/>
  <c r="DB126" i="5" s="1"/>
  <c r="DD126" i="5" s="1"/>
  <c r="DF126" i="5" s="1"/>
  <c r="CW126" i="5"/>
  <c r="CO126" i="5"/>
  <c r="CN126" i="5"/>
  <c r="CM126" i="5"/>
  <c r="CL126" i="5"/>
  <c r="CK126" i="5"/>
  <c r="CJ126" i="5"/>
  <c r="CI126" i="5"/>
  <c r="CH126" i="5"/>
  <c r="CG126" i="5"/>
  <c r="CF126" i="5"/>
  <c r="BA126" i="5"/>
  <c r="CT126" i="5" s="1"/>
  <c r="AX126" i="5"/>
  <c r="CS126" i="5" s="1"/>
  <c r="AU126" i="5"/>
  <c r="CR126" i="5" s="1"/>
  <c r="AR126" i="5"/>
  <c r="CQ126" i="5" s="1"/>
  <c r="AO126" i="5"/>
  <c r="CP126" i="5" s="1"/>
  <c r="CY125" i="5"/>
  <c r="DA125" i="5" s="1"/>
  <c r="DC125" i="5" s="1"/>
  <c r="DE125" i="5" s="1"/>
  <c r="CX125" i="5"/>
  <c r="CZ125" i="5" s="1"/>
  <c r="DB125" i="5" s="1"/>
  <c r="DD125" i="5" s="1"/>
  <c r="DF125" i="5" s="1"/>
  <c r="CW125" i="5"/>
  <c r="CO125" i="5"/>
  <c r="CN125" i="5"/>
  <c r="CM125" i="5"/>
  <c r="CL125" i="5"/>
  <c r="CK125" i="5"/>
  <c r="CJ125" i="5"/>
  <c r="CI125" i="5"/>
  <c r="CH125" i="5"/>
  <c r="CG125" i="5"/>
  <c r="CF125" i="5"/>
  <c r="BA125" i="5"/>
  <c r="CT125" i="5" s="1"/>
  <c r="AX125" i="5"/>
  <c r="CS125" i="5" s="1"/>
  <c r="AU125" i="5"/>
  <c r="CR125" i="5" s="1"/>
  <c r="AR125" i="5"/>
  <c r="CQ125" i="5" s="1"/>
  <c r="AO125" i="5"/>
  <c r="CP125" i="5" s="1"/>
  <c r="CY124" i="5"/>
  <c r="DA124" i="5" s="1"/>
  <c r="DC124" i="5" s="1"/>
  <c r="DE124" i="5" s="1"/>
  <c r="CX124" i="5"/>
  <c r="CZ124" i="5" s="1"/>
  <c r="DB124" i="5" s="1"/>
  <c r="DD124" i="5" s="1"/>
  <c r="DF124" i="5" s="1"/>
  <c r="CW124" i="5"/>
  <c r="CO124" i="5"/>
  <c r="CN124" i="5"/>
  <c r="CM124" i="5"/>
  <c r="CL124" i="5"/>
  <c r="CK124" i="5"/>
  <c r="CJ124" i="5"/>
  <c r="CI124" i="5"/>
  <c r="CH124" i="5"/>
  <c r="CG124" i="5"/>
  <c r="CF124" i="5"/>
  <c r="BA124" i="5"/>
  <c r="CT124" i="5" s="1"/>
  <c r="AX124" i="5"/>
  <c r="CS124" i="5" s="1"/>
  <c r="AU124" i="5"/>
  <c r="CR124" i="5" s="1"/>
  <c r="AR124" i="5"/>
  <c r="CQ124" i="5" s="1"/>
  <c r="AO124" i="5"/>
  <c r="CP124" i="5" s="1"/>
  <c r="CY123" i="5"/>
  <c r="DA123" i="5" s="1"/>
  <c r="DC123" i="5" s="1"/>
  <c r="DE123" i="5" s="1"/>
  <c r="CX123" i="5"/>
  <c r="CZ123" i="5" s="1"/>
  <c r="DB123" i="5" s="1"/>
  <c r="DD123" i="5" s="1"/>
  <c r="DF123" i="5" s="1"/>
  <c r="CW123" i="5"/>
  <c r="CO123" i="5"/>
  <c r="CN123" i="5"/>
  <c r="CM123" i="5"/>
  <c r="CL123" i="5"/>
  <c r="CK123" i="5"/>
  <c r="CJ123" i="5"/>
  <c r="CI123" i="5"/>
  <c r="CH123" i="5"/>
  <c r="CG123" i="5"/>
  <c r="CF123" i="5"/>
  <c r="BA123" i="5"/>
  <c r="CT123" i="5" s="1"/>
  <c r="AX123" i="5"/>
  <c r="CS123" i="5" s="1"/>
  <c r="AU123" i="5"/>
  <c r="CR123" i="5" s="1"/>
  <c r="AR123" i="5"/>
  <c r="CQ123" i="5" s="1"/>
  <c r="AO123" i="5"/>
  <c r="CP123" i="5" s="1"/>
  <c r="CY122" i="5"/>
  <c r="DA122" i="5" s="1"/>
  <c r="DC122" i="5" s="1"/>
  <c r="DE122" i="5" s="1"/>
  <c r="CX122" i="5"/>
  <c r="CZ122" i="5" s="1"/>
  <c r="DB122" i="5" s="1"/>
  <c r="DD122" i="5" s="1"/>
  <c r="DF122" i="5" s="1"/>
  <c r="CW122" i="5"/>
  <c r="CO122" i="5"/>
  <c r="CN122" i="5"/>
  <c r="CM122" i="5"/>
  <c r="CL122" i="5"/>
  <c r="CK122" i="5"/>
  <c r="CJ122" i="5"/>
  <c r="CI122" i="5"/>
  <c r="CH122" i="5"/>
  <c r="CG122" i="5"/>
  <c r="CF122" i="5"/>
  <c r="BA122" i="5"/>
  <c r="CT122" i="5" s="1"/>
  <c r="AX122" i="5"/>
  <c r="CS122" i="5" s="1"/>
  <c r="AU122" i="5"/>
  <c r="CR122" i="5" s="1"/>
  <c r="AR122" i="5"/>
  <c r="CQ122" i="5" s="1"/>
  <c r="AO122" i="5"/>
  <c r="CP122" i="5" s="1"/>
  <c r="CY121" i="5"/>
  <c r="DA121" i="5" s="1"/>
  <c r="DC121" i="5" s="1"/>
  <c r="DE121" i="5" s="1"/>
  <c r="CX121" i="5"/>
  <c r="CZ121" i="5" s="1"/>
  <c r="DB121" i="5" s="1"/>
  <c r="DD121" i="5" s="1"/>
  <c r="DF121" i="5" s="1"/>
  <c r="CW121" i="5"/>
  <c r="CO121" i="5"/>
  <c r="CN121" i="5"/>
  <c r="CM121" i="5"/>
  <c r="CL121" i="5"/>
  <c r="CK121" i="5"/>
  <c r="CJ121" i="5"/>
  <c r="CI121" i="5"/>
  <c r="CH121" i="5"/>
  <c r="CG121" i="5"/>
  <c r="CF121" i="5"/>
  <c r="BA121" i="5"/>
  <c r="CT121" i="5" s="1"/>
  <c r="AX121" i="5"/>
  <c r="CS121" i="5" s="1"/>
  <c r="AU121" i="5"/>
  <c r="CR121" i="5" s="1"/>
  <c r="AR121" i="5"/>
  <c r="CQ121" i="5" s="1"/>
  <c r="AO121" i="5"/>
  <c r="CP121" i="5" s="1"/>
  <c r="CY120" i="5"/>
  <c r="DA120" i="5" s="1"/>
  <c r="DC120" i="5" s="1"/>
  <c r="DE120" i="5" s="1"/>
  <c r="CX120" i="5"/>
  <c r="CZ120" i="5" s="1"/>
  <c r="DB120" i="5" s="1"/>
  <c r="DD120" i="5" s="1"/>
  <c r="DF120" i="5" s="1"/>
  <c r="CW120" i="5"/>
  <c r="CO120" i="5"/>
  <c r="CN120" i="5"/>
  <c r="CM120" i="5"/>
  <c r="CL120" i="5"/>
  <c r="CK120" i="5"/>
  <c r="CJ120" i="5"/>
  <c r="CI120" i="5"/>
  <c r="CH120" i="5"/>
  <c r="CG120" i="5"/>
  <c r="CF120" i="5"/>
  <c r="BA120" i="5"/>
  <c r="CT120" i="5" s="1"/>
  <c r="AX120" i="5"/>
  <c r="CS120" i="5" s="1"/>
  <c r="AU120" i="5"/>
  <c r="CR120" i="5" s="1"/>
  <c r="AR120" i="5"/>
  <c r="CQ120" i="5" s="1"/>
  <c r="AO120" i="5"/>
  <c r="CP120" i="5" s="1"/>
  <c r="CY119" i="5"/>
  <c r="DA119" i="5" s="1"/>
  <c r="DC119" i="5" s="1"/>
  <c r="DE119" i="5" s="1"/>
  <c r="CX119" i="5"/>
  <c r="CZ119" i="5" s="1"/>
  <c r="DB119" i="5" s="1"/>
  <c r="DD119" i="5" s="1"/>
  <c r="DF119" i="5" s="1"/>
  <c r="CW119" i="5"/>
  <c r="CO119" i="5"/>
  <c r="CN119" i="5"/>
  <c r="CM119" i="5"/>
  <c r="CL119" i="5"/>
  <c r="CK119" i="5"/>
  <c r="CJ119" i="5"/>
  <c r="CI119" i="5"/>
  <c r="CH119" i="5"/>
  <c r="CG119" i="5"/>
  <c r="CF119" i="5"/>
  <c r="BA119" i="5"/>
  <c r="CT119" i="5" s="1"/>
  <c r="AX119" i="5"/>
  <c r="CS119" i="5" s="1"/>
  <c r="AU119" i="5"/>
  <c r="CR119" i="5" s="1"/>
  <c r="AR119" i="5"/>
  <c r="CQ119" i="5" s="1"/>
  <c r="AO119" i="5"/>
  <c r="CP119" i="5" s="1"/>
  <c r="CY118" i="5"/>
  <c r="DA118" i="5" s="1"/>
  <c r="DC118" i="5" s="1"/>
  <c r="DE118" i="5" s="1"/>
  <c r="CX118" i="5"/>
  <c r="CZ118" i="5" s="1"/>
  <c r="DB118" i="5" s="1"/>
  <c r="DD118" i="5" s="1"/>
  <c r="DF118" i="5" s="1"/>
  <c r="CW118" i="5"/>
  <c r="CO118" i="5"/>
  <c r="CN118" i="5"/>
  <c r="CM118" i="5"/>
  <c r="CL118" i="5"/>
  <c r="CK118" i="5"/>
  <c r="CJ118" i="5"/>
  <c r="CI118" i="5"/>
  <c r="CH118" i="5"/>
  <c r="CG118" i="5"/>
  <c r="CF118" i="5"/>
  <c r="BA118" i="5"/>
  <c r="CT118" i="5" s="1"/>
  <c r="AX118" i="5"/>
  <c r="CS118" i="5" s="1"/>
  <c r="AU118" i="5"/>
  <c r="CR118" i="5" s="1"/>
  <c r="AR118" i="5"/>
  <c r="CQ118" i="5" s="1"/>
  <c r="AO118" i="5"/>
  <c r="CP118" i="5" s="1"/>
  <c r="CY117" i="5"/>
  <c r="DA117" i="5" s="1"/>
  <c r="DC117" i="5" s="1"/>
  <c r="DE117" i="5" s="1"/>
  <c r="CX117" i="5"/>
  <c r="CZ117" i="5" s="1"/>
  <c r="DB117" i="5" s="1"/>
  <c r="DD117" i="5" s="1"/>
  <c r="DF117" i="5" s="1"/>
  <c r="CW117" i="5"/>
  <c r="CO117" i="5"/>
  <c r="CN117" i="5"/>
  <c r="CM117" i="5"/>
  <c r="CL117" i="5"/>
  <c r="CK117" i="5"/>
  <c r="CJ117" i="5"/>
  <c r="CI117" i="5"/>
  <c r="CH117" i="5"/>
  <c r="CG117" i="5"/>
  <c r="CF117" i="5"/>
  <c r="BA117" i="5"/>
  <c r="CT117" i="5" s="1"/>
  <c r="AX117" i="5"/>
  <c r="CS117" i="5" s="1"/>
  <c r="AU117" i="5"/>
  <c r="CR117" i="5" s="1"/>
  <c r="AR117" i="5"/>
  <c r="CQ117" i="5" s="1"/>
  <c r="AO117" i="5"/>
  <c r="CP117" i="5" s="1"/>
  <c r="CY116" i="5"/>
  <c r="DA116" i="5" s="1"/>
  <c r="DC116" i="5" s="1"/>
  <c r="DE116" i="5" s="1"/>
  <c r="CX116" i="5"/>
  <c r="CZ116" i="5" s="1"/>
  <c r="DB116" i="5" s="1"/>
  <c r="DD116" i="5" s="1"/>
  <c r="DF116" i="5" s="1"/>
  <c r="CW116" i="5"/>
  <c r="CO116" i="5"/>
  <c r="CN116" i="5"/>
  <c r="CM116" i="5"/>
  <c r="CL116" i="5"/>
  <c r="CK116" i="5"/>
  <c r="CJ116" i="5"/>
  <c r="CI116" i="5"/>
  <c r="CH116" i="5"/>
  <c r="CG116" i="5"/>
  <c r="CF116" i="5"/>
  <c r="BA116" i="5"/>
  <c r="CT116" i="5" s="1"/>
  <c r="AX116" i="5"/>
  <c r="CS116" i="5" s="1"/>
  <c r="AU116" i="5"/>
  <c r="CR116" i="5" s="1"/>
  <c r="AR116" i="5"/>
  <c r="CQ116" i="5" s="1"/>
  <c r="AO116" i="5"/>
  <c r="CP116" i="5" s="1"/>
  <c r="CY115" i="5"/>
  <c r="DA115" i="5" s="1"/>
  <c r="DC115" i="5" s="1"/>
  <c r="DE115" i="5" s="1"/>
  <c r="CX115" i="5"/>
  <c r="CZ115" i="5" s="1"/>
  <c r="DB115" i="5" s="1"/>
  <c r="DD115" i="5" s="1"/>
  <c r="DF115" i="5" s="1"/>
  <c r="CW115" i="5"/>
  <c r="CO115" i="5"/>
  <c r="CN115" i="5"/>
  <c r="CM115" i="5"/>
  <c r="CL115" i="5"/>
  <c r="CK115" i="5"/>
  <c r="CJ115" i="5"/>
  <c r="CI115" i="5"/>
  <c r="CH115" i="5"/>
  <c r="CG115" i="5"/>
  <c r="CF115" i="5"/>
  <c r="BA115" i="5"/>
  <c r="CT115" i="5" s="1"/>
  <c r="AX115" i="5"/>
  <c r="CS115" i="5" s="1"/>
  <c r="AU115" i="5"/>
  <c r="CR115" i="5" s="1"/>
  <c r="AR115" i="5"/>
  <c r="CQ115" i="5" s="1"/>
  <c r="AO115" i="5"/>
  <c r="CP115" i="5" s="1"/>
  <c r="CY114" i="5"/>
  <c r="DA114" i="5" s="1"/>
  <c r="DC114" i="5" s="1"/>
  <c r="DE114" i="5" s="1"/>
  <c r="CX114" i="5"/>
  <c r="CZ114" i="5" s="1"/>
  <c r="DB114" i="5" s="1"/>
  <c r="DD114" i="5" s="1"/>
  <c r="DF114" i="5" s="1"/>
  <c r="CW114" i="5"/>
  <c r="CO114" i="5"/>
  <c r="CN114" i="5"/>
  <c r="CM114" i="5"/>
  <c r="CL114" i="5"/>
  <c r="CK114" i="5"/>
  <c r="CJ114" i="5"/>
  <c r="CI114" i="5"/>
  <c r="CH114" i="5"/>
  <c r="CG114" i="5"/>
  <c r="CF114" i="5"/>
  <c r="BA114" i="5"/>
  <c r="CT114" i="5" s="1"/>
  <c r="AX114" i="5"/>
  <c r="CS114" i="5" s="1"/>
  <c r="AU114" i="5"/>
  <c r="CR114" i="5" s="1"/>
  <c r="AR114" i="5"/>
  <c r="CQ114" i="5" s="1"/>
  <c r="AO114" i="5"/>
  <c r="CP114" i="5" s="1"/>
  <c r="CY113" i="5"/>
  <c r="DA113" i="5" s="1"/>
  <c r="DC113" i="5" s="1"/>
  <c r="DE113" i="5" s="1"/>
  <c r="CX113" i="5"/>
  <c r="CZ113" i="5" s="1"/>
  <c r="DB113" i="5" s="1"/>
  <c r="DD113" i="5" s="1"/>
  <c r="DF113" i="5" s="1"/>
  <c r="CW113" i="5"/>
  <c r="CO113" i="5"/>
  <c r="CN113" i="5"/>
  <c r="CM113" i="5"/>
  <c r="CL113" i="5"/>
  <c r="CK113" i="5"/>
  <c r="CJ113" i="5"/>
  <c r="CI113" i="5"/>
  <c r="CH113" i="5"/>
  <c r="CG113" i="5"/>
  <c r="CF113" i="5"/>
  <c r="BA113" i="5"/>
  <c r="CT113" i="5" s="1"/>
  <c r="AX113" i="5"/>
  <c r="CS113" i="5" s="1"/>
  <c r="AU113" i="5"/>
  <c r="CR113" i="5" s="1"/>
  <c r="AR113" i="5"/>
  <c r="CQ113" i="5" s="1"/>
  <c r="AO113" i="5"/>
  <c r="CP113" i="5" s="1"/>
  <c r="CY112" i="5"/>
  <c r="DA112" i="5" s="1"/>
  <c r="DC112" i="5" s="1"/>
  <c r="DE112" i="5" s="1"/>
  <c r="CX112" i="5"/>
  <c r="CZ112" i="5" s="1"/>
  <c r="DB112" i="5" s="1"/>
  <c r="DD112" i="5" s="1"/>
  <c r="DF112" i="5" s="1"/>
  <c r="CW112" i="5"/>
  <c r="CO112" i="5"/>
  <c r="CN112" i="5"/>
  <c r="CM112" i="5"/>
  <c r="CL112" i="5"/>
  <c r="CK112" i="5"/>
  <c r="CJ112" i="5"/>
  <c r="CI112" i="5"/>
  <c r="CH112" i="5"/>
  <c r="CG112" i="5"/>
  <c r="CF112" i="5"/>
  <c r="BA112" i="5"/>
  <c r="CT112" i="5" s="1"/>
  <c r="AX112" i="5"/>
  <c r="CS112" i="5" s="1"/>
  <c r="AU112" i="5"/>
  <c r="CR112" i="5" s="1"/>
  <c r="AR112" i="5"/>
  <c r="CQ112" i="5" s="1"/>
  <c r="AO112" i="5"/>
  <c r="CP112" i="5" s="1"/>
  <c r="CY111" i="5"/>
  <c r="DA111" i="5" s="1"/>
  <c r="DC111" i="5" s="1"/>
  <c r="DE111" i="5" s="1"/>
  <c r="CX111" i="5"/>
  <c r="CZ111" i="5" s="1"/>
  <c r="DB111" i="5" s="1"/>
  <c r="DD111" i="5" s="1"/>
  <c r="DF111" i="5" s="1"/>
  <c r="CW111" i="5"/>
  <c r="CO111" i="5"/>
  <c r="CN111" i="5"/>
  <c r="CM111" i="5"/>
  <c r="CL111" i="5"/>
  <c r="CK111" i="5"/>
  <c r="CJ111" i="5"/>
  <c r="CI111" i="5"/>
  <c r="CH111" i="5"/>
  <c r="CG111" i="5"/>
  <c r="CF111" i="5"/>
  <c r="BA111" i="5"/>
  <c r="CT111" i="5" s="1"/>
  <c r="AX111" i="5"/>
  <c r="CS111" i="5" s="1"/>
  <c r="AU111" i="5"/>
  <c r="CR111" i="5" s="1"/>
  <c r="AR111" i="5"/>
  <c r="CQ111" i="5" s="1"/>
  <c r="AO111" i="5"/>
  <c r="CP111" i="5" s="1"/>
  <c r="CY110" i="5"/>
  <c r="DA110" i="5" s="1"/>
  <c r="DC110" i="5" s="1"/>
  <c r="DE110" i="5" s="1"/>
  <c r="CX110" i="5"/>
  <c r="CZ110" i="5" s="1"/>
  <c r="DB110" i="5" s="1"/>
  <c r="DD110" i="5" s="1"/>
  <c r="DF110" i="5" s="1"/>
  <c r="CW110" i="5"/>
  <c r="CO110" i="5"/>
  <c r="CN110" i="5"/>
  <c r="CM110" i="5"/>
  <c r="CL110" i="5"/>
  <c r="CK110" i="5"/>
  <c r="CJ110" i="5"/>
  <c r="CI110" i="5"/>
  <c r="CH110" i="5"/>
  <c r="CG110" i="5"/>
  <c r="CF110" i="5"/>
  <c r="BA110" i="5"/>
  <c r="CT110" i="5" s="1"/>
  <c r="AX110" i="5"/>
  <c r="CS110" i="5" s="1"/>
  <c r="AU110" i="5"/>
  <c r="CR110" i="5" s="1"/>
  <c r="AR110" i="5"/>
  <c r="CQ110" i="5" s="1"/>
  <c r="AO110" i="5"/>
  <c r="CP110" i="5" s="1"/>
  <c r="CY109" i="5"/>
  <c r="DA109" i="5" s="1"/>
  <c r="DC109" i="5" s="1"/>
  <c r="DE109" i="5" s="1"/>
  <c r="CX109" i="5"/>
  <c r="CZ109" i="5" s="1"/>
  <c r="DB109" i="5" s="1"/>
  <c r="DD109" i="5" s="1"/>
  <c r="DF109" i="5" s="1"/>
  <c r="CW109" i="5"/>
  <c r="CO109" i="5"/>
  <c r="CN109" i="5"/>
  <c r="CM109" i="5"/>
  <c r="CL109" i="5"/>
  <c r="CK109" i="5"/>
  <c r="CJ109" i="5"/>
  <c r="CI109" i="5"/>
  <c r="CH109" i="5"/>
  <c r="CG109" i="5"/>
  <c r="CF109" i="5"/>
  <c r="BA109" i="5"/>
  <c r="CT109" i="5" s="1"/>
  <c r="AX109" i="5"/>
  <c r="CS109" i="5" s="1"/>
  <c r="AU109" i="5"/>
  <c r="CR109" i="5" s="1"/>
  <c r="AR109" i="5"/>
  <c r="CQ109" i="5" s="1"/>
  <c r="AO109" i="5"/>
  <c r="CP109" i="5" s="1"/>
  <c r="CY108" i="5"/>
  <c r="DA108" i="5" s="1"/>
  <c r="DC108" i="5" s="1"/>
  <c r="DE108" i="5" s="1"/>
  <c r="CX108" i="5"/>
  <c r="CZ108" i="5" s="1"/>
  <c r="DB108" i="5" s="1"/>
  <c r="DD108" i="5" s="1"/>
  <c r="DF108" i="5" s="1"/>
  <c r="CW108" i="5"/>
  <c r="CO108" i="5"/>
  <c r="CN108" i="5"/>
  <c r="CM108" i="5"/>
  <c r="CL108" i="5"/>
  <c r="CK108" i="5"/>
  <c r="CJ108" i="5"/>
  <c r="CI108" i="5"/>
  <c r="CH108" i="5"/>
  <c r="CG108" i="5"/>
  <c r="CF108" i="5"/>
  <c r="BA108" i="5"/>
  <c r="CT108" i="5" s="1"/>
  <c r="AX108" i="5"/>
  <c r="CS108" i="5" s="1"/>
  <c r="AU108" i="5"/>
  <c r="CR108" i="5" s="1"/>
  <c r="AR108" i="5"/>
  <c r="CQ108" i="5" s="1"/>
  <c r="AO108" i="5"/>
  <c r="CP108" i="5" s="1"/>
  <c r="CY107" i="5"/>
  <c r="DA107" i="5" s="1"/>
  <c r="DC107" i="5" s="1"/>
  <c r="DE107" i="5" s="1"/>
  <c r="CX107" i="5"/>
  <c r="CZ107" i="5" s="1"/>
  <c r="DB107" i="5" s="1"/>
  <c r="DD107" i="5" s="1"/>
  <c r="DF107" i="5" s="1"/>
  <c r="CW107" i="5"/>
  <c r="CO107" i="5"/>
  <c r="CN107" i="5"/>
  <c r="CM107" i="5"/>
  <c r="CL107" i="5"/>
  <c r="CK107" i="5"/>
  <c r="CJ107" i="5"/>
  <c r="CI107" i="5"/>
  <c r="CH107" i="5"/>
  <c r="CG107" i="5"/>
  <c r="CF107" i="5"/>
  <c r="BA107" i="5"/>
  <c r="CT107" i="5" s="1"/>
  <c r="AX107" i="5"/>
  <c r="CS107" i="5" s="1"/>
  <c r="AU107" i="5"/>
  <c r="CR107" i="5" s="1"/>
  <c r="AR107" i="5"/>
  <c r="CQ107" i="5" s="1"/>
  <c r="AO107" i="5"/>
  <c r="CP107" i="5" s="1"/>
  <c r="CY106" i="5"/>
  <c r="DA106" i="5" s="1"/>
  <c r="DC106" i="5" s="1"/>
  <c r="DE106" i="5" s="1"/>
  <c r="CX106" i="5"/>
  <c r="CZ106" i="5" s="1"/>
  <c r="DB106" i="5" s="1"/>
  <c r="DD106" i="5" s="1"/>
  <c r="DF106" i="5" s="1"/>
  <c r="CW106" i="5"/>
  <c r="CO106" i="5"/>
  <c r="CN106" i="5"/>
  <c r="CM106" i="5"/>
  <c r="CL106" i="5"/>
  <c r="CK106" i="5"/>
  <c r="CJ106" i="5"/>
  <c r="CI106" i="5"/>
  <c r="CH106" i="5"/>
  <c r="CG106" i="5"/>
  <c r="CF106" i="5"/>
  <c r="BA106" i="5"/>
  <c r="CT106" i="5" s="1"/>
  <c r="AX106" i="5"/>
  <c r="CS106" i="5" s="1"/>
  <c r="AU106" i="5"/>
  <c r="CR106" i="5" s="1"/>
  <c r="AR106" i="5"/>
  <c r="CQ106" i="5" s="1"/>
  <c r="AO106" i="5"/>
  <c r="CP106" i="5" s="1"/>
  <c r="CY105" i="5"/>
  <c r="DA105" i="5" s="1"/>
  <c r="DC105" i="5" s="1"/>
  <c r="DE105" i="5" s="1"/>
  <c r="CX105" i="5"/>
  <c r="CZ105" i="5" s="1"/>
  <c r="DB105" i="5" s="1"/>
  <c r="DD105" i="5" s="1"/>
  <c r="DF105" i="5" s="1"/>
  <c r="CW105" i="5"/>
  <c r="CO105" i="5"/>
  <c r="CN105" i="5"/>
  <c r="CM105" i="5"/>
  <c r="CL105" i="5"/>
  <c r="CK105" i="5"/>
  <c r="CJ105" i="5"/>
  <c r="CI105" i="5"/>
  <c r="CH105" i="5"/>
  <c r="CG105" i="5"/>
  <c r="CF105" i="5"/>
  <c r="BA105" i="5"/>
  <c r="CT105" i="5" s="1"/>
  <c r="AX105" i="5"/>
  <c r="CS105" i="5" s="1"/>
  <c r="AU105" i="5"/>
  <c r="CR105" i="5" s="1"/>
  <c r="AR105" i="5"/>
  <c r="CQ105" i="5" s="1"/>
  <c r="AO105" i="5"/>
  <c r="CP105" i="5" s="1"/>
  <c r="CY104" i="5"/>
  <c r="DA104" i="5" s="1"/>
  <c r="DC104" i="5" s="1"/>
  <c r="DE104" i="5" s="1"/>
  <c r="CX104" i="5"/>
  <c r="CZ104" i="5" s="1"/>
  <c r="DB104" i="5" s="1"/>
  <c r="DD104" i="5" s="1"/>
  <c r="DF104" i="5" s="1"/>
  <c r="CW104" i="5"/>
  <c r="CO104" i="5"/>
  <c r="CN104" i="5"/>
  <c r="CM104" i="5"/>
  <c r="CL104" i="5"/>
  <c r="CK104" i="5"/>
  <c r="CJ104" i="5"/>
  <c r="CI104" i="5"/>
  <c r="CH104" i="5"/>
  <c r="CG104" i="5"/>
  <c r="CF104" i="5"/>
  <c r="BA104" i="5"/>
  <c r="CT104" i="5" s="1"/>
  <c r="AX104" i="5"/>
  <c r="CS104" i="5" s="1"/>
  <c r="AU104" i="5"/>
  <c r="CR104" i="5" s="1"/>
  <c r="AR104" i="5"/>
  <c r="CQ104" i="5" s="1"/>
  <c r="AO104" i="5"/>
  <c r="CP104" i="5" s="1"/>
  <c r="CY103" i="5"/>
  <c r="DA103" i="5" s="1"/>
  <c r="DC103" i="5" s="1"/>
  <c r="DE103" i="5" s="1"/>
  <c r="CX103" i="5"/>
  <c r="CZ103" i="5" s="1"/>
  <c r="DB103" i="5" s="1"/>
  <c r="DD103" i="5" s="1"/>
  <c r="DF103" i="5" s="1"/>
  <c r="CW103" i="5"/>
  <c r="CO103" i="5"/>
  <c r="CN103" i="5"/>
  <c r="CM103" i="5"/>
  <c r="CL103" i="5"/>
  <c r="CK103" i="5"/>
  <c r="CJ103" i="5"/>
  <c r="CI103" i="5"/>
  <c r="CH103" i="5"/>
  <c r="CG103" i="5"/>
  <c r="CF103" i="5"/>
  <c r="BA103" i="5"/>
  <c r="CT103" i="5" s="1"/>
  <c r="AX103" i="5"/>
  <c r="CS103" i="5" s="1"/>
  <c r="AU103" i="5"/>
  <c r="CR103" i="5" s="1"/>
  <c r="AR103" i="5"/>
  <c r="CQ103" i="5" s="1"/>
  <c r="AO103" i="5"/>
  <c r="CP103" i="5" s="1"/>
  <c r="CY102" i="5"/>
  <c r="DA102" i="5" s="1"/>
  <c r="DC102" i="5" s="1"/>
  <c r="DE102" i="5" s="1"/>
  <c r="CX102" i="5"/>
  <c r="CZ102" i="5" s="1"/>
  <c r="DB102" i="5" s="1"/>
  <c r="DD102" i="5" s="1"/>
  <c r="DF102" i="5" s="1"/>
  <c r="CW102" i="5"/>
  <c r="CO102" i="5"/>
  <c r="CN102" i="5"/>
  <c r="CM102" i="5"/>
  <c r="CL102" i="5"/>
  <c r="CK102" i="5"/>
  <c r="CJ102" i="5"/>
  <c r="CI102" i="5"/>
  <c r="CH102" i="5"/>
  <c r="CG102" i="5"/>
  <c r="CF102" i="5"/>
  <c r="BA102" i="5"/>
  <c r="CT102" i="5" s="1"/>
  <c r="AX102" i="5"/>
  <c r="CS102" i="5" s="1"/>
  <c r="AU102" i="5"/>
  <c r="CR102" i="5" s="1"/>
  <c r="AR102" i="5"/>
  <c r="CQ102" i="5" s="1"/>
  <c r="AO102" i="5"/>
  <c r="CP102" i="5" s="1"/>
  <c r="CY101" i="5"/>
  <c r="DA101" i="5" s="1"/>
  <c r="DC101" i="5" s="1"/>
  <c r="DE101" i="5" s="1"/>
  <c r="CX101" i="5"/>
  <c r="CZ101" i="5" s="1"/>
  <c r="DB101" i="5" s="1"/>
  <c r="DD101" i="5" s="1"/>
  <c r="DF101" i="5" s="1"/>
  <c r="CW101" i="5"/>
  <c r="CO101" i="5"/>
  <c r="CN101" i="5"/>
  <c r="CM101" i="5"/>
  <c r="CL101" i="5"/>
  <c r="CK101" i="5"/>
  <c r="CJ101" i="5"/>
  <c r="CI101" i="5"/>
  <c r="CH101" i="5"/>
  <c r="CG101" i="5"/>
  <c r="CF101" i="5"/>
  <c r="BA101" i="5"/>
  <c r="CT101" i="5" s="1"/>
  <c r="AX101" i="5"/>
  <c r="CS101" i="5" s="1"/>
  <c r="AU101" i="5"/>
  <c r="CR101" i="5" s="1"/>
  <c r="AR101" i="5"/>
  <c r="CQ101" i="5" s="1"/>
  <c r="AO101" i="5"/>
  <c r="CP101" i="5" s="1"/>
  <c r="CY100" i="5"/>
  <c r="DA100" i="5" s="1"/>
  <c r="DC100" i="5" s="1"/>
  <c r="DE100" i="5" s="1"/>
  <c r="CX100" i="5"/>
  <c r="CZ100" i="5" s="1"/>
  <c r="DB100" i="5" s="1"/>
  <c r="DD100" i="5" s="1"/>
  <c r="DF100" i="5" s="1"/>
  <c r="CW100" i="5"/>
  <c r="CO100" i="5"/>
  <c r="CN100" i="5"/>
  <c r="CM100" i="5"/>
  <c r="CL100" i="5"/>
  <c r="CK100" i="5"/>
  <c r="CJ100" i="5"/>
  <c r="CI100" i="5"/>
  <c r="CH100" i="5"/>
  <c r="CG100" i="5"/>
  <c r="CF100" i="5"/>
  <c r="BA100" i="5"/>
  <c r="CT100" i="5" s="1"/>
  <c r="AX100" i="5"/>
  <c r="CS100" i="5" s="1"/>
  <c r="AU100" i="5"/>
  <c r="CR100" i="5" s="1"/>
  <c r="AR100" i="5"/>
  <c r="CQ100" i="5" s="1"/>
  <c r="AO100" i="5"/>
  <c r="CP100" i="5" s="1"/>
  <c r="CY99" i="5"/>
  <c r="DA99" i="5" s="1"/>
  <c r="DC99" i="5" s="1"/>
  <c r="DE99" i="5" s="1"/>
  <c r="CX99" i="5"/>
  <c r="CZ99" i="5" s="1"/>
  <c r="DB99" i="5" s="1"/>
  <c r="DD99" i="5" s="1"/>
  <c r="DF99" i="5" s="1"/>
  <c r="CW99" i="5"/>
  <c r="CO99" i="5"/>
  <c r="CN99" i="5"/>
  <c r="CM99" i="5"/>
  <c r="CL99" i="5"/>
  <c r="CK99" i="5"/>
  <c r="CJ99" i="5"/>
  <c r="CI99" i="5"/>
  <c r="CH99" i="5"/>
  <c r="CG99" i="5"/>
  <c r="CF99" i="5"/>
  <c r="BA99" i="5"/>
  <c r="CT99" i="5" s="1"/>
  <c r="AX99" i="5"/>
  <c r="CS99" i="5" s="1"/>
  <c r="AU99" i="5"/>
  <c r="CR99" i="5" s="1"/>
  <c r="AR99" i="5"/>
  <c r="CQ99" i="5" s="1"/>
  <c r="AO99" i="5"/>
  <c r="CP99" i="5" s="1"/>
  <c r="CY98" i="5"/>
  <c r="DA98" i="5" s="1"/>
  <c r="DC98" i="5" s="1"/>
  <c r="DE98" i="5" s="1"/>
  <c r="CX98" i="5"/>
  <c r="CZ98" i="5" s="1"/>
  <c r="DB98" i="5" s="1"/>
  <c r="DD98" i="5" s="1"/>
  <c r="DF98" i="5" s="1"/>
  <c r="CW98" i="5"/>
  <c r="CO98" i="5"/>
  <c r="CN98" i="5"/>
  <c r="CM98" i="5"/>
  <c r="CL98" i="5"/>
  <c r="CK98" i="5"/>
  <c r="CJ98" i="5"/>
  <c r="CI98" i="5"/>
  <c r="CH98" i="5"/>
  <c r="CG98" i="5"/>
  <c r="CF98" i="5"/>
  <c r="BA98" i="5"/>
  <c r="CT98" i="5" s="1"/>
  <c r="AX98" i="5"/>
  <c r="CS98" i="5" s="1"/>
  <c r="AU98" i="5"/>
  <c r="CR98" i="5" s="1"/>
  <c r="AR98" i="5"/>
  <c r="CQ98" i="5" s="1"/>
  <c r="AO98" i="5"/>
  <c r="CP98" i="5" s="1"/>
  <c r="CY97" i="5"/>
  <c r="DA97" i="5" s="1"/>
  <c r="DC97" i="5" s="1"/>
  <c r="DE97" i="5" s="1"/>
  <c r="CX97" i="5"/>
  <c r="CZ97" i="5" s="1"/>
  <c r="DB97" i="5" s="1"/>
  <c r="DD97" i="5" s="1"/>
  <c r="DF97" i="5" s="1"/>
  <c r="CW97" i="5"/>
  <c r="CO97" i="5"/>
  <c r="CN97" i="5"/>
  <c r="CM97" i="5"/>
  <c r="CL97" i="5"/>
  <c r="CK97" i="5"/>
  <c r="CJ97" i="5"/>
  <c r="CI97" i="5"/>
  <c r="CH97" i="5"/>
  <c r="CG97" i="5"/>
  <c r="CF97" i="5"/>
  <c r="BA97" i="5"/>
  <c r="CT97" i="5" s="1"/>
  <c r="AX97" i="5"/>
  <c r="CS97" i="5" s="1"/>
  <c r="AU97" i="5"/>
  <c r="CR97" i="5" s="1"/>
  <c r="AR97" i="5"/>
  <c r="CQ97" i="5" s="1"/>
  <c r="AO97" i="5"/>
  <c r="CP97" i="5" s="1"/>
  <c r="CY96" i="5"/>
  <c r="DA96" i="5" s="1"/>
  <c r="DC96" i="5" s="1"/>
  <c r="DE96" i="5" s="1"/>
  <c r="CX96" i="5"/>
  <c r="CZ96" i="5" s="1"/>
  <c r="DB96" i="5" s="1"/>
  <c r="DD96" i="5" s="1"/>
  <c r="DF96" i="5" s="1"/>
  <c r="CW96" i="5"/>
  <c r="CO96" i="5"/>
  <c r="CN96" i="5"/>
  <c r="CM96" i="5"/>
  <c r="CL96" i="5"/>
  <c r="CK96" i="5"/>
  <c r="CJ96" i="5"/>
  <c r="CI96" i="5"/>
  <c r="CH96" i="5"/>
  <c r="CG96" i="5"/>
  <c r="CF96" i="5"/>
  <c r="BA96" i="5"/>
  <c r="CT96" i="5" s="1"/>
  <c r="AX96" i="5"/>
  <c r="CS96" i="5" s="1"/>
  <c r="AU96" i="5"/>
  <c r="CR96" i="5" s="1"/>
  <c r="AR96" i="5"/>
  <c r="CQ96" i="5" s="1"/>
  <c r="AO96" i="5"/>
  <c r="CP96" i="5" s="1"/>
  <c r="CY95" i="5"/>
  <c r="DA95" i="5" s="1"/>
  <c r="DC95" i="5" s="1"/>
  <c r="DE95" i="5" s="1"/>
  <c r="CX95" i="5"/>
  <c r="CZ95" i="5" s="1"/>
  <c r="DB95" i="5" s="1"/>
  <c r="DD95" i="5" s="1"/>
  <c r="DF95" i="5" s="1"/>
  <c r="CW95" i="5"/>
  <c r="CO95" i="5"/>
  <c r="CN95" i="5"/>
  <c r="CM95" i="5"/>
  <c r="CL95" i="5"/>
  <c r="CK95" i="5"/>
  <c r="CJ95" i="5"/>
  <c r="CI95" i="5"/>
  <c r="CH95" i="5"/>
  <c r="CG95" i="5"/>
  <c r="CF95" i="5"/>
  <c r="BA95" i="5"/>
  <c r="CT95" i="5" s="1"/>
  <c r="AX95" i="5"/>
  <c r="CS95" i="5" s="1"/>
  <c r="AU95" i="5"/>
  <c r="CR95" i="5" s="1"/>
  <c r="AR95" i="5"/>
  <c r="CQ95" i="5" s="1"/>
  <c r="AO95" i="5"/>
  <c r="CP95" i="5" s="1"/>
  <c r="CY94" i="5"/>
  <c r="DA94" i="5" s="1"/>
  <c r="DC94" i="5" s="1"/>
  <c r="DE94" i="5" s="1"/>
  <c r="CX94" i="5"/>
  <c r="CZ94" i="5" s="1"/>
  <c r="DB94" i="5" s="1"/>
  <c r="DD94" i="5" s="1"/>
  <c r="DF94" i="5" s="1"/>
  <c r="CW94" i="5"/>
  <c r="CO94" i="5"/>
  <c r="CN94" i="5"/>
  <c r="CM94" i="5"/>
  <c r="CK94" i="5"/>
  <c r="CJ94" i="5"/>
  <c r="CI94" i="5"/>
  <c r="CH94" i="5"/>
  <c r="CG94" i="5"/>
  <c r="CF94" i="5"/>
  <c r="BA94" i="5"/>
  <c r="CT94" i="5" s="1"/>
  <c r="AX94" i="5"/>
  <c r="CS94" i="5" s="1"/>
  <c r="AU94" i="5"/>
  <c r="CR94" i="5" s="1"/>
  <c r="AR94" i="5"/>
  <c r="CQ94" i="5" s="1"/>
  <c r="AO94" i="5"/>
  <c r="CP94" i="5" s="1"/>
  <c r="BA93" i="5"/>
  <c r="AX93" i="5"/>
  <c r="AU93" i="5"/>
  <c r="AR93" i="5"/>
  <c r="AO93" i="5"/>
  <c r="AL93" i="5"/>
  <c r="CM92" i="5"/>
  <c r="CL92" i="5"/>
  <c r="CI92" i="5"/>
  <c r="CH92" i="5"/>
  <c r="CF92" i="5"/>
  <c r="AL92" i="5"/>
  <c r="CN92" i="5" s="1"/>
  <c r="CK92" i="5"/>
  <c r="CJ92" i="5"/>
  <c r="CG33" i="5"/>
  <c r="CG32" i="5"/>
  <c r="CG31" i="5"/>
  <c r="CG30" i="5"/>
  <c r="CG20" i="5"/>
  <c r="CG19" i="5"/>
  <c r="CG18" i="5"/>
  <c r="CG17" i="5"/>
  <c r="CG16" i="5"/>
  <c r="CG15" i="5"/>
  <c r="CG14" i="5"/>
  <c r="CG13" i="5"/>
  <c r="CG12" i="5"/>
  <c r="CG10" i="5"/>
  <c r="CF6" i="5"/>
  <c r="CH186" i="5" l="1"/>
  <c r="CH166" i="5"/>
  <c r="CH322" i="5"/>
  <c r="CL94" i="5"/>
  <c r="CH164" i="5"/>
  <c r="CH168" i="5"/>
  <c r="CH172" i="5"/>
  <c r="CH176" i="5"/>
  <c r="CH180" i="5"/>
  <c r="CH184" i="5"/>
  <c r="CH188" i="5"/>
  <c r="CH192" i="5"/>
  <c r="CH196" i="5"/>
  <c r="CH200" i="5"/>
  <c r="CH204" i="5"/>
  <c r="CH205" i="5"/>
  <c r="CH209" i="5"/>
  <c r="CH218" i="5"/>
  <c r="CH224" i="5"/>
  <c r="CH228" i="5"/>
  <c r="CH233" i="5"/>
  <c r="CH238" i="5"/>
  <c r="CH240" i="5"/>
  <c r="CH249" i="5"/>
  <c r="CH253" i="5"/>
  <c r="CH255" i="5"/>
  <c r="CH269" i="5"/>
  <c r="CH281" i="5"/>
  <c r="CH286" i="5"/>
  <c r="CH298" i="5"/>
  <c r="CH311" i="5"/>
  <c r="CH320" i="5"/>
  <c r="CH341" i="5"/>
  <c r="CH163" i="5"/>
  <c r="CH167" i="5"/>
  <c r="CH171" i="5"/>
  <c r="CH175" i="5"/>
  <c r="CH179" i="5"/>
  <c r="CH183" i="5"/>
  <c r="CH191" i="5"/>
  <c r="CH195" i="5"/>
  <c r="CH199" i="5"/>
  <c r="CH203" i="5"/>
  <c r="CH208" i="5"/>
  <c r="CH215" i="5"/>
  <c r="CH223" i="5"/>
  <c r="CH227" i="5"/>
  <c r="CH232" i="5"/>
  <c r="CH243" i="5"/>
  <c r="CH245" i="5"/>
  <c r="CH248" i="5"/>
  <c r="CH251" i="5"/>
  <c r="CH252" i="5"/>
  <c r="CH254" i="5"/>
  <c r="CH257" i="5"/>
  <c r="CH261" i="5"/>
  <c r="CH267" i="5"/>
  <c r="CH268" i="5"/>
  <c r="CH274" i="5"/>
  <c r="CH283" i="5"/>
  <c r="CH293" i="5"/>
  <c r="CH295" i="5"/>
  <c r="CH296" i="5"/>
  <c r="CH301" i="5"/>
  <c r="CH305" i="5"/>
  <c r="CH306" i="5"/>
  <c r="CH313" i="5"/>
  <c r="CH315" i="5"/>
  <c r="CH316" i="5"/>
  <c r="CH319" i="5"/>
  <c r="CH330" i="5"/>
  <c r="CH170" i="5"/>
  <c r="CH174" i="5"/>
  <c r="CH178" i="5"/>
  <c r="CH182" i="5"/>
  <c r="CH190" i="5"/>
  <c r="CH194" i="5"/>
  <c r="CH198" i="5"/>
  <c r="CH202" i="5"/>
  <c r="CH207" i="5"/>
  <c r="CH214" i="5"/>
  <c r="CH222" i="5"/>
  <c r="CH226" i="5"/>
  <c r="CH231" i="5"/>
  <c r="CH235" i="5"/>
  <c r="CH242" i="5"/>
  <c r="CH244" i="5"/>
  <c r="CH247" i="5"/>
  <c r="CH250" i="5"/>
  <c r="CH256" i="5"/>
  <c r="CH259" i="5"/>
  <c r="CH260" i="5"/>
  <c r="CH263" i="5"/>
  <c r="CH265" i="5"/>
  <c r="CH266" i="5"/>
  <c r="CH270" i="5"/>
  <c r="CH273" i="5"/>
  <c r="CH276" i="5"/>
  <c r="CH279" i="5"/>
  <c r="CH280" i="5"/>
  <c r="CH291" i="5"/>
  <c r="CH292" i="5"/>
  <c r="CH294" i="5"/>
  <c r="CH299" i="5"/>
  <c r="CH303" i="5"/>
  <c r="CH304" i="5"/>
  <c r="CH308" i="5"/>
  <c r="CH310" i="5"/>
  <c r="CH312" i="5"/>
  <c r="CH314" i="5"/>
  <c r="CH779" i="5"/>
  <c r="CH771" i="5"/>
  <c r="CH764" i="5"/>
  <c r="CH754" i="5"/>
  <c r="CH748" i="5"/>
  <c r="CH741" i="5"/>
  <c r="CH736" i="5"/>
  <c r="CH728" i="5"/>
  <c r="CH723" i="5"/>
  <c r="CH722" i="5"/>
  <c r="CH716" i="5"/>
  <c r="CH708" i="5"/>
  <c r="CH702" i="5"/>
  <c r="CH694" i="5"/>
  <c r="CH687" i="5"/>
  <c r="CH686" i="5"/>
  <c r="CH676" i="5"/>
  <c r="CH669" i="5"/>
  <c r="CH662" i="5"/>
  <c r="CH655" i="5"/>
  <c r="CH645" i="5"/>
  <c r="CH644" i="5"/>
  <c r="CH641" i="5"/>
  <c r="CH634" i="5"/>
  <c r="CH633" i="5"/>
  <c r="CH623" i="5"/>
  <c r="CH615" i="5"/>
  <c r="CH607" i="5"/>
  <c r="CH598" i="5"/>
  <c r="CH597" i="5"/>
  <c r="CH596" i="5"/>
  <c r="CH595" i="5"/>
  <c r="CH589" i="5"/>
  <c r="CH581" i="5"/>
  <c r="CH561" i="5"/>
  <c r="CH773" i="5"/>
  <c r="CH766" i="5"/>
  <c r="CH765" i="5"/>
  <c r="CH759" i="5"/>
  <c r="CH758" i="5"/>
  <c r="CH749" i="5"/>
  <c r="CH743" i="5"/>
  <c r="CH742" i="5"/>
  <c r="CH738" i="5"/>
  <c r="CH731" i="5"/>
  <c r="CH730" i="5"/>
  <c r="CH729" i="5"/>
  <c r="CH724" i="5"/>
  <c r="CH718" i="5"/>
  <c r="CH710" i="5"/>
  <c r="CH703" i="5"/>
  <c r="CH696" i="5"/>
  <c r="CH688" i="5"/>
  <c r="CH681" i="5"/>
  <c r="CH678" i="5"/>
  <c r="CH672" i="5"/>
  <c r="CH671" i="5"/>
  <c r="CH663" i="5"/>
  <c r="CH658" i="5"/>
  <c r="CH657" i="5"/>
  <c r="CH647" i="5"/>
  <c r="CH646" i="5"/>
  <c r="CH643" i="5"/>
  <c r="CH636" i="5"/>
  <c r="CH635" i="5"/>
  <c r="CH628" i="5"/>
  <c r="CH626" i="5"/>
  <c r="CH625" i="5"/>
  <c r="CH617" i="5"/>
  <c r="CH609" i="5"/>
  <c r="CH600" i="5"/>
  <c r="CH591" i="5"/>
  <c r="CH583" i="5"/>
  <c r="CH775" i="5"/>
  <c r="CH767" i="5"/>
  <c r="CH761" i="5"/>
  <c r="CH751" i="5"/>
  <c r="CH750" i="5"/>
  <c r="CH744" i="5"/>
  <c r="CH739" i="5"/>
  <c r="CH732" i="5"/>
  <c r="CH725" i="5"/>
  <c r="CH719" i="5"/>
  <c r="CH712" i="5"/>
  <c r="CH704" i="5"/>
  <c r="CH698" i="5"/>
  <c r="CH690" i="5"/>
  <c r="CH683" i="5"/>
  <c r="CH682" i="5"/>
  <c r="CH680" i="5"/>
  <c r="CH673" i="5"/>
  <c r="CH666" i="5"/>
  <c r="CH665" i="5"/>
  <c r="CH659" i="5"/>
  <c r="CH652" i="5"/>
  <c r="CH649" i="5"/>
  <c r="CH648" i="5"/>
  <c r="CH637" i="5"/>
  <c r="CH629" i="5"/>
  <c r="CH627" i="5"/>
  <c r="CH619" i="5"/>
  <c r="CH611" i="5"/>
  <c r="CH603" i="5"/>
  <c r="CH602" i="5"/>
  <c r="CH593" i="5"/>
  <c r="CH585" i="5"/>
  <c r="CH578" i="5"/>
  <c r="CH577" i="5"/>
  <c r="CH769" i="5"/>
  <c r="CH763" i="5"/>
  <c r="CH753" i="5"/>
  <c r="CH727" i="5"/>
  <c r="CH721" i="5"/>
  <c r="CH714" i="5"/>
  <c r="CH700" i="5"/>
  <c r="CH660" i="5"/>
  <c r="CH653" i="5"/>
  <c r="CH632" i="5"/>
  <c r="CH621" i="5"/>
  <c r="CH587" i="5"/>
  <c r="CH573" i="5"/>
  <c r="CH569" i="5"/>
  <c r="CH565" i="5"/>
  <c r="CH551" i="5"/>
  <c r="CH549" i="5"/>
  <c r="CH542" i="5"/>
  <c r="CH536" i="5"/>
  <c r="CH529" i="5"/>
  <c r="CH527" i="5"/>
  <c r="CH525" i="5"/>
  <c r="CH524" i="5"/>
  <c r="CH523" i="5"/>
  <c r="CH522" i="5"/>
  <c r="CH515" i="5"/>
  <c r="CH508" i="5"/>
  <c r="CH500" i="5"/>
  <c r="CH494" i="5"/>
  <c r="CH493" i="5"/>
  <c r="CH485" i="5"/>
  <c r="CH480" i="5"/>
  <c r="CH479" i="5"/>
  <c r="CH477" i="5"/>
  <c r="CH470" i="5"/>
  <c r="CH469" i="5"/>
  <c r="CH461" i="5"/>
  <c r="CH459" i="5"/>
  <c r="CH746" i="5"/>
  <c r="CH740" i="5"/>
  <c r="CH715" i="5"/>
  <c r="CH692" i="5"/>
  <c r="CH684" i="5"/>
  <c r="CH650" i="5"/>
  <c r="CH613" i="5"/>
  <c r="CH574" i="5"/>
  <c r="CH570" i="5"/>
  <c r="CH566" i="5"/>
  <c r="CH555" i="5"/>
  <c r="CH554" i="5"/>
  <c r="CH553" i="5"/>
  <c r="CH552" i="5"/>
  <c r="CH550" i="5"/>
  <c r="CH544" i="5"/>
  <c r="CH538" i="5"/>
  <c r="CH530" i="5"/>
  <c r="CH528" i="5"/>
  <c r="CH517" i="5"/>
  <c r="CH511" i="5"/>
  <c r="CH510" i="5"/>
  <c r="CH501" i="5"/>
  <c r="CH497" i="5"/>
  <c r="CH495" i="5"/>
  <c r="CH487" i="5"/>
  <c r="CH481" i="5"/>
  <c r="CH472" i="5"/>
  <c r="CH471" i="5"/>
  <c r="CH466" i="5"/>
  <c r="CH465" i="5"/>
  <c r="CH463" i="5"/>
  <c r="CH462" i="5"/>
  <c r="CH460" i="5"/>
  <c r="CH452" i="5"/>
  <c r="CH444" i="5"/>
  <c r="CH443" i="5"/>
  <c r="CH436" i="5"/>
  <c r="CH435" i="5"/>
  <c r="CH428" i="5"/>
  <c r="CH425" i="5"/>
  <c r="CH418" i="5"/>
  <c r="CH417" i="5"/>
  <c r="CH413" i="5"/>
  <c r="CH735" i="5"/>
  <c r="CH651" i="5"/>
  <c r="CH594" i="5"/>
  <c r="CH568" i="5"/>
  <c r="CH556" i="5"/>
  <c r="CH547" i="5"/>
  <c r="CH541" i="5"/>
  <c r="CH534" i="5"/>
  <c r="CH521" i="5"/>
  <c r="CH514" i="5"/>
  <c r="CH475" i="5"/>
  <c r="CH458" i="5"/>
  <c r="CH448" i="5"/>
  <c r="CH438" i="5"/>
  <c r="CH432" i="5"/>
  <c r="CH431" i="5"/>
  <c r="CH421" i="5"/>
  <c r="CH414" i="5"/>
  <c r="CH411" i="5"/>
  <c r="CH406" i="5"/>
  <c r="CH402" i="5"/>
  <c r="CH397" i="5"/>
  <c r="CH392" i="5"/>
  <c r="CH391" i="5"/>
  <c r="CH386" i="5"/>
  <c r="CH382" i="5"/>
  <c r="CH378" i="5"/>
  <c r="CH374" i="5"/>
  <c r="CH369" i="5"/>
  <c r="CH365" i="5"/>
  <c r="CH360" i="5"/>
  <c r="CH356" i="5"/>
  <c r="CH352" i="5"/>
  <c r="CH351" i="5"/>
  <c r="CH347" i="5"/>
  <c r="CH339" i="5"/>
  <c r="CH336" i="5"/>
  <c r="CH332" i="5"/>
  <c r="CH328" i="5"/>
  <c r="CH325" i="5"/>
  <c r="CH720" i="5"/>
  <c r="CH706" i="5"/>
  <c r="CH667" i="5"/>
  <c r="CH571" i="5"/>
  <c r="CH563" i="5"/>
  <c r="CH559" i="5"/>
  <c r="CH526" i="5"/>
  <c r="CH512" i="5"/>
  <c r="CH506" i="5"/>
  <c r="CH499" i="5"/>
  <c r="CH491" i="5"/>
  <c r="CH483" i="5"/>
  <c r="CH468" i="5"/>
  <c r="CH464" i="5"/>
  <c r="CH455" i="5"/>
  <c r="CH454" i="5"/>
  <c r="CH415" i="5"/>
  <c r="CH412" i="5"/>
  <c r="CH407" i="5"/>
  <c r="CH403" i="5"/>
  <c r="CH398" i="5"/>
  <c r="CH393" i="5"/>
  <c r="CH388" i="5"/>
  <c r="CH387" i="5"/>
  <c r="CH383" i="5"/>
  <c r="CH379" i="5"/>
  <c r="CH375" i="5"/>
  <c r="CH370" i="5"/>
  <c r="CH366" i="5"/>
  <c r="CH362" i="5"/>
  <c r="CH361" i="5"/>
  <c r="CH357" i="5"/>
  <c r="CH353" i="5"/>
  <c r="CH348" i="5"/>
  <c r="CH344" i="5"/>
  <c r="CH340" i="5"/>
  <c r="CH337" i="5"/>
  <c r="CH333" i="5"/>
  <c r="CH329" i="5"/>
  <c r="CH318" i="5"/>
  <c r="CH777" i="5"/>
  <c r="CH674" i="5"/>
  <c r="CH631" i="5"/>
  <c r="CH579" i="5"/>
  <c r="CH572" i="5"/>
  <c r="CH564" i="5"/>
  <c r="CH546" i="5"/>
  <c r="CH545" i="5"/>
  <c r="CH540" i="5"/>
  <c r="CH533" i="5"/>
  <c r="CH532" i="5"/>
  <c r="CH519" i="5"/>
  <c r="CH507" i="5"/>
  <c r="CH492" i="5"/>
  <c r="CH474" i="5"/>
  <c r="CH473" i="5"/>
  <c r="CH457" i="5"/>
  <c r="CH456" i="5"/>
  <c r="CH450" i="5"/>
  <c r="CH439" i="5"/>
  <c r="CH433" i="5"/>
  <c r="CH427" i="5"/>
  <c r="CH423" i="5"/>
  <c r="CH408" i="5"/>
  <c r="CH404" i="5"/>
  <c r="CH400" i="5"/>
  <c r="CH399" i="5"/>
  <c r="CH394" i="5"/>
  <c r="CH389" i="5"/>
  <c r="CH384" i="5"/>
  <c r="CH380" i="5"/>
  <c r="CH376" i="5"/>
  <c r="CH372" i="5"/>
  <c r="CH371" i="5"/>
  <c r="CH367" i="5"/>
  <c r="CH363" i="5"/>
  <c r="CH358" i="5"/>
  <c r="CH354" i="5"/>
  <c r="CH349" i="5"/>
  <c r="CH345" i="5"/>
  <c r="CH342" i="5"/>
  <c r="CH734" i="5"/>
  <c r="CH693" i="5"/>
  <c r="CH639" i="5"/>
  <c r="CH614" i="5"/>
  <c r="CH605" i="5"/>
  <c r="CH575" i="5"/>
  <c r="CH567" i="5"/>
  <c r="CH513" i="5"/>
  <c r="CH504" i="5"/>
  <c r="CH503" i="5"/>
  <c r="CH498" i="5"/>
  <c r="CH489" i="5"/>
  <c r="CH482" i="5"/>
  <c r="CH478" i="5"/>
  <c r="CH467" i="5"/>
  <c r="CH446" i="5"/>
  <c r="CH441" i="5"/>
  <c r="CH437" i="5"/>
  <c r="CH434" i="5"/>
  <c r="CH429" i="5"/>
  <c r="CH424" i="5"/>
  <c r="CH419" i="5"/>
  <c r="CH416" i="5"/>
  <c r="CH410" i="5"/>
  <c r="CH409" i="5"/>
  <c r="CH405" i="5"/>
  <c r="CH401" i="5"/>
  <c r="CH396" i="5"/>
  <c r="CH395" i="5"/>
  <c r="CH390" i="5"/>
  <c r="CH385" i="5"/>
  <c r="CH381" i="5"/>
  <c r="CH377" i="5"/>
  <c r="CH373" i="5"/>
  <c r="CH368" i="5"/>
  <c r="CH364" i="5"/>
  <c r="CH359" i="5"/>
  <c r="CH355" i="5"/>
  <c r="CH350" i="5"/>
  <c r="CH346" i="5"/>
  <c r="CH343" i="5"/>
  <c r="CH338" i="5"/>
  <c r="CH335" i="5"/>
  <c r="CH331" i="5"/>
  <c r="CH327" i="5"/>
  <c r="CH324" i="5"/>
  <c r="CH323" i="5"/>
  <c r="CH321" i="5"/>
  <c r="CH309" i="5"/>
  <c r="CH302" i="5"/>
  <c r="CH290" i="5"/>
  <c r="CH288" i="5"/>
  <c r="CH284" i="5"/>
  <c r="CH282" i="5"/>
  <c r="CH277" i="5"/>
  <c r="CH272" i="5"/>
  <c r="CH271" i="5"/>
  <c r="CH165" i="5"/>
  <c r="CH169" i="5"/>
  <c r="CH173" i="5"/>
  <c r="CH177" i="5"/>
  <c r="CH181" i="5"/>
  <c r="CH185" i="5"/>
  <c r="CH189" i="5"/>
  <c r="CH193" i="5"/>
  <c r="CH197" i="5"/>
  <c r="CH201" i="5"/>
  <c r="CH206" i="5"/>
  <c r="CH210" i="5"/>
  <c r="CH211" i="5"/>
  <c r="CH219" i="5"/>
  <c r="CH225" i="5"/>
  <c r="CH229" i="5"/>
  <c r="CH234" i="5"/>
  <c r="CH237" i="5"/>
  <c r="CH239" i="5"/>
  <c r="CH241" i="5"/>
  <c r="CH246" i="5"/>
  <c r="CH258" i="5"/>
  <c r="CH262" i="5"/>
  <c r="CH264" i="5"/>
  <c r="CH275" i="5"/>
  <c r="CH278" i="5"/>
  <c r="CH285" i="5"/>
  <c r="CH287" i="5"/>
  <c r="CH289" i="5"/>
  <c r="CH297" i="5"/>
  <c r="CH300" i="5"/>
  <c r="CH307" i="5"/>
  <c r="CH317" i="5"/>
  <c r="CH326" i="5"/>
  <c r="CH334" i="5"/>
  <c r="CH161" i="5" l="1"/>
  <c r="AM148" i="5" s="1"/>
</calcChain>
</file>

<file path=xl/sharedStrings.xml><?xml version="1.0" encoding="utf-8"?>
<sst xmlns="http://schemas.openxmlformats.org/spreadsheetml/2006/main" count="2093" uniqueCount="937">
  <si>
    <t>**</t>
    <phoneticPr fontId="4"/>
  </si>
  <si>
    <t>Customer
Info</t>
  </si>
  <si>
    <t>Name</t>
  </si>
  <si>
    <t>Company</t>
  </si>
  <si>
    <t>Dept</t>
  </si>
  <si>
    <t>Addr1</t>
  </si>
  <si>
    <t>Country</t>
  </si>
  <si>
    <t>Tel</t>
  </si>
  <si>
    <t>Email</t>
  </si>
  <si>
    <t>Study Information</t>
  </si>
  <si>
    <t>CpdState</t>
  </si>
  <si>
    <t>Remnant</t>
  </si>
  <si>
    <t>shipping</t>
  </si>
  <si>
    <t xml:space="preserve">info@carnabio.com </t>
  </si>
  <si>
    <t>Compound and Assay Information</t>
  </si>
  <si>
    <t>Cpd2</t>
  </si>
  <si>
    <t>Cpd3</t>
  </si>
  <si>
    <t>Cpd4</t>
  </si>
  <si>
    <t>Cpd5</t>
  </si>
  <si>
    <t>Cpd6</t>
  </si>
  <si>
    <t>Cpd7</t>
  </si>
  <si>
    <t>Cpd8</t>
  </si>
  <si>
    <t>Cpd9</t>
  </si>
  <si>
    <t>Cpd10</t>
  </si>
  <si>
    <t>Cpd11</t>
  </si>
  <si>
    <t>Cpd12</t>
  </si>
  <si>
    <t>Cpd13</t>
  </si>
  <si>
    <t>Cpd14</t>
  </si>
  <si>
    <t>Cpd15</t>
  </si>
  <si>
    <t>Cpd16</t>
  </si>
  <si>
    <t>Cpd17</t>
  </si>
  <si>
    <t>Cpd18</t>
  </si>
  <si>
    <t>Cpd19</t>
  </si>
  <si>
    <t>Cpd20</t>
  </si>
  <si>
    <t>Cpd21</t>
  </si>
  <si>
    <t>Cpd22</t>
  </si>
  <si>
    <t>Cpd23</t>
  </si>
  <si>
    <t>Cpd24</t>
  </si>
  <si>
    <t>Cpd25</t>
  </si>
  <si>
    <t>Cpd26</t>
  </si>
  <si>
    <t>Cpd27</t>
  </si>
  <si>
    <t>Cpd28</t>
  </si>
  <si>
    <t>Cpd29</t>
  </si>
  <si>
    <t>Cpd30</t>
  </si>
  <si>
    <t>Cpd31</t>
  </si>
  <si>
    <t>Cpd32</t>
  </si>
  <si>
    <t>Cpd33</t>
  </si>
  <si>
    <t>Cpd34</t>
  </si>
  <si>
    <t>Cpd35</t>
  </si>
  <si>
    <t>Cpd36</t>
  </si>
  <si>
    <t>Cpd37</t>
  </si>
  <si>
    <t>Cpd38</t>
  </si>
  <si>
    <t>Cpd39</t>
  </si>
  <si>
    <t>Cpd40</t>
  </si>
  <si>
    <t>Cpd41</t>
  </si>
  <si>
    <t>Cpd42</t>
  </si>
  <si>
    <t>Cpd43</t>
  </si>
  <si>
    <t>Cpd44</t>
  </si>
  <si>
    <t>Cpd45</t>
  </si>
  <si>
    <t>Cpd46</t>
  </si>
  <si>
    <t>Cpd47</t>
  </si>
  <si>
    <t>Cpd48</t>
  </si>
  <si>
    <t>Cpd49</t>
  </si>
  <si>
    <t>Cpd50</t>
  </si>
  <si>
    <t># Checked or red colored kinase is selected one.</t>
  </si>
  <si>
    <t>TK20</t>
  </si>
  <si>
    <t>STK30</t>
  </si>
  <si>
    <t>Cell Cycle</t>
  </si>
  <si>
    <t>MAPK</t>
  </si>
  <si>
    <t>FULL</t>
  </si>
  <si>
    <t>FULL_1mM</t>
  </si>
  <si>
    <t>ABL</t>
  </si>
  <si>
    <t>ABL_1mM</t>
  </si>
  <si>
    <t>ACK</t>
  </si>
  <si>
    <t>ABL(E255K)</t>
  </si>
  <si>
    <t>ABL(E255K)_1mM</t>
  </si>
  <si>
    <t>ALK</t>
  </si>
  <si>
    <t>ABL(T315I)</t>
  </si>
  <si>
    <t>ABL(T315I)_1mM</t>
  </si>
  <si>
    <t>EML4-ALK</t>
  </si>
  <si>
    <t>NPM1-ALK</t>
  </si>
  <si>
    <t>ARG</t>
  </si>
  <si>
    <t>AXL</t>
  </si>
  <si>
    <t>ACK_1mM</t>
  </si>
  <si>
    <t>BLK</t>
  </si>
  <si>
    <t>BMX</t>
  </si>
  <si>
    <t>ALK_1mM</t>
  </si>
  <si>
    <t>CSK</t>
  </si>
  <si>
    <t>DDR1</t>
  </si>
  <si>
    <t>DDR2</t>
  </si>
  <si>
    <t>EGFR</t>
  </si>
  <si>
    <t>ALK(F1174L)</t>
  </si>
  <si>
    <t>ALK(F1174L)_1mM</t>
  </si>
  <si>
    <t>ALK(R1275Q)</t>
  </si>
  <si>
    <t>ALK(R1275Q)_1mM</t>
  </si>
  <si>
    <t>EML4-ALK_1mM</t>
  </si>
  <si>
    <t>NPM1-ALK_1mM</t>
  </si>
  <si>
    <t>FER</t>
  </si>
  <si>
    <t>ARG_1mM</t>
  </si>
  <si>
    <t>FES</t>
  </si>
  <si>
    <t>FGFR1</t>
  </si>
  <si>
    <t>FGFR2</t>
  </si>
  <si>
    <t>FGFR3</t>
  </si>
  <si>
    <t>AXL_1mM</t>
  </si>
  <si>
    <t>FGFR4</t>
  </si>
  <si>
    <t>BLK_1mM</t>
  </si>
  <si>
    <t>FLT1</t>
  </si>
  <si>
    <t>BMX_1mM</t>
  </si>
  <si>
    <t>FLT3</t>
  </si>
  <si>
    <t>FLT4</t>
  </si>
  <si>
    <t>FMS</t>
  </si>
  <si>
    <t>FRK</t>
  </si>
  <si>
    <t>BRK</t>
  </si>
  <si>
    <t>BRK_1mM</t>
  </si>
  <si>
    <t>HCK</t>
  </si>
  <si>
    <t>HER2</t>
  </si>
  <si>
    <t>HER4</t>
  </si>
  <si>
    <t>BTK</t>
  </si>
  <si>
    <t>BTK_1mM</t>
  </si>
  <si>
    <t>IGF1R</t>
  </si>
  <si>
    <t>ITK</t>
  </si>
  <si>
    <t>CSK_1mM</t>
  </si>
  <si>
    <t>JAK1</t>
  </si>
  <si>
    <t>JAK2</t>
  </si>
  <si>
    <t>JAK3</t>
  </si>
  <si>
    <t>KDR</t>
  </si>
  <si>
    <t>DDR1_1mM</t>
  </si>
  <si>
    <t>KIT</t>
  </si>
  <si>
    <t>DDR2_1mM</t>
  </si>
  <si>
    <t>LYNa</t>
  </si>
  <si>
    <t>EGFR_1mM</t>
  </si>
  <si>
    <t>LYNb</t>
  </si>
  <si>
    <t>MER</t>
  </si>
  <si>
    <t>MET</t>
  </si>
  <si>
    <t>EGFR(d746-750)</t>
  </si>
  <si>
    <t>EGFR(d746-750)_1mM</t>
  </si>
  <si>
    <t>MUSK</t>
  </si>
  <si>
    <t>PDGFRα</t>
  </si>
  <si>
    <t>PDGFRβ</t>
  </si>
  <si>
    <t>EGFR(L858R)</t>
  </si>
  <si>
    <t>EGFR(L858R)_1mM</t>
  </si>
  <si>
    <t>RON</t>
  </si>
  <si>
    <t>EGFR(L861Q)</t>
  </si>
  <si>
    <t>EGFR(L861Q)_1mM</t>
  </si>
  <si>
    <t>ROS</t>
  </si>
  <si>
    <t>SRC</t>
  </si>
  <si>
    <t>SRM</t>
  </si>
  <si>
    <t>SYK</t>
  </si>
  <si>
    <t>EGFR(T790M)</t>
  </si>
  <si>
    <t>EGFR(T790M)_1mM</t>
  </si>
  <si>
    <t>TEC</t>
  </si>
  <si>
    <t>TRKA</t>
  </si>
  <si>
    <t>TRKB</t>
  </si>
  <si>
    <t>TRKC</t>
  </si>
  <si>
    <t>TXK</t>
  </si>
  <si>
    <t>TYK2</t>
  </si>
  <si>
    <t>EPHA1</t>
  </si>
  <si>
    <t>EPHA1_1mM</t>
  </si>
  <si>
    <t>TYRO3</t>
  </si>
  <si>
    <t>YES</t>
  </si>
  <si>
    <t>ZAP70</t>
  </si>
  <si>
    <t>EPHA2</t>
  </si>
  <si>
    <t>EPHA2_1mM</t>
  </si>
  <si>
    <t>EPHA3</t>
  </si>
  <si>
    <t>EPHA3_1mM</t>
  </si>
  <si>
    <t>EPHA4</t>
  </si>
  <si>
    <t>AKT1</t>
  </si>
  <si>
    <t>AKT2</t>
  </si>
  <si>
    <t>AKT3</t>
  </si>
  <si>
    <t>AMPKα1/β1/γ1</t>
  </si>
  <si>
    <t>EPHA4_1mM</t>
  </si>
  <si>
    <t>EPHA5</t>
  </si>
  <si>
    <t>AMPKα2/β1/γ1</t>
  </si>
  <si>
    <t>AurA</t>
  </si>
  <si>
    <t>AurA/TPX2</t>
  </si>
  <si>
    <t>EPHA5_1mM</t>
  </si>
  <si>
    <t>EPHA6</t>
  </si>
  <si>
    <t>AurC</t>
  </si>
  <si>
    <t>BRSK1</t>
  </si>
  <si>
    <t>BRSK2</t>
  </si>
  <si>
    <t>CaMK1α</t>
  </si>
  <si>
    <t>EPHA6_1mM</t>
  </si>
  <si>
    <t>EPHA7</t>
  </si>
  <si>
    <t>CaMK1δ</t>
  </si>
  <si>
    <t>CaMK2α</t>
  </si>
  <si>
    <t>CaMK2β</t>
  </si>
  <si>
    <t>CaMK2γ</t>
  </si>
  <si>
    <t>EPHA7_1mM</t>
  </si>
  <si>
    <t>EPHA8</t>
  </si>
  <si>
    <t>CaMK2δ</t>
  </si>
  <si>
    <t>CaMK4</t>
  </si>
  <si>
    <t>CDC7/ASK</t>
  </si>
  <si>
    <t>EPHA8_1mM</t>
  </si>
  <si>
    <t>EPHB1</t>
  </si>
  <si>
    <t>CDK2/CycA2</t>
  </si>
  <si>
    <t>CDK2/CycE1</t>
  </si>
  <si>
    <t>CDK3/CycE1</t>
  </si>
  <si>
    <t>CDK4/CycD3</t>
  </si>
  <si>
    <t>EPHB1_1mM</t>
  </si>
  <si>
    <t>EPHB2</t>
  </si>
  <si>
    <t>CDK5/p25</t>
  </si>
  <si>
    <t>CDK6/CycD3</t>
  </si>
  <si>
    <t>CDK9/CycT1</t>
  </si>
  <si>
    <t>EPHB2_1mM</t>
  </si>
  <si>
    <t>EPHB3</t>
  </si>
  <si>
    <t>CGK2</t>
  </si>
  <si>
    <t>CHK1</t>
  </si>
  <si>
    <t>CHK2</t>
  </si>
  <si>
    <t>CK1α</t>
  </si>
  <si>
    <t>EPHB3_1mM</t>
  </si>
  <si>
    <t>EPHB4</t>
  </si>
  <si>
    <t>CK1γ1</t>
  </si>
  <si>
    <t>CK1γ2</t>
  </si>
  <si>
    <t>CK1γ3</t>
  </si>
  <si>
    <t>CK1δ</t>
  </si>
  <si>
    <t>EPHB4_1mM</t>
  </si>
  <si>
    <t>FAK</t>
  </si>
  <si>
    <t>CK1ε</t>
  </si>
  <si>
    <t>CK2α1/β</t>
  </si>
  <si>
    <t>CK2α2/β</t>
  </si>
  <si>
    <t>CLK1</t>
  </si>
  <si>
    <t>FAK_1mM</t>
  </si>
  <si>
    <t>CLK2</t>
  </si>
  <si>
    <t>CLK3</t>
  </si>
  <si>
    <t>CRIK</t>
  </si>
  <si>
    <t>DAPK1</t>
  </si>
  <si>
    <t>FER_1mM</t>
  </si>
  <si>
    <t>DCAMKL2</t>
  </si>
  <si>
    <t>DYRK1A</t>
  </si>
  <si>
    <t>DYRK1B</t>
  </si>
  <si>
    <t>DYRK2</t>
  </si>
  <si>
    <t>FES_1mM</t>
  </si>
  <si>
    <t>DYRK3</t>
  </si>
  <si>
    <t>EEF2K</t>
  </si>
  <si>
    <t>Erk1</t>
  </si>
  <si>
    <t>Erk2</t>
  </si>
  <si>
    <t>FGFR1_1mM</t>
  </si>
  <si>
    <t>Erk5</t>
  </si>
  <si>
    <t>GSK3α</t>
  </si>
  <si>
    <t>GSK3β</t>
  </si>
  <si>
    <t>Haspin</t>
  </si>
  <si>
    <t>FGFR2_1mM</t>
  </si>
  <si>
    <t>HGK</t>
  </si>
  <si>
    <t>HIPK1</t>
  </si>
  <si>
    <t>HIPK2</t>
  </si>
  <si>
    <t>HIPK3</t>
  </si>
  <si>
    <t>FGFR3_1mM</t>
  </si>
  <si>
    <t>FGFR3(K650E)</t>
  </si>
  <si>
    <t>HIPK4</t>
  </si>
  <si>
    <t>IKKα</t>
  </si>
  <si>
    <t>IKKβ</t>
  </si>
  <si>
    <t>IKKε</t>
  </si>
  <si>
    <t>FGFR3(K650E)_1mM</t>
  </si>
  <si>
    <t>FGFR3(K650M)</t>
  </si>
  <si>
    <t>IRAK1</t>
  </si>
  <si>
    <t>IRAK4</t>
  </si>
  <si>
    <t>JNK1</t>
  </si>
  <si>
    <t>JNK2</t>
  </si>
  <si>
    <t>FGFR3(K650M)_1mM</t>
  </si>
  <si>
    <t>JNK3</t>
  </si>
  <si>
    <t>LATS2</t>
  </si>
  <si>
    <t>LOK</t>
  </si>
  <si>
    <t>MAP4K2</t>
  </si>
  <si>
    <t>FGFR4_1mM</t>
  </si>
  <si>
    <t>FGFR4(N535K)</t>
  </si>
  <si>
    <t>MAPKAPK2</t>
  </si>
  <si>
    <t>MAPKAPK3</t>
  </si>
  <si>
    <t>MAPKAPK5</t>
  </si>
  <si>
    <t>MARK1</t>
  </si>
  <si>
    <t>FGFR4(N535K)_1mM</t>
  </si>
  <si>
    <t>FGFR4(V550E)</t>
  </si>
  <si>
    <t>MARK2</t>
  </si>
  <si>
    <t>MARK3</t>
  </si>
  <si>
    <t>MARK4</t>
  </si>
  <si>
    <t>MELK</t>
  </si>
  <si>
    <t>FGFR4(V550E)_1mM</t>
  </si>
  <si>
    <t>FGFR4(V550L)</t>
  </si>
  <si>
    <t>MINK</t>
  </si>
  <si>
    <t>MNK1</t>
  </si>
  <si>
    <t>MNK2</t>
  </si>
  <si>
    <t>FGFR4(V550L)_1mM</t>
  </si>
  <si>
    <t>FGR</t>
  </si>
  <si>
    <t>MRCKα</t>
  </si>
  <si>
    <t>MRCKβ</t>
  </si>
  <si>
    <t>MSK1</t>
  </si>
  <si>
    <t>MSK2</t>
  </si>
  <si>
    <t>FGR_1mM</t>
  </si>
  <si>
    <t>MSSK1</t>
  </si>
  <si>
    <t>MST1</t>
  </si>
  <si>
    <t>MST2</t>
  </si>
  <si>
    <t>MST3</t>
  </si>
  <si>
    <t>FLT1_1mM</t>
  </si>
  <si>
    <t>MST4</t>
  </si>
  <si>
    <t>NDR1</t>
  </si>
  <si>
    <t>NDR2</t>
  </si>
  <si>
    <t>NEK1</t>
  </si>
  <si>
    <t>FLT3_1mM</t>
  </si>
  <si>
    <t>NEK2</t>
  </si>
  <si>
    <t>NEK4</t>
  </si>
  <si>
    <t>NEK6</t>
  </si>
  <si>
    <t>NEK7</t>
  </si>
  <si>
    <t>FLT4_1mM</t>
  </si>
  <si>
    <t>NEK9</t>
  </si>
  <si>
    <t>NuaK1</t>
  </si>
  <si>
    <t>NuaK2</t>
  </si>
  <si>
    <t>p38α</t>
  </si>
  <si>
    <t>FMS_1mM</t>
  </si>
  <si>
    <t>p38β</t>
  </si>
  <si>
    <t>p38γ</t>
  </si>
  <si>
    <t>p38δ</t>
  </si>
  <si>
    <t>p70S6K</t>
  </si>
  <si>
    <t>FRK_1mM</t>
  </si>
  <si>
    <t>p70S6Kβ</t>
  </si>
  <si>
    <t>PAK1</t>
  </si>
  <si>
    <t>PAK2</t>
  </si>
  <si>
    <t>PAK4</t>
  </si>
  <si>
    <t>PAK5</t>
  </si>
  <si>
    <t>PAK6</t>
  </si>
  <si>
    <t>PASK</t>
  </si>
  <si>
    <t>HCK_1mM</t>
  </si>
  <si>
    <t>PBK</t>
  </si>
  <si>
    <t>PDHK2</t>
  </si>
  <si>
    <t>PDHK4</t>
  </si>
  <si>
    <t>PDK1</t>
  </si>
  <si>
    <t>HER2_1mM</t>
  </si>
  <si>
    <t>PEK</t>
  </si>
  <si>
    <t>PGK</t>
  </si>
  <si>
    <t>PHKG1</t>
  </si>
  <si>
    <t>PHKG2</t>
  </si>
  <si>
    <t>HER4_1mM</t>
  </si>
  <si>
    <t>PIM1</t>
  </si>
  <si>
    <t>PIM2</t>
  </si>
  <si>
    <t>PIM3</t>
  </si>
  <si>
    <t>PKACα</t>
  </si>
  <si>
    <t>IGF1R_1mM</t>
  </si>
  <si>
    <t>INSR</t>
  </si>
  <si>
    <t>PKACβ</t>
  </si>
  <si>
    <t>PKACγ</t>
  </si>
  <si>
    <t>PKCα</t>
  </si>
  <si>
    <t>PKCβ1</t>
  </si>
  <si>
    <t>INSR_1mM</t>
  </si>
  <si>
    <t>IRR</t>
  </si>
  <si>
    <t>PKCβ2</t>
  </si>
  <si>
    <t>PKCγ</t>
  </si>
  <si>
    <t>PKCδ</t>
  </si>
  <si>
    <t>PKCε</t>
  </si>
  <si>
    <t>IRR_1mM</t>
  </si>
  <si>
    <t>PKCζ</t>
  </si>
  <si>
    <t>PKCη</t>
  </si>
  <si>
    <t>PKCθ</t>
  </si>
  <si>
    <t>PKCι</t>
  </si>
  <si>
    <t>ITK_1mM</t>
  </si>
  <si>
    <t>PKD1</t>
  </si>
  <si>
    <t>PKD2</t>
  </si>
  <si>
    <t>PKD3</t>
  </si>
  <si>
    <t>PKN1</t>
  </si>
  <si>
    <t>JAK1_1mM</t>
  </si>
  <si>
    <t>PKR</t>
  </si>
  <si>
    <t>PLK1</t>
  </si>
  <si>
    <t>PLK2</t>
  </si>
  <si>
    <t>PLK3</t>
  </si>
  <si>
    <t>JAK2_1mM</t>
  </si>
  <si>
    <t>PRKX</t>
  </si>
  <si>
    <t>QIK</t>
  </si>
  <si>
    <t>ROCK1</t>
  </si>
  <si>
    <t>ROCK2</t>
  </si>
  <si>
    <t>JAK3_1mM</t>
  </si>
  <si>
    <t>RSK1</t>
  </si>
  <si>
    <t>RSK2</t>
  </si>
  <si>
    <t>RSK3</t>
  </si>
  <si>
    <t>RSK4</t>
  </si>
  <si>
    <t>KDR_1mM</t>
  </si>
  <si>
    <t>SGK</t>
  </si>
  <si>
    <t>SGK2</t>
  </si>
  <si>
    <t>SGK3</t>
  </si>
  <si>
    <t>SIK</t>
  </si>
  <si>
    <t>KIT_1mM</t>
  </si>
  <si>
    <t>KIT(D816V)</t>
  </si>
  <si>
    <t>skMLCK</t>
  </si>
  <si>
    <t>SLK</t>
  </si>
  <si>
    <t>SRPK1</t>
  </si>
  <si>
    <t>SRPK2</t>
  </si>
  <si>
    <t>KIT(D816V)_1mM</t>
  </si>
  <si>
    <t>KIT(T670I)</t>
  </si>
  <si>
    <t>TAOK2</t>
  </si>
  <si>
    <t>TBK1</t>
  </si>
  <si>
    <t>TNIK</t>
  </si>
  <si>
    <t>TSSK1</t>
  </si>
  <si>
    <t>KIT(T670I)_1mM</t>
  </si>
  <si>
    <t>KIT(V560G)</t>
  </si>
  <si>
    <t>TSSK2</t>
  </si>
  <si>
    <t>TSSK3</t>
  </si>
  <si>
    <t>WNK1</t>
  </si>
  <si>
    <t>WNK2</t>
  </si>
  <si>
    <t>KIT(V560G)_1mM</t>
  </si>
  <si>
    <t>KIT(V654A)</t>
  </si>
  <si>
    <t>WNK3</t>
  </si>
  <si>
    <t>KIT(V654A)_1mM</t>
  </si>
  <si>
    <t>LCK</t>
  </si>
  <si>
    <t>LCK_1mM</t>
  </si>
  <si>
    <t>LTK</t>
  </si>
  <si>
    <t>LTK_1mM</t>
  </si>
  <si>
    <t>SPHK1</t>
  </si>
  <si>
    <t>SPHK2</t>
  </si>
  <si>
    <t>LYNa_1mM</t>
  </si>
  <si>
    <t>LYNb_1mM</t>
  </si>
  <si>
    <t>MER_1mM</t>
  </si>
  <si>
    <t>MET_1mM</t>
  </si>
  <si>
    <t>MET(Y1235D)</t>
  </si>
  <si>
    <t>MET(Y1235D)_1mM</t>
  </si>
  <si>
    <t>MUSK_1mM</t>
  </si>
  <si>
    <t>PDGFRα_1mM</t>
  </si>
  <si>
    <t>PDGFRβ_1mM</t>
  </si>
  <si>
    <t>PYK2</t>
  </si>
  <si>
    <t>PYK2_1mM</t>
  </si>
  <si>
    <t>RET</t>
  </si>
  <si>
    <t>RET_1mM</t>
  </si>
  <si>
    <t>RET(G691S)</t>
  </si>
  <si>
    <t>RET(G691S)_1mM</t>
  </si>
  <si>
    <t>RET(M918T)</t>
  </si>
  <si>
    <t>RET(M918T)_1mM</t>
  </si>
  <si>
    <t>RET(S891A)</t>
  </si>
  <si>
    <t>RET(S891A)_1mM</t>
  </si>
  <si>
    <t>RET(Y791F)</t>
  </si>
  <si>
    <t>RET(Y791F)_1mM</t>
  </si>
  <si>
    <t>RON_1mM</t>
  </si>
  <si>
    <t>ROS_1mM</t>
  </si>
  <si>
    <t>SRC_1mM</t>
  </si>
  <si>
    <t>SRM_1mM</t>
  </si>
  <si>
    <t>SYK_1mM</t>
  </si>
  <si>
    <t>TEC_1mM</t>
  </si>
  <si>
    <t>TIE2</t>
  </si>
  <si>
    <t>TIE2_1mM</t>
  </si>
  <si>
    <t>TNK1</t>
  </si>
  <si>
    <t>TNK1_1mM</t>
  </si>
  <si>
    <t>TRKA_1mM</t>
  </si>
  <si>
    <t>TRKB_1mM</t>
  </si>
  <si>
    <t>TRKC_1mM</t>
  </si>
  <si>
    <t>TXK_1mM</t>
  </si>
  <si>
    <t>TYK2_1mM</t>
  </si>
  <si>
    <t>TYRO3_1mM</t>
  </si>
  <si>
    <t>YES_1mM</t>
  </si>
  <si>
    <t>ZAP70_1mM</t>
  </si>
  <si>
    <t>AKT1_1mM</t>
  </si>
  <si>
    <t>AMPKα1/β1/γ1_1mM</t>
  </si>
  <si>
    <t>AurA_1mM</t>
  </si>
  <si>
    <t>AurC_1mM</t>
  </si>
  <si>
    <t>BRAF_Cascade</t>
  </si>
  <si>
    <t>BRSK1_1mM</t>
  </si>
  <si>
    <t>CaMK4_1mM</t>
  </si>
  <si>
    <t>CDC7/ASK_1mM</t>
  </si>
  <si>
    <t>CDK2/CycA2_1mM</t>
  </si>
  <si>
    <t>CDK2/CycE1_1mM</t>
  </si>
  <si>
    <t>CDK4/CycD3_1mM</t>
  </si>
  <si>
    <t>CDK5/p25_1mM</t>
  </si>
  <si>
    <t>CDK6/CycD3_1mM</t>
  </si>
  <si>
    <t>CDK9/CycT1_1mM</t>
  </si>
  <si>
    <t>CHK1_1mM</t>
  </si>
  <si>
    <t>CHK2_1mM</t>
  </si>
  <si>
    <t>CK1α_1mM</t>
  </si>
  <si>
    <t>CK1ε_1mM</t>
  </si>
  <si>
    <t>CK2α1/β_1mM</t>
  </si>
  <si>
    <t>COT_Cascade</t>
  </si>
  <si>
    <t>DAPK1_1mM</t>
  </si>
  <si>
    <t>DLK_Cascade</t>
  </si>
  <si>
    <t>DYRK1B_1mM</t>
  </si>
  <si>
    <t>Erk2_1mM</t>
  </si>
  <si>
    <t>GSK3α_1mM</t>
  </si>
  <si>
    <t>GSK3β_1mM</t>
  </si>
  <si>
    <t>IKKβ_1mM</t>
  </si>
  <si>
    <t>JNK1_1mM</t>
  </si>
  <si>
    <t>JNK2_1mM</t>
  </si>
  <si>
    <t>JNK3_1mM</t>
  </si>
  <si>
    <t>MAP2K1_Cascade</t>
  </si>
  <si>
    <t>MAP2K2_Cascade</t>
  </si>
  <si>
    <t>MAP2K3_Cascade</t>
  </si>
  <si>
    <t>MAP2K4_Cascade</t>
  </si>
  <si>
    <t>MAP2K5_Cascade</t>
  </si>
  <si>
    <t>MAP2K6_Cascade</t>
  </si>
  <si>
    <t>MAP2K7_Cascade</t>
  </si>
  <si>
    <t>MAP3K1_Cascade</t>
  </si>
  <si>
    <t>MAP3K2_Cascade</t>
  </si>
  <si>
    <t>MAP3K3_Cascade</t>
  </si>
  <si>
    <t>MAP3K4_Cascade</t>
  </si>
  <si>
    <t>MAP3K5_Cascade</t>
  </si>
  <si>
    <t>MAPKAPK2_1mM</t>
  </si>
  <si>
    <t>MLK1_Cascade</t>
  </si>
  <si>
    <t>MLK2_Cascade</t>
  </si>
  <si>
    <t>MLK3_Cascade</t>
  </si>
  <si>
    <t>MOS_Cascade</t>
  </si>
  <si>
    <t>MST1_1mM</t>
  </si>
  <si>
    <t>NEK1_1mM</t>
  </si>
  <si>
    <t>NEK2_1mM</t>
  </si>
  <si>
    <t>NEK6_1mM</t>
  </si>
  <si>
    <t>NEK7_1mM</t>
  </si>
  <si>
    <t>NEK9_1mM</t>
  </si>
  <si>
    <t>p38α_1mM</t>
  </si>
  <si>
    <t>p70S6K_1mM</t>
  </si>
  <si>
    <t>PAK2_1mM</t>
  </si>
  <si>
    <t>PDK1_1mM</t>
  </si>
  <si>
    <t>PIM1_1mM</t>
  </si>
  <si>
    <t>PIM2_1mM</t>
  </si>
  <si>
    <t>PKACα_1mM</t>
  </si>
  <si>
    <t>PKCα_1mM</t>
  </si>
  <si>
    <t>PKD2_1mM</t>
  </si>
  <si>
    <t>PLK1_1mM</t>
  </si>
  <si>
    <t>PLK3_1mM</t>
  </si>
  <si>
    <t>RAF1_Cascade</t>
  </si>
  <si>
    <t>ROCK1_1mM</t>
  </si>
  <si>
    <t>RSK1_1mM</t>
  </si>
  <si>
    <t>SGK_1mM</t>
  </si>
  <si>
    <t>TAK1-TAB1_Cascade</t>
  </si>
  <si>
    <r>
      <t>IC50</t>
    </r>
    <r>
      <rPr>
        <sz val="9"/>
        <rFont val="ＭＳ Ｐゴシック"/>
        <family val="3"/>
        <charset val="128"/>
      </rPr>
      <t>計算セル</t>
    </r>
    <rPh sb="4" eb="6">
      <t>ケイサン</t>
    </rPh>
    <phoneticPr fontId="4"/>
  </si>
  <si>
    <t>Customer Information</t>
    <phoneticPr fontId="5" type="noConversion"/>
  </si>
  <si>
    <t>State/Zip</t>
    <phoneticPr fontId="4"/>
  </si>
  <si>
    <t>Study Information</t>
    <phoneticPr fontId="5" type="noConversion"/>
  </si>
  <si>
    <t>AssayType</t>
    <phoneticPr fontId="4"/>
  </si>
  <si>
    <t>1: %I, 2: IC50</t>
    <phoneticPr fontId="4"/>
  </si>
  <si>
    <t>1: Solution, 2: Solid</t>
    <phoneticPr fontId="4"/>
  </si>
  <si>
    <t>Unit</t>
    <phoneticPr fontId="4"/>
  </si>
  <si>
    <t>language Report</t>
    <phoneticPr fontId="4"/>
  </si>
  <si>
    <t>1: Japanese, 2: English</t>
    <phoneticPr fontId="4"/>
  </si>
  <si>
    <t>Additional Information</t>
    <phoneticPr fontId="5" type="noConversion"/>
  </si>
  <si>
    <t>Target Kinase Selection</t>
    <phoneticPr fontId="5" type="noConversion"/>
  </si>
  <si>
    <t>KinaseList</t>
    <phoneticPr fontId="5" type="noConversion"/>
  </si>
  <si>
    <t>Flag</t>
    <phoneticPr fontId="5" type="noConversion"/>
  </si>
  <si>
    <t>FULL_1mM</t>
    <phoneticPr fontId="4"/>
  </si>
  <si>
    <t>Count</t>
    <phoneticPr fontId="4"/>
  </si>
  <si>
    <t>TK</t>
    <phoneticPr fontId="4"/>
  </si>
  <si>
    <t>STK</t>
    <phoneticPr fontId="4"/>
  </si>
  <si>
    <t>STK_1mM</t>
    <phoneticPr fontId="4"/>
  </si>
  <si>
    <t>Other</t>
    <phoneticPr fontId="4"/>
  </si>
  <si>
    <t>Other_1mM</t>
    <phoneticPr fontId="4"/>
  </si>
  <si>
    <t>Cascade</t>
    <phoneticPr fontId="4"/>
  </si>
  <si>
    <t>CDK7/CycH/MAT1</t>
  </si>
  <si>
    <t>CDK7/CycH/MAT1_1mM</t>
  </si>
  <si>
    <t>CLK1_1mM</t>
  </si>
  <si>
    <t>CLK2_1mM</t>
  </si>
  <si>
    <t>DYRK1A_1mM</t>
  </si>
  <si>
    <t>Erk1_1mM</t>
  </si>
  <si>
    <t>HGK_1mM</t>
  </si>
  <si>
    <t>HIPK4_1mM</t>
  </si>
  <si>
    <t>MINK_1mM</t>
  </si>
  <si>
    <t>p38β_1mM</t>
  </si>
  <si>
    <t>p38γ_1mM</t>
  </si>
  <si>
    <t>p38δ_1mM</t>
  </si>
  <si>
    <t>PBK_1mM</t>
  </si>
  <si>
    <t>PKCε_1mM</t>
  </si>
  <si>
    <t>QIK_1mM</t>
  </si>
  <si>
    <t>RSK3_1mM</t>
  </si>
  <si>
    <t>RSK4_1mM</t>
  </si>
  <si>
    <t>SIK_1mM</t>
  </si>
  <si>
    <t>TNIK_1mM</t>
  </si>
  <si>
    <t>TSSK1_1mM</t>
  </si>
  <si>
    <t>BUB1/BUB3</t>
  </si>
  <si>
    <t>NIM1K</t>
  </si>
  <si>
    <t xml:space="preserve"> Customer Name</t>
  </si>
  <si>
    <t xml:space="preserve"> Institution/Company</t>
  </si>
  <si>
    <t xml:space="preserve"> Department</t>
  </si>
  <si>
    <t xml:space="preserve"> Street Address</t>
  </si>
  <si>
    <t xml:space="preserve"> City</t>
  </si>
  <si>
    <t xml:space="preserve"> State/Zip</t>
  </si>
  <si>
    <t xml:space="preserve"> Country</t>
  </si>
  <si>
    <t xml:space="preserve"> Tel Number</t>
  </si>
  <si>
    <t xml:space="preserve"> Fax Number</t>
  </si>
  <si>
    <t xml:space="preserve"> Email Address</t>
  </si>
  <si>
    <t>Detailed information about each kinase and assay condition can be checked on the latest Kinase Profiling Book.</t>
  </si>
  <si>
    <t xml:space="preserve">Ship to:  </t>
    <phoneticPr fontId="4"/>
  </si>
  <si>
    <t>E-mail:</t>
    <phoneticPr fontId="4"/>
  </si>
  <si>
    <t>BMA 3F 1-5-5 Minatojima-Minamimachi, Chuo-ku, Kobe 650-0047   Japan</t>
    <phoneticPr fontId="4"/>
  </si>
  <si>
    <t xml:space="preserve">CARNA BIOSCIENCES, INC.
</t>
    <phoneticPr fontId="4"/>
  </si>
  <si>
    <t xml:space="preserve">TEL: +81 78-302-7091  /  FAX: +81 78-302-7086 </t>
  </si>
  <si>
    <t>Storage</t>
    <phoneticPr fontId="4"/>
  </si>
  <si>
    <t xml:space="preserve">Disposal </t>
  </si>
  <si>
    <t>Unless otherwise indicated on the Application Form by the client, residuals will be disposed after three (3) months from the completion of study.
Residuals can be returned to the client upon an request at the client's expense.</t>
    <phoneticPr fontId="4"/>
  </si>
  <si>
    <t>Hide All Unselected Kinases.</t>
  </si>
  <si>
    <t>info@carnabio.com / www.carnabio.com</t>
    <phoneticPr fontId="4"/>
  </si>
  <si>
    <t>Thank you for choosing Carna Biosciences, Inc.</t>
    <phoneticPr fontId="4"/>
  </si>
  <si>
    <t xml:space="preserve">Additional Information: </t>
    <phoneticPr fontId="4"/>
  </si>
  <si>
    <r>
      <t>* Please indicate</t>
    </r>
    <r>
      <rPr>
        <sz val="10"/>
        <rFont val="Arial"/>
        <family val="2"/>
      </rPr>
      <t xml:space="preserve"> your </t>
    </r>
    <r>
      <rPr>
        <sz val="10"/>
        <rFont val="Arial"/>
        <family val="2"/>
      </rPr>
      <t>PO</t>
    </r>
    <r>
      <rPr>
        <sz val="10"/>
        <rFont val="Arial"/>
        <family val="2"/>
      </rPr>
      <t xml:space="preserve"> number</t>
    </r>
    <r>
      <rPr>
        <sz val="10"/>
        <rFont val="Arial"/>
        <family val="2"/>
      </rPr>
      <t xml:space="preserve"> </t>
    </r>
    <r>
      <rPr>
        <sz val="10"/>
        <rFont val="Arial"/>
        <family val="2"/>
      </rPr>
      <t>on</t>
    </r>
    <r>
      <rPr>
        <sz val="10"/>
        <rFont val="Arial"/>
        <family val="2"/>
      </rPr>
      <t xml:space="preserve"> the shipping invoice and any other </t>
    </r>
    <r>
      <rPr>
        <sz val="10"/>
        <rFont val="Arial"/>
        <family val="2"/>
      </rPr>
      <t>related</t>
    </r>
    <r>
      <rPr>
        <sz val="10"/>
        <rFont val="Arial"/>
        <family val="2"/>
      </rPr>
      <t xml:space="preserve"> documents.</t>
    </r>
    <phoneticPr fontId="4"/>
  </si>
  <si>
    <r>
      <t xml:space="preserve">* Please ship the compounds </t>
    </r>
    <r>
      <rPr>
        <sz val="10"/>
        <rFont val="Arial"/>
        <family val="2"/>
      </rPr>
      <t>at</t>
    </r>
    <r>
      <rPr>
        <sz val="10"/>
        <rFont val="Arial"/>
        <family val="2"/>
      </rPr>
      <t xml:space="preserve"> your expense to </t>
    </r>
    <r>
      <rPr>
        <sz val="10"/>
        <rFont val="Arial"/>
        <family val="2"/>
      </rPr>
      <t xml:space="preserve">the above </t>
    </r>
    <r>
      <rPr>
        <sz val="10"/>
        <rFont val="Arial"/>
        <family val="2"/>
      </rPr>
      <t>mentioned consignee.</t>
    </r>
    <phoneticPr fontId="4"/>
  </si>
  <si>
    <t>NOTE:</t>
    <phoneticPr fontId="4"/>
  </si>
  <si>
    <t>Shipping Date:</t>
    <phoneticPr fontId="4"/>
  </si>
  <si>
    <r>
      <t>A</t>
    </r>
    <r>
      <rPr>
        <sz val="9"/>
        <rFont val="Arial"/>
        <family val="2"/>
      </rPr>
      <t>WB</t>
    </r>
    <r>
      <rPr>
        <sz val="9"/>
        <rFont val="Arial"/>
        <family val="2"/>
      </rPr>
      <t xml:space="preserve"> Number:</t>
    </r>
    <phoneticPr fontId="4"/>
  </si>
  <si>
    <t>Shipping Method:</t>
    <phoneticPr fontId="4"/>
  </si>
  <si>
    <t>E-mail:</t>
    <phoneticPr fontId="4"/>
  </si>
  <si>
    <r>
      <t>+</t>
    </r>
    <r>
      <rPr>
        <sz val="9"/>
        <rFont val="Arial"/>
        <family val="2"/>
      </rPr>
      <t>81 78 302 7091</t>
    </r>
    <phoneticPr fontId="4"/>
  </si>
  <si>
    <t>TEL:</t>
    <phoneticPr fontId="4"/>
  </si>
  <si>
    <r>
      <t>J</t>
    </r>
    <r>
      <rPr>
        <sz val="9"/>
        <rFont val="Arial"/>
        <family val="2"/>
      </rPr>
      <t>apan</t>
    </r>
    <phoneticPr fontId="4"/>
  </si>
  <si>
    <t>Country:</t>
    <phoneticPr fontId="4"/>
  </si>
  <si>
    <t>Country:</t>
    <phoneticPr fontId="4"/>
  </si>
  <si>
    <t>State/Zip:</t>
    <phoneticPr fontId="4"/>
  </si>
  <si>
    <t>City:</t>
    <phoneticPr fontId="4"/>
  </si>
  <si>
    <r>
      <t>C</t>
    </r>
    <r>
      <rPr>
        <sz val="9"/>
        <rFont val="Arial"/>
        <family val="2"/>
      </rPr>
      <t>huo-ku, Kobe 650-0047</t>
    </r>
    <phoneticPr fontId="4"/>
  </si>
  <si>
    <t>Address:</t>
    <phoneticPr fontId="4"/>
  </si>
  <si>
    <t>Address:</t>
    <phoneticPr fontId="4"/>
  </si>
  <si>
    <t>BMA 3F 1-5-5 Minatojima-Minamimachi</t>
    <phoneticPr fontId="4"/>
  </si>
  <si>
    <r>
      <t>S</t>
    </r>
    <r>
      <rPr>
        <sz val="9"/>
        <rFont val="Arial"/>
        <family val="2"/>
      </rPr>
      <t>ales and Marketing</t>
    </r>
    <phoneticPr fontId="4"/>
  </si>
  <si>
    <t>Department:</t>
    <phoneticPr fontId="4"/>
  </si>
  <si>
    <t>Department:</t>
    <phoneticPr fontId="4"/>
  </si>
  <si>
    <t>Yusuke Kawase</t>
    <phoneticPr fontId="4"/>
  </si>
  <si>
    <t>Name:</t>
    <phoneticPr fontId="4"/>
  </si>
  <si>
    <t>Name:</t>
    <phoneticPr fontId="4"/>
  </si>
  <si>
    <t>Carna Bioscience, Inc.</t>
    <phoneticPr fontId="4"/>
  </si>
  <si>
    <t>Company Name:</t>
    <phoneticPr fontId="4"/>
  </si>
  <si>
    <t>Company Name:</t>
    <phoneticPr fontId="4"/>
  </si>
  <si>
    <t>Consignee:</t>
    <phoneticPr fontId="4"/>
  </si>
  <si>
    <t>Shipper:</t>
    <phoneticPr fontId="4"/>
  </si>
  <si>
    <t>Project Code:</t>
    <phoneticPr fontId="4"/>
  </si>
  <si>
    <t>PO#:</t>
    <phoneticPr fontId="4"/>
  </si>
  <si>
    <t>HPK1</t>
  </si>
  <si>
    <t>Date:</t>
    <phoneticPr fontId="5" type="noConversion"/>
  </si>
  <si>
    <t>EM</t>
    <phoneticPr fontId="4"/>
  </si>
  <si>
    <t>Addr2/city</t>
    <phoneticPr fontId="4"/>
  </si>
  <si>
    <t xml:space="preserve"> Assay Type</t>
    <phoneticPr fontId="4"/>
  </si>
  <si>
    <t xml:space="preserve"> Unit of Concentration</t>
    <phoneticPr fontId="4"/>
  </si>
  <si>
    <t xml:space="preserve"> Residual materials</t>
    <phoneticPr fontId="4"/>
  </si>
  <si>
    <r>
      <t xml:space="preserve">1: </t>
    </r>
    <r>
      <rPr>
        <sz val="10"/>
        <rFont val="Arial"/>
        <family val="2"/>
      </rPr>
      <t>u</t>
    </r>
    <r>
      <rPr>
        <sz val="10"/>
        <rFont val="Arial"/>
        <family val="2"/>
      </rPr>
      <t xml:space="preserve">M, 2: </t>
    </r>
    <r>
      <rPr>
        <sz val="10"/>
        <rFont val="Arial"/>
        <family val="2"/>
      </rPr>
      <t>u</t>
    </r>
    <r>
      <rPr>
        <sz val="10"/>
        <rFont val="Arial"/>
        <family val="2"/>
      </rPr>
      <t>g/mL</t>
    </r>
    <phoneticPr fontId="4"/>
  </si>
  <si>
    <t>1: Waste, 2: Return</t>
    <phoneticPr fontId="4"/>
  </si>
  <si>
    <t>Additional Information</t>
    <phoneticPr fontId="4"/>
  </si>
  <si>
    <t>Notice</t>
    <phoneticPr fontId="4"/>
  </si>
  <si>
    <t>http://www.carnabio.com/output/pdf/ProfilingProfilingBook_en.pdf</t>
    <phoneticPr fontId="4"/>
  </si>
  <si>
    <t>Sample Preparation</t>
    <phoneticPr fontId="4"/>
  </si>
  <si>
    <t xml:space="preserve">Please supply samples in 100% DMSO at 100X the highest test concentration. </t>
    <phoneticPr fontId="4"/>
  </si>
  <si>
    <r>
      <t xml:space="preserve">Volume required  : </t>
    </r>
    <r>
      <rPr>
        <sz val="9"/>
        <color indexed="10"/>
        <rFont val="ＭＳ Ｐゴシック"/>
        <family val="3"/>
        <charset val="128"/>
      </rPr>
      <t>≦</t>
    </r>
    <r>
      <rPr>
        <sz val="9"/>
        <color indexed="10"/>
        <rFont val="Arial"/>
        <family val="2"/>
      </rPr>
      <t xml:space="preserve">100 target kinases = 500 uL , </t>
    </r>
    <r>
      <rPr>
        <sz val="9"/>
        <color indexed="10"/>
        <rFont val="ＭＳ Ｐゴシック"/>
        <family val="3"/>
        <charset val="128"/>
      </rPr>
      <t>＞</t>
    </r>
    <r>
      <rPr>
        <sz val="9"/>
        <color indexed="10"/>
        <rFont val="Arial"/>
        <family val="2"/>
      </rPr>
      <t xml:space="preserve">100 target kinases = 1000 uL </t>
    </r>
    <phoneticPr fontId="4"/>
  </si>
  <si>
    <t>Attention: Yusuke Kawase</t>
    <phoneticPr fontId="4"/>
  </si>
  <si>
    <r>
      <t xml:space="preserve">Compound and Assay Information
</t>
    </r>
    <r>
      <rPr>
        <b/>
        <sz val="9"/>
        <color indexed="9"/>
        <rFont val="Arial"/>
        <family val="2"/>
      </rPr>
      <t xml:space="preserve">  </t>
    </r>
    <r>
      <rPr>
        <b/>
        <sz val="9"/>
        <color indexed="10"/>
        <rFont val="Arial"/>
        <family val="2"/>
      </rPr>
      <t xml:space="preserve">ATTENTION: Please do not DRAG &amp; DROP (or PASTE) when completing cells. To change a cell entry, please delete the information then re-enter. </t>
    </r>
    <phoneticPr fontId="5" type="noConversion"/>
  </si>
  <si>
    <t>Name</t>
    <phoneticPr fontId="5" type="noConversion"/>
  </si>
  <si>
    <t>Lot #</t>
    <phoneticPr fontId="5" type="noConversion"/>
  </si>
  <si>
    <t>Prep. Date</t>
    <phoneticPr fontId="5" type="noConversion"/>
  </si>
  <si>
    <t>Storage Temp.</t>
    <phoneticPr fontId="5" type="noConversion"/>
  </si>
  <si>
    <t>CBS ID</t>
    <phoneticPr fontId="4"/>
  </si>
  <si>
    <t>Cpd1</t>
    <phoneticPr fontId="4"/>
  </si>
  <si>
    <t>ATP Conc.:  Km = around Km,  1mM = 1mM ATP</t>
    <phoneticPr fontId="4"/>
  </si>
  <si>
    <t>Kinase</t>
    <phoneticPr fontId="5" type="noConversion"/>
  </si>
  <si>
    <t>Flag</t>
    <phoneticPr fontId="5" type="noConversion"/>
  </si>
  <si>
    <t>Qsprofile</t>
    <phoneticPr fontId="4"/>
  </si>
  <si>
    <t>visible</t>
    <phoneticPr fontId="4"/>
  </si>
  <si>
    <t>Total</t>
    <phoneticPr fontId="4"/>
  </si>
  <si>
    <t>TK_1mM</t>
    <phoneticPr fontId="4"/>
  </si>
  <si>
    <t>Cascade</t>
    <phoneticPr fontId="4"/>
  </si>
  <si>
    <t>Tyrosine Kinases</t>
    <phoneticPr fontId="4"/>
  </si>
  <si>
    <t>Km</t>
    <phoneticPr fontId="4"/>
  </si>
  <si>
    <t>Km</t>
    <phoneticPr fontId="4"/>
  </si>
  <si>
    <t>1mM</t>
    <phoneticPr fontId="4"/>
  </si>
  <si>
    <t>Km</t>
    <phoneticPr fontId="4"/>
  </si>
  <si>
    <t>1mM</t>
    <phoneticPr fontId="4"/>
  </si>
  <si>
    <t>Kinase List</t>
    <phoneticPr fontId="4"/>
  </si>
  <si>
    <t>ALK(C1156Y)</t>
  </si>
  <si>
    <t>ALK(C1156Y)_1mM</t>
  </si>
  <si>
    <t>ALK(G1202R)</t>
  </si>
  <si>
    <t>ALK(G1202R)_1mM</t>
  </si>
  <si>
    <t>ALK(G1269A)</t>
  </si>
  <si>
    <t>ALK(G1269A)_1mM</t>
  </si>
  <si>
    <t>ALK(L1196M)</t>
  </si>
  <si>
    <t>ALK(L1196M)_1mM</t>
  </si>
  <si>
    <t>BTK(C481S)</t>
  </si>
  <si>
    <t>BTK(C481S)_1mM</t>
  </si>
  <si>
    <t>EGFR(d746-750/T790M)</t>
  </si>
  <si>
    <t>EGFR(d746-750/T790M)_1mM</t>
  </si>
  <si>
    <t>EGFR(T790M/L858R)</t>
  </si>
  <si>
    <t>EGFR(T790M/L858R)_1mM</t>
  </si>
  <si>
    <t>Serine/Threonine Kinases</t>
  </si>
  <si>
    <t>1mM</t>
    <phoneticPr fontId="4"/>
  </si>
  <si>
    <t>1mM</t>
    <phoneticPr fontId="4"/>
  </si>
  <si>
    <t>Km=1mM</t>
    <phoneticPr fontId="4"/>
  </si>
  <si>
    <t>FGFR1(V561M)</t>
  </si>
  <si>
    <t>FGFR1(V561M)_1mM</t>
  </si>
  <si>
    <t>FGFR2(V564I)</t>
  </si>
  <si>
    <t>FGFR2(V564I)_1mM</t>
  </si>
  <si>
    <t>FGFR3(V555L)</t>
  </si>
  <si>
    <t>FGFR3(V555L)_1mM</t>
  </si>
  <si>
    <t>FGFR3(V555M)</t>
  </si>
  <si>
    <t>FGFR3(V555M)_1mM</t>
  </si>
  <si>
    <t>FYN(isoform a)</t>
  </si>
  <si>
    <t>FYN(isoform a)_1mM</t>
  </si>
  <si>
    <t>FYN(isoform b)</t>
  </si>
  <si>
    <t>FYN(isoform b)_1mM</t>
  </si>
  <si>
    <t>KIT(D816E)</t>
  </si>
  <si>
    <t>KIT(D816E)_1mM</t>
  </si>
  <si>
    <t>KIT(D816Y)</t>
  </si>
  <si>
    <t>KIT(D816Y)_1mM</t>
  </si>
  <si>
    <t>MET(D1228H)</t>
  </si>
  <si>
    <t>MET(D1228H)_1mM</t>
  </si>
  <si>
    <t>MET(M1250T)</t>
  </si>
  <si>
    <t>MET(M1250T)_1mM</t>
  </si>
  <si>
    <t>PDGFRα(D842V)</t>
  </si>
  <si>
    <t>PDGFRα(D842V)_1mM</t>
  </si>
  <si>
    <t>PDGFRα(T674I)</t>
  </si>
  <si>
    <t>PDGFRα(T674I)_1mM</t>
  </si>
  <si>
    <t>PDGFRα(V561D)</t>
  </si>
  <si>
    <t>PDGFRα(V561D)_1mM</t>
  </si>
  <si>
    <t>YES(T348I)</t>
  </si>
  <si>
    <t>YES(T348I)_1mM</t>
  </si>
  <si>
    <t>BRAF(V600E)_Cascade</t>
  </si>
  <si>
    <t xml:space="preserve"> Customer Name</t>
    <phoneticPr fontId="4"/>
  </si>
  <si>
    <t xml:space="preserve"> Institution/Company</t>
    <phoneticPr fontId="4"/>
  </si>
  <si>
    <t xml:space="preserve"> Department</t>
    <phoneticPr fontId="4"/>
  </si>
  <si>
    <t xml:space="preserve"> Street Address</t>
    <phoneticPr fontId="4"/>
  </si>
  <si>
    <t xml:space="preserve"> City</t>
    <phoneticPr fontId="4"/>
  </si>
  <si>
    <t xml:space="preserve"> State/Zip</t>
    <phoneticPr fontId="4"/>
  </si>
  <si>
    <t xml:space="preserve"> Country</t>
    <phoneticPr fontId="4"/>
  </si>
  <si>
    <t xml:space="preserve"> Tel Number</t>
    <phoneticPr fontId="4"/>
  </si>
  <si>
    <t xml:space="preserve"> Email Address</t>
    <phoneticPr fontId="4"/>
  </si>
  <si>
    <t>ALK[G1269A]</t>
  </si>
  <si>
    <t>BTK[C481S]</t>
  </si>
  <si>
    <t>EGFR[L861Q]</t>
  </si>
  <si>
    <t>FGFR1[V561M]</t>
  </si>
  <si>
    <t>FGFR3[K650E]</t>
  </si>
  <si>
    <t>KIT[D816E]</t>
  </si>
  <si>
    <t>KIT[V560G]</t>
  </si>
  <si>
    <t>MET[D1228H]</t>
  </si>
  <si>
    <t>RET[M918T]</t>
  </si>
  <si>
    <t>EGFR[d746-750/T790M]</t>
  </si>
  <si>
    <t>ABL[E255K]</t>
  </si>
  <si>
    <t>ALK[C1156Y]</t>
  </si>
  <si>
    <t>ALK[L1196M]</t>
  </si>
  <si>
    <t>EGFR[C797S/L858R]</t>
  </si>
  <si>
    <t>EGFR[d746-750/T790M/C797S]</t>
  </si>
  <si>
    <t>EGFR[T790M]</t>
  </si>
  <si>
    <t>FGFR3[K650M]</t>
  </si>
  <si>
    <t>FGFR4[N535K]</t>
  </si>
  <si>
    <t>KIT[D816V]</t>
  </si>
  <si>
    <t>KIT[V654A]</t>
  </si>
  <si>
    <t>MET[M1250T]</t>
  </si>
  <si>
    <t>PDGFRα[D842V]</t>
  </si>
  <si>
    <t>RET[S891A]</t>
  </si>
  <si>
    <t>ABL[T315I]</t>
  </si>
  <si>
    <t>ALK[F1174L]</t>
  </si>
  <si>
    <t>ALK[R1275Q]</t>
  </si>
  <si>
    <t>EGFR[d746-750]</t>
  </si>
  <si>
    <t>EGFR[D770_N771insNPG]</t>
  </si>
  <si>
    <t>FGFR2[V564I]</t>
  </si>
  <si>
    <t>FGFR3[V555L]</t>
  </si>
  <si>
    <t>FGFR4[V550E]</t>
  </si>
  <si>
    <t>FYN[isoform a]</t>
  </si>
  <si>
    <t>KIT[D816Y]</t>
  </si>
  <si>
    <t>MET[Y1235D]</t>
  </si>
  <si>
    <t>PDGFRα[T674I]</t>
  </si>
  <si>
    <t>RET[Y791F]</t>
  </si>
  <si>
    <t>YES[T348I]</t>
  </si>
  <si>
    <t>ALK[G1202R]</t>
  </si>
  <si>
    <t>ALK[T1151_L1152insT]</t>
  </si>
  <si>
    <t>EGFR[d746-750/C797S]</t>
  </si>
  <si>
    <t>[d746-750/C797S]</t>
  </si>
  <si>
    <t>EGFR[L858R]</t>
  </si>
  <si>
    <t>EGFR[T790M/L858R]</t>
  </si>
  <si>
    <t>[T790M/L858R]</t>
  </si>
  <si>
    <t>FGFR3[V555M]</t>
  </si>
  <si>
    <t>FGFR4[V550L]</t>
  </si>
  <si>
    <t>FYN[isoform b]</t>
  </si>
  <si>
    <t>KIT[T670I]</t>
  </si>
  <si>
    <t>PDGFRα[V561D]</t>
  </si>
  <si>
    <t>RET[G691S]</t>
  </si>
  <si>
    <t>AurB/INCENP</t>
  </si>
  <si>
    <t>ABL[E255K]_1mM</t>
  </si>
  <si>
    <t>ABL[T315I]_1mM</t>
  </si>
  <si>
    <t>ALK[C1156Y]_1mM</t>
  </si>
  <si>
    <t>ALK[F1174L]_1mM</t>
  </si>
  <si>
    <t>ALK[G1202R]_1mM</t>
  </si>
  <si>
    <t>ALK[G1269A]_1mM</t>
  </si>
  <si>
    <t>ALK[L1196M]_1mM</t>
  </si>
  <si>
    <t>ALK[R1275Q]_1mM</t>
  </si>
  <si>
    <t>ALK(T1151_L1152insT)</t>
  </si>
  <si>
    <t>ALK[T1151_L1152insT]_1mM</t>
  </si>
  <si>
    <t>ALK(T1151_L1152insT)_1mM</t>
  </si>
  <si>
    <t>BTK[C481S]_1mM</t>
  </si>
  <si>
    <t>EGFR(C797S/L858R)</t>
  </si>
  <si>
    <t>EGFR[C797S/L858R]_1mM</t>
  </si>
  <si>
    <t>EGFR(C797S/L858R)_1mM</t>
  </si>
  <si>
    <t>EGFR[d746-750]_1mM</t>
  </si>
  <si>
    <t>EGFR(d746-750/C797S)</t>
  </si>
  <si>
    <t>EGFR[d746-750/C797S]_1mM</t>
  </si>
  <si>
    <t>EGFR(d746-750/C797S)_1mM</t>
  </si>
  <si>
    <t>EGFR[d746-750/T790M]_1mM</t>
  </si>
  <si>
    <t>EGFR(d746-750/T790M/C797S)</t>
  </si>
  <si>
    <t>EGFR[d746-750/T790M/C797S]_1mM</t>
  </si>
  <si>
    <t>EGFR(d746-750/T790M/C797S)_1mM</t>
  </si>
  <si>
    <t>EGFR(D770_N771insNPG)</t>
  </si>
  <si>
    <t>EGFR[D770_N771insNPG]_1mM</t>
  </si>
  <si>
    <t>EGFR(D770_N771insNPG)_1mM</t>
  </si>
  <si>
    <t>EGFR[L858R]_1mM</t>
  </si>
  <si>
    <t>EGFR[L861Q]_1mM</t>
  </si>
  <si>
    <t>EGFR[T790M]_1mM</t>
  </si>
  <si>
    <t>EGFR[T790M/C797S/L858R]_1mM</t>
  </si>
  <si>
    <t>EGFR(T790M/C797S/L858R)_1mM</t>
  </si>
  <si>
    <t>EGFR[T790M/L858R]_1mM</t>
  </si>
  <si>
    <t>FGFR1[V561M]_1mM</t>
  </si>
  <si>
    <t>FGFR2[V564I]_1mM</t>
  </si>
  <si>
    <t>FGFR3[K650E]_1mM</t>
  </si>
  <si>
    <t>FGFR3[K650M]_1mM</t>
  </si>
  <si>
    <t>FGFR3[V555L]_1mM</t>
  </si>
  <si>
    <t>FGFR3[V555M]_1mM</t>
  </si>
  <si>
    <t>FGFR4[N535K]_1mM</t>
  </si>
  <si>
    <t>FGFR4[V550E]_1mM</t>
  </si>
  <si>
    <t>FGFR4[V550L]_1mM</t>
  </si>
  <si>
    <t>FYN[isoform a]_1mM</t>
  </si>
  <si>
    <t>FYN[isoform b]_1mM</t>
  </si>
  <si>
    <t>KIT[D816E]_1mM</t>
  </si>
  <si>
    <t>KIT[D816V]_1mM</t>
  </si>
  <si>
    <t>KIT[D816Y]_1mM</t>
  </si>
  <si>
    <t>KIT[T670I]_1mM</t>
  </si>
  <si>
    <t>KIT[V560G]_1mM</t>
  </si>
  <si>
    <t>KIT[V654A]_1mM</t>
  </si>
  <si>
    <t>MET[D1228H]_1mM</t>
  </si>
  <si>
    <t>MET[M1250T]_1mM</t>
  </si>
  <si>
    <t>MET[Y1235D]_1mM</t>
  </si>
  <si>
    <t>PDGFRα[D842V]_1mM</t>
  </si>
  <si>
    <t>PDGFRα[T674I]_1mM</t>
  </si>
  <si>
    <t>PDGFRα[V561D]_1mM</t>
  </si>
  <si>
    <t>RET[G691S]_1mM</t>
  </si>
  <si>
    <t>RET[M918T]_1mM</t>
  </si>
  <si>
    <t>RET[S891A]_1mM</t>
  </si>
  <si>
    <t>RET[Y791F]_1mM</t>
  </si>
  <si>
    <t>YES[T348I]_1mM</t>
  </si>
  <si>
    <t>AurB/INCENP_1mM</t>
  </si>
  <si>
    <t>BRAF[V600E]_Cascade</t>
  </si>
  <si>
    <t>=VLOOKUP(H142,CheckList,3,FALSE)=TRUE</t>
  </si>
  <si>
    <t>=VLOOKUP(H142&amp; "_1mM",CheckList,3,FALSE)=TRUE</t>
  </si>
  <si>
    <t>=$BM$137=TRUE</t>
  </si>
  <si>
    <t>=VLOOKUP(U142&amp; "_1mM",CheckList,3,FALSE)=TRUE</t>
  </si>
  <si>
    <t>パターン　赤, 右下</t>
    <rPh sb="5" eb="6">
      <t>アカ</t>
    </rPh>
    <rPh sb="8" eb="10">
      <t>ミギシタ</t>
    </rPh>
    <phoneticPr fontId="4"/>
  </si>
  <si>
    <t>グループボックスを非表示にしているので</t>
    <rPh sb="9" eb="12">
      <t>ヒヒョウジ</t>
    </rPh>
    <phoneticPr fontId="4"/>
  </si>
  <si>
    <t>ラジオボタンを編集した際には再表示して確認すること。</t>
    <rPh sb="7" eb="9">
      <t>ヘンシュウ</t>
    </rPh>
    <rPh sb="11" eb="12">
      <t>サイ</t>
    </rPh>
    <rPh sb="14" eb="17">
      <t>サイヒョウジ</t>
    </rPh>
    <rPh sb="19" eb="21">
      <t>カクニン</t>
    </rPh>
    <phoneticPr fontId="4"/>
  </si>
  <si>
    <t>再表示はVBEのイミディエイトウィンドウに</t>
    <rPh sb="0" eb="3">
      <t>サイヒョウジ</t>
    </rPh>
    <phoneticPr fontId="4"/>
  </si>
  <si>
    <t>非表示にする場合は</t>
    <rPh sb="0" eb="3">
      <t>ヒヒョウジ</t>
    </rPh>
    <rPh sb="6" eb="8">
      <t>バアイ</t>
    </rPh>
    <phoneticPr fontId="4"/>
  </si>
  <si>
    <r>
      <t>「</t>
    </r>
    <r>
      <rPr>
        <sz val="10"/>
        <rFont val="Arial"/>
        <family val="2"/>
      </rPr>
      <t xml:space="preserve">ActiveSheet.GroupBoxes.Visible = </t>
    </r>
    <r>
      <rPr>
        <sz val="10"/>
        <rFont val="Arial"/>
        <family val="2"/>
      </rPr>
      <t>False</t>
    </r>
    <r>
      <rPr>
        <sz val="10"/>
        <rFont val="ＭＳ Ｐゴシック"/>
        <family val="3"/>
        <charset val="128"/>
      </rPr>
      <t>」と入力する。</t>
    </r>
    <phoneticPr fontId="4"/>
  </si>
  <si>
    <r>
      <t>EGFR</t>
    </r>
    <r>
      <rPr>
        <b/>
        <sz val="6"/>
        <color theme="0"/>
        <rFont val="Arial"/>
        <family val="2"/>
      </rPr>
      <t>[d746-750/C797S]</t>
    </r>
    <phoneticPr fontId="4"/>
  </si>
  <si>
    <r>
      <t>EGFR</t>
    </r>
    <r>
      <rPr>
        <b/>
        <sz val="6"/>
        <color theme="0"/>
        <rFont val="Arial"/>
        <family val="2"/>
      </rPr>
      <t>[T790M/L858R]</t>
    </r>
    <phoneticPr fontId="4"/>
  </si>
  <si>
    <r>
      <t>QuickScout™</t>
    </r>
    <r>
      <rPr>
        <b/>
        <vertAlign val="superscript"/>
        <sz val="20"/>
        <color rgb="FF000080"/>
        <rFont val="Arial"/>
        <family val="2"/>
      </rPr>
      <t xml:space="preserve"> </t>
    </r>
    <r>
      <rPr>
        <b/>
        <sz val="20"/>
        <color rgb="FF000080"/>
        <rFont val="Arial"/>
        <family val="2"/>
      </rPr>
      <t xml:space="preserve"> Selectivity Profiling Service Application Form </t>
    </r>
    <phoneticPr fontId="5" type="noConversion"/>
  </si>
  <si>
    <r>
      <t>F</t>
    </r>
    <r>
      <rPr>
        <sz val="10"/>
        <rFont val="Arial"/>
        <family val="2"/>
      </rPr>
      <t>ull Km Wild</t>
    </r>
    <phoneticPr fontId="4"/>
  </si>
  <si>
    <r>
      <t xml:space="preserve">Full </t>
    </r>
    <r>
      <rPr>
        <sz val="10"/>
        <rFont val="Arial"/>
        <family val="2"/>
      </rPr>
      <t>1mM</t>
    </r>
    <r>
      <rPr>
        <sz val="10"/>
        <rFont val="Arial"/>
        <family val="2"/>
      </rPr>
      <t xml:space="preserve"> Wild</t>
    </r>
    <phoneticPr fontId="4"/>
  </si>
  <si>
    <t>Full 1mM Wild excl cascade</t>
  </si>
  <si>
    <t>Full 1mM Wild excl cascade</t>
    <phoneticPr fontId="4"/>
  </si>
  <si>
    <t>Cascade</t>
  </si>
  <si>
    <t>FULL_1mM excl Cascade</t>
    <phoneticPr fontId="4"/>
  </si>
  <si>
    <t>TK Panel</t>
    <phoneticPr fontId="5" type="noConversion"/>
  </si>
  <si>
    <t>STK Panel</t>
    <phoneticPr fontId="5" type="noConversion"/>
  </si>
  <si>
    <t>Cell Cycle Panel</t>
  </si>
  <si>
    <t>MAPK Cascade Panel</t>
    <phoneticPr fontId="5" type="noConversion"/>
  </si>
  <si>
    <t>CaMK2β_1mM</t>
    <phoneticPr fontId="4"/>
  </si>
  <si>
    <t>CK1δ_1mM</t>
    <phoneticPr fontId="4"/>
  </si>
  <si>
    <t>DYRK2_1mM</t>
    <phoneticPr fontId="4"/>
  </si>
  <si>
    <t>DYRK3_1mM</t>
    <phoneticPr fontId="4"/>
  </si>
  <si>
    <t>HIPK3_1mM</t>
    <phoneticPr fontId="4"/>
  </si>
  <si>
    <t>MARK4_1mM</t>
    <phoneticPr fontId="4"/>
  </si>
  <si>
    <t>MARK4_1mM</t>
    <phoneticPr fontId="4"/>
  </si>
  <si>
    <t>MNK2_1mM</t>
    <phoneticPr fontId="4"/>
  </si>
  <si>
    <t>MST2_1mM</t>
    <phoneticPr fontId="4"/>
  </si>
  <si>
    <t>NuaK1_1mM</t>
    <phoneticPr fontId="4"/>
  </si>
  <si>
    <t>NuaK2_1mM</t>
    <phoneticPr fontId="4"/>
  </si>
  <si>
    <t>PAK1_1mM</t>
    <phoneticPr fontId="4"/>
  </si>
  <si>
    <t>PAK5_1mM</t>
    <phoneticPr fontId="4"/>
  </si>
  <si>
    <t>PASK_1mM</t>
    <phoneticPr fontId="4"/>
  </si>
  <si>
    <t>PIM3_1mM</t>
    <phoneticPr fontId="4"/>
  </si>
  <si>
    <t>PKCγ_1mM</t>
    <phoneticPr fontId="4"/>
  </si>
  <si>
    <t>ROCK2_1mM</t>
    <phoneticPr fontId="4"/>
  </si>
  <si>
    <t>ROCK2_1mM</t>
    <phoneticPr fontId="4"/>
  </si>
  <si>
    <t>TAK1-TAB1</t>
    <phoneticPr fontId="4"/>
  </si>
  <si>
    <t>TAK1-TAB1_1mM</t>
    <phoneticPr fontId="4"/>
  </si>
  <si>
    <t>TAOK2_1mM</t>
    <phoneticPr fontId="4"/>
  </si>
  <si>
    <t>TAOK2_1mM</t>
    <phoneticPr fontId="4"/>
  </si>
  <si>
    <t>Km Assay all</t>
    <phoneticPr fontId="5" type="noConversion"/>
  </si>
  <si>
    <t>Km Assay (wild type only)</t>
    <phoneticPr fontId="5" type="noConversion"/>
  </si>
  <si>
    <t>Cascade Assay all</t>
    <phoneticPr fontId="5" type="noConversion"/>
  </si>
  <si>
    <t>1mM Assay all</t>
    <phoneticPr fontId="5" type="noConversion"/>
  </si>
  <si>
    <t>1mM Assay (wild type only)</t>
    <phoneticPr fontId="4"/>
  </si>
  <si>
    <r>
      <t>1mM Assay all (</t>
    </r>
    <r>
      <rPr>
        <b/>
        <sz val="10"/>
        <color rgb="FFFF0000"/>
        <rFont val="Arial"/>
        <family val="2"/>
      </rPr>
      <t>excluding MAPK cascade assays</t>
    </r>
    <r>
      <rPr>
        <b/>
        <sz val="10"/>
        <rFont val="Arial"/>
        <family val="2"/>
      </rPr>
      <t>)</t>
    </r>
    <phoneticPr fontId="5" type="noConversion"/>
  </si>
  <si>
    <r>
      <t xml:space="preserve">1mM Assay (wild type only, </t>
    </r>
    <r>
      <rPr>
        <b/>
        <sz val="10"/>
        <color rgb="FFFF0000"/>
        <rFont val="Arial"/>
        <family val="2"/>
      </rPr>
      <t>excluding MAPK cascade assays</t>
    </r>
    <r>
      <rPr>
        <b/>
        <sz val="10"/>
        <rFont val="Arial"/>
        <family val="2"/>
      </rPr>
      <t>)</t>
    </r>
    <phoneticPr fontId="4"/>
  </si>
  <si>
    <t>CaMK2β_1mM</t>
  </si>
  <si>
    <t>CK1δ_1mM</t>
  </si>
  <si>
    <t>DYRK2_1mM</t>
  </si>
  <si>
    <t>DYRK3_1mM</t>
  </si>
  <si>
    <t>HIPK3_1mM</t>
  </si>
  <si>
    <t>LATS2_1mM</t>
  </si>
  <si>
    <t>MARK4_1mM</t>
  </si>
  <si>
    <t>MNK2_1mM</t>
  </si>
  <si>
    <t>MST2_1mM</t>
  </si>
  <si>
    <t>NuaK1_1mM</t>
  </si>
  <si>
    <t>NuaK2_1mM</t>
  </si>
  <si>
    <t>PAK1_1mM</t>
  </si>
  <si>
    <t>PAK5_1mM</t>
  </si>
  <si>
    <t>PASK_1mM</t>
  </si>
  <si>
    <t>PIM3_1mM</t>
  </si>
  <si>
    <t>PKCγ_1mM</t>
  </si>
  <si>
    <t>ROCK2_1mM</t>
  </si>
  <si>
    <t>TAK1-TAB1</t>
  </si>
  <si>
    <t>TAK1-TAB1_1mM</t>
  </si>
  <si>
    <t>TAOK2_1mM</t>
  </si>
  <si>
    <t>Kinase Name</t>
    <phoneticPr fontId="4"/>
  </si>
  <si>
    <t>CDK1/CycB1</t>
  </si>
  <si>
    <t>CDK1/CycB1_1mM</t>
  </si>
  <si>
    <t>IMAP</t>
    <phoneticPr fontId="4"/>
  </si>
  <si>
    <t>Km=1mM</t>
    <phoneticPr fontId="4"/>
  </si>
  <si>
    <t>サービス不可</t>
    <rPh sb="4" eb="6">
      <t>フカ</t>
    </rPh>
    <phoneticPr fontId="4"/>
  </si>
  <si>
    <t>List</t>
    <phoneticPr fontId="4"/>
  </si>
  <si>
    <t>CaMK2α_1mM</t>
  </si>
  <si>
    <t>CaMK2γ_1mM</t>
  </si>
  <si>
    <t>CaMK2δ_1mM</t>
  </si>
  <si>
    <t>MSK1_1mM</t>
  </si>
  <si>
    <t>MSK2_1mM</t>
  </si>
  <si>
    <t>PKACβ_1mM</t>
  </si>
  <si>
    <t>RSK2_1mM</t>
  </si>
  <si>
    <t>TBK1_1mM</t>
  </si>
  <si>
    <t>To those who submit compounds as powder(s)</t>
  </si>
  <si>
    <t>Please note that compound submissions of more than 40 powders require one week of extra processing time.</t>
  </si>
  <si>
    <t>To perform your  studies accurately without any unnecessary delay, 
1) we need you to check each box below after you confirm your compounds meet the requirements below:</t>
    <phoneticPr fontId="4"/>
  </si>
  <si>
    <t xml:space="preserve">      Your compound weight(s), F.W. and purity as entered on this form are accurate.</t>
    <phoneticPr fontId="4"/>
  </si>
  <si>
    <t xml:space="preserve">      Your powder compound is soluble in 100% DMSO, to make a 5 mM solution.</t>
    <phoneticPr fontId="4"/>
  </si>
  <si>
    <t xml:space="preserve">      Each vial containing your powder compound is large enough to accommodate a 5 mM DMSO solution and has adequate capacity for proper vortexing.</t>
    <phoneticPr fontId="4"/>
  </si>
  <si>
    <t xml:space="preserve">         [i.e. 2 mg of compound with F.W. 350 requires &gt; 1.5 ml vial]</t>
    <phoneticPr fontId="4"/>
  </si>
  <si>
    <t xml:space="preserve">      Each vial is transparent allowing solubility to be assessed by visual inspection.</t>
    <phoneticPr fontId="4"/>
  </si>
  <si>
    <t>If you notice any of your powder compounds don’t meet any of the requirements above, please describe the details in the “Additional Information” section on this form and consult us in advance.</t>
  </si>
  <si>
    <t xml:space="preserve">2) Please check the boxes below only if you agree to receive these treatments below: </t>
    <phoneticPr fontId="4"/>
  </si>
  <si>
    <t xml:space="preserve">      Your compounds can be sonicated (up to 10 min.), if required.</t>
    <phoneticPr fontId="4"/>
  </si>
  <si>
    <t xml:space="preserve">      Your compounds can be heated (up to at 70°C for 5 mins.), if required.</t>
    <phoneticPr fontId="4"/>
  </si>
  <si>
    <r>
      <t>「</t>
    </r>
    <r>
      <rPr>
        <sz val="10"/>
        <rFont val="Arial"/>
        <family val="2"/>
      </rPr>
      <t>ActiveSheet.GroupBoxes.Visible = True</t>
    </r>
    <r>
      <rPr>
        <sz val="10"/>
        <rFont val="ＭＳ Ｐゴシック"/>
        <family val="3"/>
        <charset val="128"/>
      </rPr>
      <t>」と入力する。</t>
    </r>
    <phoneticPr fontId="4"/>
  </si>
  <si>
    <t>LATS1/MOBKL1A</t>
    <phoneticPr fontId="4"/>
  </si>
  <si>
    <t>LATS2/MOBKL1A</t>
    <phoneticPr fontId="4"/>
  </si>
  <si>
    <t>LATS2/MOBKL1A_1mM</t>
    <phoneticPr fontId="4"/>
  </si>
  <si>
    <t>LATS1/MOBKL1A_1mM</t>
    <phoneticPr fontId="4"/>
  </si>
  <si>
    <t>For Pre-Incubation, Km and 1mM ATP Assay (MSA)</t>
    <phoneticPr fontId="5" type="noConversion"/>
  </si>
  <si>
    <t xml:space="preserve">The volume of samples as solution required for testing varies with the number and types of assays selected. </t>
    <phoneticPr fontId="4"/>
  </si>
  <si>
    <t xml:space="preserve">If your samples do not meet our requirements, please consult us. Also, please provide us the Safety Data Sheet (SDS, or cautions for sample handling), disposal instruction, and any special solubilization instructions if available.
For samples submitted as solids, please be sure to read through "To those who submit compounds as powder(s)" above.   
Unless otherwise directed by the client, samples are solubilized and diluted with dimethylsulfoxide (DMSO) to achieve 100-fold higher concentration than the final test concentrations. This solution is further diluted into 4% DMSO to achieve a 4-fold higher concentration than the final test concentrations. The addition of reagents used in the assay further dilutes the sample solution by 4-fold, so that the final DMSO concentration in the assay is 1%. If you have determined that your samples are insoluble in 100% DMSO, 4% DMSO, or require special handling, please consult us in prior to shipping. </t>
    <phoneticPr fontId="4"/>
  </si>
  <si>
    <t xml:space="preserve"> Sample solution is stored at -10 to -30 Celsius. If another temperature range is required for its storage, please fill it in in the Additiona Information section on this form.</t>
    <phoneticPr fontId="4"/>
  </si>
  <si>
    <t>Please feel free to contact us if you have any questions or comments or fill that in in the Additional Information section on this format.</t>
    <phoneticPr fontId="4"/>
  </si>
  <si>
    <r>
      <t xml:space="preserve">CBS-2xxxxx
</t>
    </r>
    <r>
      <rPr>
        <sz val="8"/>
        <color rgb="FF000000"/>
        <rFont val="Arial"/>
        <family val="2"/>
      </rPr>
      <t>(only if already allocated by us)</t>
    </r>
    <phoneticPr fontId="4"/>
  </si>
  <si>
    <r>
      <t xml:space="preserve">Please fill out this form prior to your compound(s) shipment and mail it to us as an attachement at </t>
    </r>
    <r>
      <rPr>
        <b/>
        <u/>
        <sz val="12"/>
        <color rgb="FF0070C0"/>
        <rFont val="Arial"/>
        <family val="2"/>
      </rPr>
      <t>info@carnabio.com</t>
    </r>
    <phoneticPr fontId="4"/>
  </si>
  <si>
    <t xml:space="preserve">   * For you submission in solution form, we recommend shipping samples FROZEN (not liquid) to avoid spillage and leakage 
     during transportation. </t>
    <phoneticPr fontId="4"/>
  </si>
  <si>
    <t>info@carnabio.com</t>
    <phoneticPr fontId="4"/>
  </si>
  <si>
    <t>NB:  Compound(s) which can not be solubilized will be incorporated in your data report with the notation “not tested”.</t>
    <phoneticPr fontId="4"/>
  </si>
  <si>
    <t xml:space="preserve"> Physical State and Preparation Method</t>
    <phoneticPr fontId="4"/>
  </si>
  <si>
    <t xml:space="preserve">
                                                                                                                                  Not selected</t>
    <phoneticPr fontId="4"/>
  </si>
  <si>
    <t>Sonic OK</t>
    <phoneticPr fontId="4"/>
  </si>
  <si>
    <t>Heat OK</t>
    <phoneticPr fontId="4"/>
  </si>
  <si>
    <t>NG</t>
    <phoneticPr fontId="4"/>
  </si>
  <si>
    <t>Application Form Rev. 2408P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</si>
</sst>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51">
    <font>
      <sz val="10"/>
      <name val="Arial"/>
      <family val="2"/>
    </font>
    <font>
      <sz val="10"/>
      <name val="Arial"/>
      <family val="2"/>
    </font>
    <font>
      <u/>
      <sz val="10"/>
      <color indexed="12"/>
      <name val="Arial"/>
      <family val="2"/>
    </font>
    <font>
      <sz val="9"/>
      <name val="Arial"/>
      <family val="2"/>
    </font>
    <font>
      <sz val="6"/>
      <name val="ＭＳ Ｐゴシック"/>
      <family val="3"/>
      <charset val="128"/>
    </font>
    <font>
      <sz val="8"/>
      <name val="Arial"/>
      <family val="2"/>
    </font>
    <font>
      <b/>
      <sz val="14"/>
      <color indexed="9"/>
      <name val="Arial"/>
      <family val="2"/>
    </font>
    <font>
      <sz val="12"/>
      <name val="ＭＳ Ｐゴシック"/>
      <family val="3"/>
      <charset val="128"/>
    </font>
    <font>
      <b/>
      <sz val="18"/>
      <color indexed="10"/>
      <name val="Arial"/>
      <family val="2"/>
    </font>
    <font>
      <sz val="10"/>
      <name val="ＭＳ Ｐゴシック"/>
      <family val="3"/>
      <charset val="128"/>
    </font>
    <font>
      <sz val="9"/>
      <name val="ＭＳ Ｐゴシック"/>
      <family val="3"/>
      <charset val="128"/>
    </font>
    <font>
      <b/>
      <sz val="10"/>
      <name val="Arial"/>
      <family val="2"/>
    </font>
    <font>
      <b/>
      <i/>
      <sz val="12"/>
      <name val="Arial"/>
      <family val="2"/>
    </font>
    <font>
      <b/>
      <sz val="12"/>
      <name val="Arial"/>
      <family val="2"/>
    </font>
    <font>
      <b/>
      <sz val="11"/>
      <name val="Arial"/>
      <family val="2"/>
    </font>
    <font>
      <b/>
      <sz val="10"/>
      <color indexed="10"/>
      <name val="Arial"/>
      <family val="2"/>
    </font>
    <font>
      <sz val="11"/>
      <name val="ＭＳ Ｐゴシック"/>
      <family val="3"/>
      <charset val="128"/>
    </font>
    <font>
      <sz val="12"/>
      <name val="Arial"/>
      <family val="2"/>
    </font>
    <font>
      <sz val="10"/>
      <color indexed="10"/>
      <name val="ＭＳ Ｐゴシック"/>
      <family val="3"/>
      <charset val="128"/>
    </font>
    <font>
      <sz val="10"/>
      <color indexed="9"/>
      <name val="Arial"/>
      <family val="2"/>
    </font>
    <font>
      <b/>
      <i/>
      <sz val="10"/>
      <name val="Arial"/>
      <family val="2"/>
    </font>
    <font>
      <b/>
      <sz val="9"/>
      <color indexed="10"/>
      <name val="Arial"/>
      <family val="2"/>
    </font>
    <font>
      <sz val="9"/>
      <color rgb="FF000000"/>
      <name val="MS UI Gothic"/>
      <family val="3"/>
      <charset val="128"/>
    </font>
    <font>
      <sz val="10"/>
      <name val="Times New Roman"/>
      <family val="1"/>
    </font>
    <font>
      <sz val="11"/>
      <name val="Arial"/>
      <family val="2"/>
    </font>
    <font>
      <sz val="14"/>
      <color indexed="9"/>
      <name val="Arial"/>
      <family val="2"/>
    </font>
    <font>
      <u/>
      <sz val="9"/>
      <color indexed="12"/>
      <name val="Arial"/>
      <family val="2"/>
    </font>
    <font>
      <sz val="9"/>
      <color indexed="10"/>
      <name val="Arial"/>
      <family val="2"/>
    </font>
    <font>
      <sz val="9"/>
      <color indexed="10"/>
      <name val="ＭＳ Ｐゴシック"/>
      <family val="3"/>
      <charset val="128"/>
    </font>
    <font>
      <b/>
      <sz val="9"/>
      <color indexed="9"/>
      <name val="Arial"/>
      <family val="2"/>
    </font>
    <font>
      <b/>
      <sz val="10"/>
      <color indexed="9"/>
      <name val="Arial"/>
      <family val="2"/>
    </font>
    <font>
      <i/>
      <sz val="9"/>
      <color indexed="8"/>
      <name val="Arial"/>
      <family val="2"/>
    </font>
    <font>
      <b/>
      <sz val="12"/>
      <color indexed="8"/>
      <name val="Arial"/>
      <family val="2"/>
    </font>
    <font>
      <b/>
      <sz val="9"/>
      <color indexed="8"/>
      <name val="Arial"/>
      <family val="2"/>
    </font>
    <font>
      <sz val="9"/>
      <color indexed="8"/>
      <name val="Arial"/>
      <family val="2"/>
    </font>
    <font>
      <u/>
      <sz val="9"/>
      <color indexed="8"/>
      <name val="Arial"/>
      <family val="2"/>
    </font>
    <font>
      <b/>
      <sz val="12"/>
      <color indexed="10"/>
      <name val="Arial"/>
      <family val="2"/>
    </font>
    <font>
      <sz val="10"/>
      <color theme="0"/>
      <name val="Arial"/>
      <family val="2"/>
    </font>
    <font>
      <b/>
      <sz val="6"/>
      <color theme="0"/>
      <name val="Arial"/>
      <family val="2"/>
    </font>
    <font>
      <b/>
      <sz val="20"/>
      <color rgb="FF00B0F0"/>
      <name val="Arial"/>
      <family val="2"/>
    </font>
    <font>
      <b/>
      <sz val="20"/>
      <color rgb="FF000080"/>
      <name val="Arial"/>
      <family val="2"/>
    </font>
    <font>
      <b/>
      <vertAlign val="superscript"/>
      <sz val="20"/>
      <color rgb="FF000080"/>
      <name val="Arial"/>
      <family val="2"/>
    </font>
    <font>
      <b/>
      <sz val="10"/>
      <color rgb="FFFF0000"/>
      <name val="Arial"/>
      <family val="2"/>
    </font>
    <font>
      <sz val="10"/>
      <name val="ＭＳ Ｐゴシック"/>
      <family val="2"/>
      <charset val="128"/>
    </font>
    <font>
      <sz val="10"/>
      <color rgb="FFFF0000"/>
      <name val="Arial"/>
      <family val="2"/>
    </font>
    <font>
      <b/>
      <sz val="20"/>
      <color rgb="FF00B050"/>
      <name val="Arial"/>
      <family val="2"/>
    </font>
    <font>
      <b/>
      <sz val="10"/>
      <color rgb="FF000000"/>
      <name val="Arial"/>
      <family val="2"/>
    </font>
    <font>
      <sz val="8"/>
      <color rgb="FF000000"/>
      <name val="Arial"/>
      <family val="2"/>
    </font>
    <font>
      <b/>
      <u/>
      <sz val="12"/>
      <color rgb="FF0070C0"/>
      <name val="Arial"/>
      <family val="2"/>
    </font>
    <font>
      <b/>
      <sz val="12"/>
      <color rgb="FFFF0000"/>
      <name val="Arial"/>
      <family val="2"/>
    </font>
    <font>
      <sz val="10"/>
      <name val="ＭＳ Ｐゴシック"/>
      <family val="3"/>
      <charset val="128"/>
      <scheme val="minor"/>
    </font>
  </fonts>
  <fills count="14">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6"/>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26" fillId="0" borderId="0" applyNumberFormat="0" applyFill="0" applyBorder="0" applyAlignment="0" applyProtection="0">
      <alignment vertical="top"/>
      <protection locked="0"/>
    </xf>
    <xf numFmtId="0" fontId="3" fillId="0" borderId="0" applyBorder="0">
      <alignment vertical="center"/>
    </xf>
  </cellStyleXfs>
  <cellXfs count="351">
    <xf numFmtId="0" fontId="0" fillId="0" borderId="0" xfId="0"/>
    <xf numFmtId="0" fontId="3" fillId="0" borderId="0" xfId="0" applyFont="1" applyAlignment="1">
      <alignment horizontal="left" vertical="center"/>
    </xf>
    <xf numFmtId="0" fontId="11" fillId="0" borderId="0" xfId="0" applyFont="1"/>
    <xf numFmtId="0" fontId="12" fillId="2" borderId="0" xfId="0" applyFont="1" applyFill="1" applyAlignment="1">
      <alignment horizontal="left"/>
    </xf>
    <xf numFmtId="0" fontId="11" fillId="2" borderId="0" xfId="0" applyFont="1" applyFill="1" applyAlignment="1">
      <alignment horizontal="left"/>
    </xf>
    <xf numFmtId="0" fontId="11" fillId="2" borderId="0" xfId="0" applyFont="1" applyFill="1"/>
    <xf numFmtId="0" fontId="13" fillId="2" borderId="4" xfId="0" applyFont="1" applyFill="1" applyBorder="1" applyAlignment="1">
      <alignment horizontal="left"/>
    </xf>
    <xf numFmtId="0" fontId="11" fillId="2" borderId="5" xfId="0" applyFont="1" applyFill="1" applyBorder="1"/>
    <xf numFmtId="0" fontId="11" fillId="2" borderId="0" xfId="0" applyFont="1" applyFill="1" applyAlignment="1">
      <alignment vertical="top"/>
    </xf>
    <xf numFmtId="0" fontId="11" fillId="2" borderId="0" xfId="0" applyFont="1" applyFill="1" applyAlignment="1">
      <alignment horizontal="left" vertical="top"/>
    </xf>
    <xf numFmtId="0" fontId="11" fillId="2" borderId="4" xfId="0" applyFont="1" applyFill="1" applyBorder="1"/>
    <xf numFmtId="0" fontId="8" fillId="2" borderId="0" xfId="0" applyFont="1" applyFill="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11" fillId="0" borderId="0" xfId="0" applyFont="1" applyAlignment="1" applyProtection="1">
      <alignment vertical="top"/>
      <protection locked="0"/>
    </xf>
    <xf numFmtId="0" fontId="11" fillId="0" borderId="0" xfId="0" applyFont="1" applyAlignment="1" applyProtection="1">
      <alignment horizontal="left" vertical="top"/>
      <protection locked="0"/>
    </xf>
    <xf numFmtId="0" fontId="5" fillId="4" borderId="6" xfId="0" applyFont="1" applyFill="1" applyBorder="1" applyAlignment="1" applyProtection="1">
      <alignment vertical="center" wrapText="1"/>
      <protection locked="0"/>
    </xf>
    <xf numFmtId="0" fontId="5" fillId="5"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3" fillId="0" borderId="0" xfId="3" applyProtection="1">
      <alignment vertical="center"/>
      <protection locked="0"/>
    </xf>
    <xf numFmtId="0" fontId="11" fillId="0" borderId="0" xfId="0" applyFont="1" applyProtection="1">
      <protection locked="0"/>
    </xf>
    <xf numFmtId="0" fontId="15" fillId="2" borderId="0" xfId="0" applyFont="1" applyFill="1"/>
    <xf numFmtId="0" fontId="18" fillId="2" borderId="0" xfId="0" applyFont="1" applyFill="1" applyAlignment="1">
      <alignment vertical="top"/>
    </xf>
    <xf numFmtId="0" fontId="19" fillId="2" borderId="0" xfId="0" applyFont="1" applyFill="1"/>
    <xf numFmtId="0" fontId="11" fillId="2" borderId="0" xfId="0" applyFont="1" applyFill="1" applyAlignment="1">
      <alignment horizontal="right"/>
    </xf>
    <xf numFmtId="0" fontId="11" fillId="2" borderId="0" xfId="0" quotePrefix="1" applyFont="1" applyFill="1"/>
    <xf numFmtId="0" fontId="11" fillId="2" borderId="12" xfId="0" applyFont="1" applyFill="1" applyBorder="1"/>
    <xf numFmtId="0" fontId="11" fillId="2" borderId="11" xfId="0" applyFont="1" applyFill="1" applyBorder="1"/>
    <xf numFmtId="0" fontId="11" fillId="2" borderId="9" xfId="0" applyFont="1" applyFill="1" applyBorder="1"/>
    <xf numFmtId="0" fontId="11" fillId="2" borderId="9" xfId="0" applyFont="1" applyFill="1" applyBorder="1" applyAlignment="1">
      <alignment vertical="top"/>
    </xf>
    <xf numFmtId="0" fontId="11" fillId="2" borderId="8" xfId="0" applyFont="1" applyFill="1" applyBorder="1" applyAlignment="1">
      <alignment vertical="top"/>
    </xf>
    <xf numFmtId="0" fontId="11" fillId="2" borderId="10" xfId="0" applyFont="1" applyFill="1" applyBorder="1"/>
    <xf numFmtId="0" fontId="20" fillId="2" borderId="0" xfId="0" applyFont="1" applyFill="1"/>
    <xf numFmtId="0" fontId="0" fillId="2" borderId="0" xfId="0" applyFill="1"/>
    <xf numFmtId="0" fontId="9" fillId="2" borderId="0" xfId="0" applyFont="1" applyFill="1" applyAlignment="1">
      <alignment vertical="center"/>
    </xf>
    <xf numFmtId="0" fontId="11" fillId="10" borderId="0" xfId="0" applyFont="1" applyFill="1" applyAlignment="1">
      <alignment horizontal="left"/>
    </xf>
    <xf numFmtId="0" fontId="1" fillId="10" borderId="0" xfId="0" applyFont="1" applyFill="1"/>
    <xf numFmtId="0" fontId="0" fillId="0" borderId="0" xfId="0" applyAlignment="1" applyProtection="1">
      <alignment horizontal="left"/>
      <protection locked="0"/>
    </xf>
    <xf numFmtId="0" fontId="11" fillId="10" borderId="0" xfId="0" applyFont="1" applyFill="1"/>
    <xf numFmtId="0" fontId="11" fillId="10" borderId="0" xfId="0" applyFont="1" applyFill="1" applyAlignment="1">
      <alignment vertical="top"/>
    </xf>
    <xf numFmtId="0" fontId="11" fillId="10" borderId="0" xfId="0" applyFont="1" applyFill="1" applyAlignment="1">
      <alignment horizontal="left" vertical="top"/>
    </xf>
    <xf numFmtId="0" fontId="0" fillId="0" borderId="0" xfId="0" applyProtection="1">
      <protection locked="0"/>
    </xf>
    <xf numFmtId="0" fontId="14" fillId="2" borderId="0" xfId="0" applyFont="1" applyFill="1" applyAlignment="1">
      <alignment horizontal="right"/>
    </xf>
    <xf numFmtId="0" fontId="16" fillId="10" borderId="4" xfId="0" applyFont="1" applyFill="1" applyBorder="1" applyProtection="1">
      <protection locked="0"/>
    </xf>
    <xf numFmtId="0" fontId="3" fillId="10" borderId="0" xfId="0" applyFont="1" applyFill="1" applyProtection="1">
      <protection locked="0"/>
    </xf>
    <xf numFmtId="0" fontId="3" fillId="10" borderId="5" xfId="0" applyFont="1" applyFill="1" applyBorder="1" applyProtection="1">
      <protection locked="0"/>
    </xf>
    <xf numFmtId="0" fontId="3" fillId="10" borderId="4" xfId="0" applyFont="1" applyFill="1" applyBorder="1" applyProtection="1">
      <protection locked="0"/>
    </xf>
    <xf numFmtId="0" fontId="3" fillId="10" borderId="0" xfId="0" applyFont="1" applyFill="1" applyAlignment="1" applyProtection="1">
      <alignment wrapText="1"/>
      <protection locked="0"/>
    </xf>
    <xf numFmtId="0" fontId="3" fillId="10" borderId="5" xfId="0" applyFont="1" applyFill="1" applyBorder="1" applyAlignment="1" applyProtection="1">
      <alignment wrapText="1"/>
      <protection locked="0"/>
    </xf>
    <xf numFmtId="0" fontId="10" fillId="10" borderId="0" xfId="0" applyFont="1" applyFill="1" applyAlignment="1" applyProtection="1">
      <alignment wrapText="1"/>
      <protection locked="0"/>
    </xf>
    <xf numFmtId="0" fontId="3" fillId="10" borderId="0" xfId="0" applyFont="1" applyFill="1"/>
    <xf numFmtId="0" fontId="3" fillId="10" borderId="5" xfId="0" applyFont="1" applyFill="1" applyBorder="1"/>
    <xf numFmtId="0" fontId="27" fillId="10" borderId="0" xfId="0" applyFont="1" applyFill="1"/>
    <xf numFmtId="0" fontId="3" fillId="10" borderId="9" xfId="0" applyFont="1" applyFill="1" applyBorder="1"/>
    <xf numFmtId="0" fontId="3" fillId="10" borderId="12" xfId="0" applyFont="1" applyFill="1" applyBorder="1"/>
    <xf numFmtId="0" fontId="1" fillId="2" borderId="0" xfId="0" applyFont="1" applyFill="1"/>
    <xf numFmtId="49" fontId="3" fillId="0" borderId="0" xfId="4" applyNumberFormat="1">
      <alignment vertical="center"/>
    </xf>
    <xf numFmtId="49" fontId="11" fillId="0" borderId="0" xfId="4" applyNumberFormat="1" applyFont="1">
      <alignment vertical="center"/>
    </xf>
    <xf numFmtId="49" fontId="24" fillId="0" borderId="0" xfId="4" applyNumberFormat="1" applyFont="1">
      <alignment vertical="center"/>
    </xf>
    <xf numFmtId="49" fontId="1" fillId="0" borderId="0" xfId="4" applyNumberFormat="1" applyFont="1" applyAlignment="1">
      <alignment horizontal="right" vertical="center"/>
    </xf>
    <xf numFmtId="49" fontId="1" fillId="0" borderId="0" xfId="4" applyNumberFormat="1" applyFont="1">
      <alignment vertical="center"/>
    </xf>
    <xf numFmtId="49" fontId="1" fillId="0" borderId="0" xfId="4" applyNumberFormat="1" applyFont="1" applyAlignment="1">
      <alignment horizontal="left" vertical="center" indent="1"/>
    </xf>
    <xf numFmtId="49" fontId="1" fillId="0" borderId="0" xfId="4" applyNumberFormat="1" applyFont="1" applyAlignment="1">
      <alignment horizontal="left" vertical="center"/>
    </xf>
    <xf numFmtId="49" fontId="3" fillId="0" borderId="0" xfId="4" applyNumberFormat="1" applyAlignment="1">
      <alignment horizontal="right" vertical="center"/>
    </xf>
    <xf numFmtId="49" fontId="3" fillId="0" borderId="0" xfId="4" applyNumberFormat="1" applyAlignment="1">
      <alignment horizontal="left" vertical="center"/>
    </xf>
    <xf numFmtId="49" fontId="34" fillId="0" borderId="0" xfId="4" applyNumberFormat="1" applyFont="1">
      <alignment vertical="center"/>
    </xf>
    <xf numFmtId="49" fontId="34" fillId="0" borderId="0" xfId="4" applyNumberFormat="1" applyFont="1" applyAlignment="1">
      <alignment horizontal="right" vertical="center"/>
    </xf>
    <xf numFmtId="49" fontId="3" fillId="0" borderId="2" xfId="4" applyNumberFormat="1" applyBorder="1" applyAlignment="1">
      <alignment horizontal="left" vertical="center"/>
    </xf>
    <xf numFmtId="49" fontId="13" fillId="0" borderId="0" xfId="4" applyNumberFormat="1" applyFont="1">
      <alignment vertical="center"/>
    </xf>
    <xf numFmtId="49" fontId="13" fillId="0" borderId="0" xfId="4" applyNumberFormat="1" applyFont="1" applyAlignment="1">
      <alignment horizontal="right" vertical="center"/>
    </xf>
    <xf numFmtId="49" fontId="11" fillId="3" borderId="0" xfId="4" applyNumberFormat="1" applyFont="1" applyFill="1">
      <alignment vertical="center"/>
    </xf>
    <xf numFmtId="49" fontId="6" fillId="3" borderId="0" xfId="4" applyNumberFormat="1" applyFont="1" applyFill="1">
      <alignment vertical="center"/>
    </xf>
    <xf numFmtId="49" fontId="11" fillId="0" borderId="0" xfId="4" applyNumberFormat="1" applyFont="1" applyAlignment="1">
      <alignment horizontal="right" vertical="top"/>
    </xf>
    <xf numFmtId="0" fontId="0" fillId="2" borderId="24" xfId="0" applyFill="1" applyBorder="1" applyProtection="1">
      <protection locked="0"/>
    </xf>
    <xf numFmtId="0" fontId="0" fillId="2" borderId="23" xfId="0" applyFill="1" applyBorder="1" applyProtection="1">
      <protection locked="0"/>
    </xf>
    <xf numFmtId="0" fontId="23" fillId="10" borderId="0" xfId="0" applyFont="1" applyFill="1" applyProtection="1">
      <protection locked="0"/>
    </xf>
    <xf numFmtId="0" fontId="0" fillId="10" borderId="0" xfId="0" applyFill="1"/>
    <xf numFmtId="0" fontId="23" fillId="10" borderId="0" xfId="0" applyFont="1" applyFill="1"/>
    <xf numFmtId="0" fontId="0" fillId="2" borderId="43" xfId="0" applyFill="1" applyBorder="1" applyProtection="1">
      <protection locked="0"/>
    </xf>
    <xf numFmtId="0" fontId="37" fillId="2" borderId="0" xfId="0" applyFont="1" applyFill="1" applyAlignment="1" applyProtection="1">
      <alignment horizontal="left"/>
      <protection locked="0"/>
    </xf>
    <xf numFmtId="0" fontId="3" fillId="10" borderId="0" xfId="0" applyFont="1" applyFill="1" applyAlignment="1">
      <alignment wrapText="1"/>
    </xf>
    <xf numFmtId="0" fontId="3" fillId="10" borderId="5" xfId="0" applyFont="1" applyFill="1" applyBorder="1" applyAlignment="1">
      <alignment wrapText="1"/>
    </xf>
    <xf numFmtId="0" fontId="3" fillId="2" borderId="0" xfId="0" applyFont="1" applyFill="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left" vertical="center"/>
    </xf>
    <xf numFmtId="0" fontId="3" fillId="10" borderId="0" xfId="0" applyFont="1" applyFill="1" applyAlignment="1">
      <alignment vertical="center" wrapText="1"/>
    </xf>
    <xf numFmtId="0" fontId="3" fillId="10" borderId="5" xfId="0" applyFont="1" applyFill="1" applyBorder="1" applyAlignment="1">
      <alignment vertical="center" wrapText="1"/>
    </xf>
    <xf numFmtId="0" fontId="1" fillId="0" borderId="0" xfId="0" applyFont="1" applyProtection="1">
      <protection locked="0"/>
    </xf>
    <xf numFmtId="0" fontId="1" fillId="0" borderId="0" xfId="0" applyFont="1"/>
    <xf numFmtId="0" fontId="1" fillId="2" borderId="0" xfId="0" applyFont="1" applyFill="1" applyAlignment="1">
      <alignment horizontal="center"/>
    </xf>
    <xf numFmtId="0" fontId="1" fillId="2" borderId="9" xfId="0" applyFont="1" applyFill="1" applyBorder="1"/>
    <xf numFmtId="0" fontId="1" fillId="6" borderId="0" xfId="0" applyFont="1" applyFill="1" applyProtection="1">
      <protection locked="0"/>
    </xf>
    <xf numFmtId="49" fontId="1" fillId="0" borderId="0" xfId="0" applyNumberFormat="1" applyFont="1" applyProtection="1">
      <protection locked="0"/>
    </xf>
    <xf numFmtId="0" fontId="1" fillId="0" borderId="0" xfId="0" applyFont="1" applyAlignment="1" applyProtection="1">
      <alignment horizontal="center"/>
      <protection locked="0"/>
    </xf>
    <xf numFmtId="14" fontId="1" fillId="0" borderId="0" xfId="0" applyNumberFormat="1" applyFont="1" applyProtection="1">
      <protection locked="0"/>
    </xf>
    <xf numFmtId="0" fontId="1" fillId="10" borderId="4" xfId="0" applyFont="1" applyFill="1" applyBorder="1" applyAlignment="1" applyProtection="1">
      <alignment horizontal="left" vertical="center"/>
      <protection locked="0"/>
    </xf>
    <xf numFmtId="0" fontId="1" fillId="10" borderId="0" xfId="0" applyFont="1" applyFill="1" applyAlignment="1" applyProtection="1">
      <alignment horizontal="left" vertical="center"/>
      <protection locked="0"/>
    </xf>
    <xf numFmtId="0" fontId="1" fillId="10" borderId="5" xfId="0" applyFont="1" applyFill="1" applyBorder="1" applyAlignment="1" applyProtection="1">
      <alignment horizontal="left" vertical="center"/>
      <protection locked="0"/>
    </xf>
    <xf numFmtId="0" fontId="1" fillId="10" borderId="4" xfId="0" applyFont="1" applyFill="1" applyBorder="1" applyProtection="1">
      <protection locked="0"/>
    </xf>
    <xf numFmtId="0" fontId="1" fillId="10" borderId="5" xfId="0" applyFont="1" applyFill="1" applyBorder="1"/>
    <xf numFmtId="0" fontId="1" fillId="10" borderId="11" xfId="0" applyFont="1" applyFill="1" applyBorder="1"/>
    <xf numFmtId="0" fontId="1" fillId="10" borderId="9" xfId="0" applyFont="1" applyFill="1" applyBorder="1"/>
    <xf numFmtId="0" fontId="1" fillId="0" borderId="0" xfId="0" applyFont="1" applyAlignment="1" applyProtection="1">
      <alignment horizontal="center" vertical="center"/>
      <protection locked="0"/>
    </xf>
    <xf numFmtId="0" fontId="1" fillId="2" borderId="4" xfId="0" applyFont="1" applyFill="1" applyBorder="1"/>
    <xf numFmtId="0" fontId="1" fillId="2" borderId="5" xfId="0" applyFont="1" applyFill="1" applyBorder="1"/>
    <xf numFmtId="0" fontId="1" fillId="2" borderId="0" xfId="1" applyFill="1"/>
    <xf numFmtId="0" fontId="1" fillId="2" borderId="0" xfId="0" applyFont="1" applyFill="1" applyAlignment="1">
      <alignment horizontal="left"/>
    </xf>
    <xf numFmtId="0" fontId="1" fillId="7" borderId="0" xfId="0" applyFont="1" applyFill="1" applyProtection="1">
      <protection locked="0"/>
    </xf>
    <xf numFmtId="0" fontId="1" fillId="0" borderId="0" xfId="0" applyFont="1" applyAlignment="1" applyProtection="1">
      <alignment horizontal="left"/>
      <protection locked="0"/>
    </xf>
    <xf numFmtId="0" fontId="0" fillId="2" borderId="0" xfId="0" applyFill="1" applyAlignment="1">
      <alignment horizontal="center"/>
    </xf>
    <xf numFmtId="0" fontId="11" fillId="2" borderId="0" xfId="0" applyFont="1" applyFill="1" applyAlignment="1">
      <alignment vertical="center"/>
    </xf>
    <xf numFmtId="0" fontId="11" fillId="2" borderId="0" xfId="0" applyFont="1" applyFill="1" applyAlignment="1">
      <alignment horizontal="left" vertical="center"/>
    </xf>
    <xf numFmtId="0" fontId="1" fillId="2" borderId="23" xfId="0" applyFont="1" applyFill="1" applyBorder="1" applyProtection="1">
      <protection locked="0"/>
    </xf>
    <xf numFmtId="0" fontId="11" fillId="2" borderId="0" xfId="0" applyFont="1" applyFill="1" applyAlignment="1">
      <alignment vertical="center" wrapText="1"/>
    </xf>
    <xf numFmtId="0" fontId="9" fillId="0" borderId="0" xfId="0" applyFont="1" applyAlignment="1">
      <alignment vertical="center"/>
    </xf>
    <xf numFmtId="0" fontId="11" fillId="2" borderId="9" xfId="0" applyFont="1" applyFill="1" applyBorder="1" applyAlignment="1">
      <alignment vertical="center"/>
    </xf>
    <xf numFmtId="0" fontId="11" fillId="2" borderId="7" xfId="0" applyFont="1" applyFill="1" applyBorder="1"/>
    <xf numFmtId="0" fontId="1" fillId="2" borderId="8" xfId="0" applyFont="1" applyFill="1" applyBorder="1"/>
    <xf numFmtId="0" fontId="11" fillId="2" borderId="8" xfId="0" applyFont="1" applyFill="1" applyBorder="1" applyAlignment="1">
      <alignment vertical="center"/>
    </xf>
    <xf numFmtId="0" fontId="0" fillId="2" borderId="0" xfId="0" applyFill="1" applyAlignment="1">
      <alignment horizontal="center" vertical="center"/>
    </xf>
    <xf numFmtId="0" fontId="13" fillId="2" borderId="4" xfId="0" applyFont="1" applyFill="1" applyBorder="1"/>
    <xf numFmtId="0" fontId="1" fillId="2" borderId="16" xfId="0" applyFont="1" applyFill="1" applyBorder="1" applyProtection="1">
      <protection locked="0"/>
    </xf>
    <xf numFmtId="0" fontId="5" fillId="0" borderId="0" xfId="0" applyFont="1" applyAlignment="1" applyProtection="1">
      <alignment vertical="top"/>
      <protection locked="0"/>
    </xf>
    <xf numFmtId="0" fontId="5" fillId="0" borderId="0" xfId="3" applyFont="1" applyAlignment="1" applyProtection="1">
      <alignment vertical="top"/>
      <protection locked="0"/>
    </xf>
    <xf numFmtId="0" fontId="5" fillId="0" borderId="0" xfId="0" applyFont="1" applyAlignment="1" applyProtection="1">
      <alignment horizontal="left" vertical="top"/>
      <protection locked="0"/>
    </xf>
    <xf numFmtId="0" fontId="5" fillId="10" borderId="0" xfId="3" applyFont="1" applyFill="1" applyAlignment="1" applyProtection="1">
      <alignment vertical="top"/>
      <protection locked="0"/>
    </xf>
    <xf numFmtId="0" fontId="1" fillId="0" borderId="5" xfId="0" applyFont="1" applyBorder="1" applyProtection="1">
      <protection locked="0"/>
    </xf>
    <xf numFmtId="0" fontId="1" fillId="11" borderId="0" xfId="0" applyFont="1" applyFill="1" applyProtection="1">
      <protection locked="0"/>
    </xf>
    <xf numFmtId="0" fontId="1" fillId="0" borderId="9" xfId="0" applyFont="1" applyBorder="1" applyProtection="1">
      <protection locked="0"/>
    </xf>
    <xf numFmtId="0" fontId="1" fillId="0" borderId="12" xfId="0" applyFont="1" applyBorder="1" applyProtection="1">
      <protection locked="0"/>
    </xf>
    <xf numFmtId="0" fontId="1" fillId="8" borderId="7" xfId="0" applyFont="1" applyFill="1" applyBorder="1" applyProtection="1">
      <protection locked="0"/>
    </xf>
    <xf numFmtId="0" fontId="1" fillId="8" borderId="8" xfId="0" applyFont="1" applyFill="1" applyBorder="1" applyProtection="1">
      <protection locked="0"/>
    </xf>
    <xf numFmtId="0" fontId="1" fillId="8" borderId="10" xfId="0" applyFont="1" applyFill="1" applyBorder="1" applyProtection="1">
      <protection locked="0"/>
    </xf>
    <xf numFmtId="0" fontId="1" fillId="0" borderId="4" xfId="0" applyFont="1" applyBorder="1" applyProtection="1">
      <protection locked="0"/>
    </xf>
    <xf numFmtId="0" fontId="1" fillId="0" borderId="11" xfId="0" applyFont="1" applyBorder="1" applyProtection="1">
      <protection locked="0"/>
    </xf>
    <xf numFmtId="0" fontId="9" fillId="0" borderId="0" xfId="0" applyFont="1" applyAlignment="1" applyProtection="1">
      <alignment vertical="center"/>
      <protection locked="0"/>
    </xf>
    <xf numFmtId="0" fontId="40" fillId="2" borderId="0" xfId="0" applyFont="1" applyFill="1" applyAlignment="1">
      <alignment horizontal="center" vertical="center"/>
    </xf>
    <xf numFmtId="0" fontId="1" fillId="10" borderId="0" xfId="0" applyFont="1" applyFill="1" applyAlignment="1">
      <alignment horizontal="center"/>
    </xf>
    <xf numFmtId="0" fontId="11" fillId="10" borderId="0" xfId="0" quotePrefix="1" applyFont="1" applyFill="1"/>
    <xf numFmtId="0" fontId="1" fillId="2" borderId="0" xfId="0" applyFont="1" applyFill="1" applyAlignment="1">
      <alignment vertical="center"/>
    </xf>
    <xf numFmtId="0" fontId="9" fillId="10" borderId="0" xfId="0" applyFont="1" applyFill="1"/>
    <xf numFmtId="0" fontId="1" fillId="0" borderId="4" xfId="0" applyFont="1" applyBorder="1"/>
    <xf numFmtId="0" fontId="5" fillId="11" borderId="0" xfId="0" applyFont="1" applyFill="1" applyAlignment="1" applyProtection="1">
      <alignment horizontal="left"/>
      <protection locked="0"/>
    </xf>
    <xf numFmtId="0" fontId="13" fillId="10" borderId="0" xfId="0" applyFont="1" applyFill="1" applyAlignment="1">
      <alignment vertical="center"/>
    </xf>
    <xf numFmtId="0" fontId="11" fillId="10" borderId="0" xfId="0" applyFont="1" applyFill="1" applyAlignment="1">
      <alignment horizontal="left" vertical="center"/>
    </xf>
    <xf numFmtId="0" fontId="1" fillId="10" borderId="0" xfId="0" applyFont="1" applyFill="1" applyAlignment="1">
      <alignment vertical="center"/>
    </xf>
    <xf numFmtId="0" fontId="1" fillId="0" borderId="0" xfId="0" applyFont="1" applyAlignment="1" applyProtection="1">
      <alignment horizontal="right"/>
      <protection locked="0"/>
    </xf>
    <xf numFmtId="0" fontId="5" fillId="12" borderId="0" xfId="0" applyFont="1" applyFill="1" applyAlignment="1" applyProtection="1">
      <alignment vertical="top"/>
      <protection locked="0"/>
    </xf>
    <xf numFmtId="0" fontId="43" fillId="0" borderId="0" xfId="0" applyFont="1" applyAlignment="1" applyProtection="1">
      <alignment horizontal="right"/>
      <protection locked="0"/>
    </xf>
    <xf numFmtId="0" fontId="1" fillId="2" borderId="0" xfId="0" applyFont="1" applyFill="1" applyAlignment="1" applyProtection="1">
      <alignment horizontal="left" vertical="center"/>
      <protection locked="0"/>
    </xf>
    <xf numFmtId="0" fontId="39" fillId="2" borderId="0" xfId="0" applyFont="1" applyFill="1" applyAlignment="1">
      <alignment horizontal="center" vertical="center"/>
    </xf>
    <xf numFmtId="0" fontId="6" fillId="13" borderId="1" xfId="0" applyFont="1" applyFill="1" applyBorder="1" applyAlignment="1">
      <alignment horizontal="left" vertical="top"/>
    </xf>
    <xf numFmtId="0" fontId="6" fillId="13" borderId="2" xfId="0" applyFont="1" applyFill="1" applyBorder="1" applyAlignment="1">
      <alignment horizontal="left" vertical="top"/>
    </xf>
    <xf numFmtId="0" fontId="1" fillId="13" borderId="2" xfId="0" applyFont="1" applyFill="1" applyBorder="1"/>
    <xf numFmtId="0" fontId="6" fillId="13" borderId="3" xfId="0" applyFont="1" applyFill="1" applyBorder="1" applyAlignment="1">
      <alignment horizontal="left" vertical="top"/>
    </xf>
    <xf numFmtId="49" fontId="46" fillId="0" borderId="8" xfId="4" applyNumberFormat="1" applyFont="1" applyBorder="1" applyAlignment="1" applyProtection="1">
      <alignment vertical="top" wrapText="1"/>
      <protection locked="0"/>
    </xf>
    <xf numFmtId="0" fontId="13" fillId="9" borderId="0" xfId="6" applyFont="1" applyFill="1" applyProtection="1">
      <alignment vertical="center"/>
      <protection locked="0"/>
    </xf>
    <xf numFmtId="49" fontId="3" fillId="0" borderId="9" xfId="4" applyNumberFormat="1" applyBorder="1" applyAlignment="1" applyProtection="1">
      <alignment horizontal="left" vertical="center"/>
      <protection locked="0"/>
    </xf>
    <xf numFmtId="49" fontId="3" fillId="0" borderId="2" xfId="4" applyNumberFormat="1" applyBorder="1" applyAlignment="1" applyProtection="1">
      <alignment horizontal="left" vertical="center"/>
      <protection locked="0"/>
    </xf>
    <xf numFmtId="0" fontId="3" fillId="0" borderId="2" xfId="4" applyBorder="1" applyAlignment="1" applyProtection="1">
      <alignment horizontal="left" vertical="center"/>
      <protection locked="0"/>
    </xf>
    <xf numFmtId="49" fontId="35" fillId="0" borderId="2" xfId="5" applyNumberFormat="1" applyFont="1" applyBorder="1" applyAlignment="1" applyProtection="1">
      <alignment horizontal="left" vertical="center"/>
      <protection locked="0"/>
    </xf>
    <xf numFmtId="49" fontId="3" fillId="0" borderId="0" xfId="4" applyNumberFormat="1" applyProtection="1">
      <alignment vertical="center"/>
      <protection locked="0"/>
    </xf>
    <xf numFmtId="49" fontId="33" fillId="0" borderId="0" xfId="4" applyNumberFormat="1" applyFont="1" applyAlignment="1" applyProtection="1">
      <alignment horizontal="left" vertical="center"/>
      <protection locked="0"/>
    </xf>
    <xf numFmtId="49" fontId="5" fillId="0" borderId="42" xfId="4" applyNumberFormat="1" applyFont="1" applyBorder="1" applyAlignment="1" applyProtection="1">
      <alignment horizontal="left" vertical="center"/>
      <protection locked="0"/>
    </xf>
    <xf numFmtId="49" fontId="5" fillId="0" borderId="41" xfId="4" applyNumberFormat="1" applyFont="1" applyBorder="1" applyAlignment="1" applyProtection="1">
      <alignment horizontal="left" vertical="center"/>
      <protection locked="0"/>
    </xf>
    <xf numFmtId="49" fontId="5" fillId="0" borderId="40" xfId="4" applyNumberFormat="1" applyFont="1" applyBorder="1" applyAlignment="1" applyProtection="1">
      <alignment horizontal="left" vertical="center"/>
      <protection locked="0"/>
    </xf>
    <xf numFmtId="49" fontId="5" fillId="0" borderId="39" xfId="4" applyNumberFormat="1" applyFont="1" applyBorder="1" applyAlignment="1" applyProtection="1">
      <alignment horizontal="left" vertical="center"/>
      <protection locked="0"/>
    </xf>
    <xf numFmtId="49" fontId="5" fillId="0" borderId="38" xfId="4" applyNumberFormat="1" applyFont="1" applyBorder="1" applyAlignment="1" applyProtection="1">
      <alignment horizontal="center" vertical="center"/>
      <protection locked="0"/>
    </xf>
    <xf numFmtId="49" fontId="5" fillId="0" borderId="37" xfId="4" applyNumberFormat="1" applyFont="1" applyBorder="1" applyAlignment="1" applyProtection="1">
      <alignment horizontal="center" vertical="center"/>
      <protection locked="0"/>
    </xf>
    <xf numFmtId="49" fontId="5" fillId="0" borderId="36" xfId="4" applyNumberFormat="1" applyFont="1" applyBorder="1" applyAlignment="1" applyProtection="1">
      <alignment horizontal="left" vertical="center"/>
      <protection locked="0"/>
    </xf>
    <xf numFmtId="49" fontId="5" fillId="0" borderId="35" xfId="4" applyNumberFormat="1" applyFont="1" applyBorder="1" applyAlignment="1" applyProtection="1">
      <alignment horizontal="center" vertical="center"/>
      <protection locked="0"/>
    </xf>
    <xf numFmtId="49" fontId="5" fillId="0" borderId="34" xfId="4" applyNumberFormat="1" applyFont="1" applyBorder="1" applyAlignment="1" applyProtection="1">
      <alignment horizontal="center" vertical="center"/>
      <protection locked="0"/>
    </xf>
    <xf numFmtId="0" fontId="50" fillId="2" borderId="0" xfId="0" applyFont="1" applyFill="1"/>
    <xf numFmtId="0" fontId="3" fillId="10" borderId="0" xfId="0" applyFont="1" applyFill="1" applyAlignment="1">
      <alignment vertical="top" wrapText="1"/>
    </xf>
    <xf numFmtId="0" fontId="3" fillId="10" borderId="5" xfId="0" applyFont="1" applyFill="1" applyBorder="1" applyAlignment="1">
      <alignment vertical="top" wrapText="1"/>
    </xf>
    <xf numFmtId="0" fontId="26" fillId="10" borderId="0" xfId="2" applyFont="1" applyFill="1" applyBorder="1" applyAlignment="1" applyProtection="1">
      <protection locked="0"/>
    </xf>
    <xf numFmtId="0" fontId="3" fillId="10" borderId="0" xfId="0" applyFont="1" applyFill="1" applyAlignment="1">
      <alignment vertical="center" wrapText="1"/>
    </xf>
    <xf numFmtId="0" fontId="3" fillId="10" borderId="5" xfId="0" applyFont="1" applyFill="1" applyBorder="1" applyAlignment="1">
      <alignment vertical="center" wrapText="1"/>
    </xf>
    <xf numFmtId="14" fontId="1" fillId="2" borderId="9" xfId="0" applyNumberFormat="1" applyFont="1" applyFill="1" applyBorder="1" applyAlignment="1" applyProtection="1">
      <alignment horizontal="center"/>
      <protection locked="0"/>
    </xf>
    <xf numFmtId="49" fontId="6" fillId="13" borderId="44" xfId="0" applyNumberFormat="1" applyFont="1" applyFill="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49" fontId="17" fillId="0" borderId="25" xfId="0" applyNumberFormat="1" applyFont="1" applyBorder="1" applyAlignment="1" applyProtection="1">
      <alignment horizontal="left" vertical="center"/>
      <protection locked="0"/>
    </xf>
    <xf numFmtId="49" fontId="17" fillId="0" borderId="26" xfId="0" applyNumberFormat="1" applyFont="1" applyBorder="1" applyAlignment="1" applyProtection="1">
      <alignment horizontal="left" vertical="center"/>
      <protection locked="0"/>
    </xf>
    <xf numFmtId="49" fontId="17" fillId="0" borderId="27" xfId="0" applyNumberFormat="1" applyFont="1" applyBorder="1" applyAlignment="1" applyProtection="1">
      <alignment horizontal="left" vertical="center"/>
      <protection locked="0"/>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49" fontId="17" fillId="0" borderId="20" xfId="0" applyNumberFormat="1" applyFont="1" applyBorder="1" applyAlignment="1" applyProtection="1">
      <alignment horizontal="left" vertical="center"/>
      <protection locked="0"/>
    </xf>
    <xf numFmtId="49" fontId="17" fillId="0" borderId="21" xfId="0" applyNumberFormat="1" applyFont="1" applyBorder="1" applyAlignment="1" applyProtection="1">
      <alignment horizontal="left" vertical="center"/>
      <protection locked="0"/>
    </xf>
    <xf numFmtId="49" fontId="17" fillId="0" borderId="22" xfId="0" applyNumberFormat="1" applyFont="1" applyBorder="1" applyAlignment="1" applyProtection="1">
      <alignment horizontal="left" vertical="center"/>
      <protection locked="0"/>
    </xf>
    <xf numFmtId="0" fontId="0" fillId="0" borderId="20" xfId="0" applyBorder="1" applyAlignment="1">
      <alignment vertical="center" wrapText="1"/>
    </xf>
    <xf numFmtId="0" fontId="49" fillId="2" borderId="25" xfId="0" applyFont="1" applyFill="1" applyBorder="1" applyAlignment="1">
      <alignment horizontal="left" vertical="top" wrapText="1"/>
    </xf>
    <xf numFmtId="0" fontId="49" fillId="2" borderId="26" xfId="0" applyFont="1" applyFill="1" applyBorder="1" applyAlignment="1">
      <alignment horizontal="left" vertical="top"/>
    </xf>
    <xf numFmtId="0" fontId="49" fillId="2" borderId="27" xfId="0" applyFont="1" applyFill="1" applyBorder="1" applyAlignment="1">
      <alignment horizontal="left" vertical="top"/>
    </xf>
    <xf numFmtId="0" fontId="17" fillId="2" borderId="25" xfId="0" applyFont="1" applyFill="1" applyBorder="1" applyAlignment="1">
      <alignment vertical="center"/>
    </xf>
    <xf numFmtId="0" fontId="17" fillId="2" borderId="26" xfId="0" applyFont="1" applyFill="1" applyBorder="1" applyAlignment="1">
      <alignment vertical="center"/>
    </xf>
    <xf numFmtId="0" fontId="17" fillId="2" borderId="27" xfId="0" applyFont="1" applyFill="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17" fillId="2" borderId="4" xfId="0" applyFont="1" applyFill="1" applyBorder="1" applyAlignment="1">
      <alignment vertical="center"/>
    </xf>
    <xf numFmtId="0" fontId="17" fillId="2" borderId="0" xfId="0" applyFont="1" applyFill="1" applyAlignment="1">
      <alignment vertical="center"/>
    </xf>
    <xf numFmtId="0" fontId="17" fillId="2" borderId="5"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49" fontId="17" fillId="0" borderId="13" xfId="0" applyNumberFormat="1" applyFont="1" applyBorder="1" applyAlignment="1" applyProtection="1">
      <alignment horizontal="left" vertical="center"/>
      <protection locked="0"/>
    </xf>
    <xf numFmtId="49" fontId="17" fillId="0" borderId="14" xfId="0" applyNumberFormat="1" applyFont="1" applyBorder="1" applyAlignment="1" applyProtection="1">
      <alignment horizontal="left" vertical="center"/>
      <protection locked="0"/>
    </xf>
    <xf numFmtId="49" fontId="17" fillId="0" borderId="15" xfId="0" applyNumberFormat="1" applyFont="1" applyBorder="1" applyAlignment="1" applyProtection="1">
      <alignment horizontal="left" vertical="center"/>
      <protection locked="0"/>
    </xf>
    <xf numFmtId="49" fontId="6" fillId="13" borderId="1" xfId="0" applyNumberFormat="1" applyFont="1" applyFill="1" applyBorder="1" applyAlignment="1">
      <alignment vertical="center"/>
    </xf>
    <xf numFmtId="49" fontId="6" fillId="13" borderId="2" xfId="0" applyNumberFormat="1" applyFont="1" applyFill="1" applyBorder="1" applyAlignment="1">
      <alignment vertical="center"/>
    </xf>
    <xf numFmtId="49" fontId="6" fillId="13" borderId="3" xfId="0" applyNumberFormat="1" applyFont="1" applyFill="1" applyBorder="1" applyAlignment="1">
      <alignment vertical="center"/>
    </xf>
    <xf numFmtId="0" fontId="45" fillId="2" borderId="0" xfId="0" applyFont="1" applyFill="1" applyAlignment="1">
      <alignment horizontal="center" vertical="center"/>
    </xf>
    <xf numFmtId="0" fontId="0" fillId="2" borderId="4"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1" fillId="2" borderId="8" xfId="0" applyFont="1" applyFill="1" applyBorder="1" applyAlignment="1" applyProtection="1">
      <alignment horizontal="left" vertical="center"/>
      <protection locked="0"/>
    </xf>
    <xf numFmtId="0" fontId="25" fillId="13" borderId="44" xfId="0" applyFont="1" applyFill="1" applyBorder="1" applyAlignment="1" applyProtection="1">
      <alignment vertical="center"/>
      <protection locked="0"/>
    </xf>
    <xf numFmtId="0" fontId="7" fillId="10" borderId="8" xfId="0" applyFont="1" applyFill="1" applyBorder="1" applyAlignment="1">
      <alignment vertical="center"/>
    </xf>
    <xf numFmtId="0" fontId="17" fillId="10" borderId="8" xfId="0" applyFont="1" applyFill="1" applyBorder="1" applyAlignment="1">
      <alignment vertical="center"/>
    </xf>
    <xf numFmtId="14" fontId="17" fillId="10" borderId="8" xfId="0" applyNumberFormat="1" applyFont="1" applyFill="1" applyBorder="1" applyAlignment="1" applyProtection="1">
      <alignment horizontal="left" vertical="center"/>
      <protection locked="0"/>
    </xf>
    <xf numFmtId="0" fontId="17" fillId="10" borderId="8" xfId="0" applyFont="1" applyFill="1" applyBorder="1" applyAlignment="1" applyProtection="1">
      <alignment horizontal="left" vertical="center"/>
      <protection locked="0"/>
    </xf>
    <xf numFmtId="0" fontId="6" fillId="13" borderId="44" xfId="0" applyFont="1" applyFill="1" applyBorder="1" applyAlignment="1">
      <alignment horizontal="left" vertical="center"/>
    </xf>
    <xf numFmtId="0" fontId="6" fillId="13" borderId="7" xfId="0" applyFont="1" applyFill="1" applyBorder="1" applyAlignment="1">
      <alignment horizontal="left" vertical="center"/>
    </xf>
    <xf numFmtId="0" fontId="6" fillId="13" borderId="8" xfId="0" applyFont="1" applyFill="1" applyBorder="1" applyAlignment="1">
      <alignment horizontal="left" vertical="center"/>
    </xf>
    <xf numFmtId="0" fontId="6" fillId="13" borderId="10" xfId="0" applyFont="1" applyFill="1" applyBorder="1" applyAlignment="1">
      <alignment horizontal="left" vertical="center"/>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0" fillId="10" borderId="4" xfId="0" applyFill="1" applyBorder="1" applyAlignment="1">
      <alignment horizontal="left" vertical="center" wrapText="1"/>
    </xf>
    <xf numFmtId="0" fontId="0" fillId="10" borderId="0" xfId="0" applyFill="1" applyAlignment="1">
      <alignment horizontal="left" vertical="center" wrapText="1"/>
    </xf>
    <xf numFmtId="0" fontId="0" fillId="10" borderId="5" xfId="0" applyFill="1" applyBorder="1" applyAlignment="1">
      <alignment horizontal="left" vertical="center" wrapText="1"/>
    </xf>
    <xf numFmtId="0" fontId="44" fillId="10" borderId="4" xfId="0" applyFont="1" applyFill="1" applyBorder="1" applyAlignment="1">
      <alignment horizontal="left" vertical="center" wrapText="1"/>
    </xf>
    <xf numFmtId="0" fontId="44" fillId="10" borderId="0" xfId="0" applyFont="1" applyFill="1" applyAlignment="1">
      <alignment horizontal="left" vertical="center" wrapText="1"/>
    </xf>
    <xf numFmtId="0" fontId="44" fillId="10" borderId="5" xfId="0" applyFont="1" applyFill="1" applyBorder="1" applyAlignment="1">
      <alignment horizontal="left" vertical="center" wrapText="1"/>
    </xf>
    <xf numFmtId="0" fontId="3" fillId="10" borderId="0" xfId="0" applyFont="1" applyFill="1" applyAlignment="1">
      <alignment wrapText="1"/>
    </xf>
    <xf numFmtId="0" fontId="3" fillId="10" borderId="5" xfId="0" applyFont="1" applyFill="1" applyBorder="1" applyAlignment="1">
      <alignment wrapText="1"/>
    </xf>
    <xf numFmtId="0" fontId="6" fillId="13" borderId="1" xfId="1" applyFont="1" applyFill="1" applyBorder="1" applyAlignment="1">
      <alignment vertical="center" wrapText="1"/>
    </xf>
    <xf numFmtId="0" fontId="6" fillId="13" borderId="2" xfId="1" applyFont="1" applyFill="1" applyBorder="1" applyAlignment="1">
      <alignment vertical="center" wrapText="1"/>
    </xf>
    <xf numFmtId="0" fontId="6" fillId="13" borderId="3" xfId="1" applyFont="1" applyFill="1" applyBorder="1" applyAlignment="1">
      <alignment vertical="center" wrapText="1"/>
    </xf>
    <xf numFmtId="0" fontId="1" fillId="2" borderId="28"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5"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3" fillId="2" borderId="4" xfId="0" applyFont="1" applyFill="1" applyBorder="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9" xfId="0" applyFont="1" applyFill="1" applyBorder="1" applyAlignment="1">
      <alignment vertical="center"/>
    </xf>
    <xf numFmtId="0" fontId="3" fillId="2" borderId="12" xfId="0" applyFont="1" applyFill="1" applyBorder="1" applyAlignment="1">
      <alignment vertical="center"/>
    </xf>
    <xf numFmtId="0" fontId="3" fillId="2" borderId="28" xfId="0" applyFont="1" applyFill="1" applyBorder="1" applyAlignment="1">
      <alignment vertical="center"/>
    </xf>
    <xf numFmtId="0" fontId="3" fillId="2" borderId="16" xfId="0" applyFont="1" applyFill="1" applyBorder="1" applyAlignment="1">
      <alignment vertical="center"/>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9" xfId="0" applyFont="1" applyFill="1" applyBorder="1" applyAlignment="1">
      <alignment vertical="center"/>
    </xf>
    <xf numFmtId="0" fontId="3" fillId="2" borderId="30" xfId="0" applyFont="1" applyFill="1" applyBorder="1" applyAlignment="1">
      <alignment vertical="center"/>
    </xf>
    <xf numFmtId="0" fontId="21" fillId="2" borderId="4" xfId="0" applyFont="1" applyFill="1" applyBorder="1" applyAlignment="1">
      <alignment horizontal="left" vertical="center"/>
    </xf>
    <xf numFmtId="0" fontId="21" fillId="2" borderId="0" xfId="0" applyFont="1" applyFill="1" applyAlignment="1">
      <alignment horizontal="left" vertical="center"/>
    </xf>
    <xf numFmtId="0" fontId="21" fillId="2" borderId="5"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2"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23" xfId="0" applyFont="1" applyBorder="1" applyAlignment="1">
      <alignment horizontal="center" vertical="center"/>
    </xf>
    <xf numFmtId="49" fontId="3" fillId="0" borderId="20" xfId="0" applyNumberFormat="1" applyFont="1" applyBorder="1" applyAlignment="1" applyProtection="1">
      <alignment vertical="center" shrinkToFit="1"/>
      <protection locked="0"/>
    </xf>
    <xf numFmtId="49" fontId="3" fillId="0" borderId="21" xfId="0" applyNumberFormat="1" applyFont="1" applyBorder="1" applyAlignment="1" applyProtection="1">
      <alignment vertical="center" shrinkToFit="1"/>
      <protection locked="0"/>
    </xf>
    <xf numFmtId="49" fontId="3" fillId="0" borderId="22" xfId="0" applyNumberFormat="1" applyFont="1" applyBorder="1" applyAlignment="1" applyProtection="1">
      <alignment vertical="center" shrinkToFit="1"/>
      <protection locked="0"/>
    </xf>
    <xf numFmtId="14" fontId="3" fillId="0" borderId="23" xfId="0" applyNumberFormat="1"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23" xfId="0" applyFont="1" applyBorder="1" applyAlignment="1" applyProtection="1">
      <alignment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8" xfId="0" applyFont="1" applyBorder="1" applyAlignment="1">
      <alignment horizontal="center" vertical="center"/>
    </xf>
    <xf numFmtId="49" fontId="3" fillId="0" borderId="17" xfId="0" applyNumberFormat="1" applyFont="1" applyBorder="1" applyAlignment="1" applyProtection="1">
      <alignment vertical="center" shrinkToFit="1"/>
      <protection locked="0"/>
    </xf>
    <xf numFmtId="49" fontId="3" fillId="0" borderId="18" xfId="0" applyNumberFormat="1" applyFont="1" applyBorder="1" applyAlignment="1" applyProtection="1">
      <alignment vertical="center" shrinkToFit="1"/>
      <protection locked="0"/>
    </xf>
    <xf numFmtId="49" fontId="3" fillId="0" borderId="19" xfId="0" applyNumberFormat="1" applyFont="1" applyBorder="1" applyAlignment="1" applyProtection="1">
      <alignment vertical="center" shrinkToFit="1"/>
      <protection locked="0"/>
    </xf>
    <xf numFmtId="14" fontId="3" fillId="0" borderId="17" xfId="0" applyNumberFormat="1"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24" xfId="0" applyFont="1" applyBorder="1" applyAlignment="1" applyProtection="1">
      <alignment vertical="center"/>
      <protection locked="0"/>
    </xf>
    <xf numFmtId="0" fontId="5" fillId="0" borderId="23" xfId="0" applyFont="1" applyBorder="1" applyAlignment="1" applyProtection="1">
      <alignment horizontal="center" vertical="center" wrapText="1"/>
      <protection locked="0"/>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16" xfId="0" applyFont="1" applyBorder="1" applyAlignment="1">
      <alignment horizontal="center" vertical="center"/>
    </xf>
    <xf numFmtId="49" fontId="3" fillId="0" borderId="13" xfId="0" applyNumberFormat="1" applyFont="1" applyBorder="1" applyAlignment="1" applyProtection="1">
      <alignment vertical="center" shrinkToFit="1"/>
      <protection locked="0"/>
    </xf>
    <xf numFmtId="49" fontId="3" fillId="0" borderId="14" xfId="0" applyNumberFormat="1" applyFont="1" applyBorder="1" applyAlignment="1" applyProtection="1">
      <alignment vertical="center" shrinkToFit="1"/>
      <protection locked="0"/>
    </xf>
    <xf numFmtId="49" fontId="3" fillId="0" borderId="15" xfId="0" applyNumberFormat="1" applyFont="1" applyBorder="1" applyAlignment="1" applyProtection="1">
      <alignment vertical="center" shrinkToFit="1"/>
      <protection locked="0"/>
    </xf>
    <xf numFmtId="14" fontId="3" fillId="0" borderId="16" xfId="0" applyNumberFormat="1"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6" xfId="0" applyFont="1" applyBorder="1" applyAlignment="1" applyProtection="1">
      <alignment vertical="center"/>
      <protection locked="0"/>
    </xf>
    <xf numFmtId="0" fontId="1" fillId="10" borderId="0" xfId="0" applyFont="1" applyFill="1" applyAlignment="1">
      <alignment horizontal="center"/>
    </xf>
    <xf numFmtId="0" fontId="5" fillId="0" borderId="16" xfId="0" applyFont="1" applyBorder="1" applyAlignment="1" applyProtection="1">
      <alignment horizontal="center" vertical="center" wrapText="1"/>
      <protection locked="0"/>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8" fillId="2" borderId="0" xfId="0" applyFont="1" applyFill="1" applyAlignment="1">
      <alignment horizontal="left" vertical="center"/>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1" fillId="2" borderId="1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49" fontId="31" fillId="0" borderId="0" xfId="4" applyNumberFormat="1" applyFont="1" applyAlignment="1">
      <alignment horizontal="center" vertical="center"/>
    </xf>
    <xf numFmtId="49" fontId="13" fillId="9" borderId="9" xfId="4" applyNumberFormat="1" applyFont="1" applyFill="1" applyBorder="1" applyAlignment="1" applyProtection="1">
      <alignment horizontal="left" vertical="center"/>
      <protection locked="0"/>
    </xf>
    <xf numFmtId="49" fontId="32" fillId="9" borderId="9" xfId="4" applyNumberFormat="1" applyFont="1" applyFill="1" applyBorder="1" applyAlignment="1" applyProtection="1">
      <alignment horizontal="left" vertical="center"/>
      <protection locked="0"/>
    </xf>
    <xf numFmtId="176" fontId="32" fillId="9" borderId="9" xfId="4" applyNumberFormat="1" applyFont="1" applyFill="1" applyBorder="1" applyAlignment="1" applyProtection="1">
      <alignment horizontal="left" vertical="center"/>
      <protection locked="0"/>
    </xf>
    <xf numFmtId="49" fontId="30" fillId="3" borderId="0" xfId="4" applyNumberFormat="1" applyFont="1" applyFill="1" applyAlignment="1">
      <alignment horizontal="center" vertical="center"/>
    </xf>
    <xf numFmtId="49" fontId="13" fillId="0" borderId="0" xfId="4" applyNumberFormat="1" applyFont="1" applyAlignment="1">
      <alignment vertical="center" wrapText="1"/>
    </xf>
    <xf numFmtId="0" fontId="13" fillId="0" borderId="0" xfId="0" applyFont="1" applyAlignment="1">
      <alignment vertical="center" wrapText="1"/>
    </xf>
    <xf numFmtId="49" fontId="0" fillId="0" borderId="0" xfId="4" applyNumberFormat="1" applyFont="1" applyAlignment="1">
      <alignment horizontal="left" vertical="center" wrapText="1"/>
    </xf>
    <xf numFmtId="0" fontId="0" fillId="0" borderId="0" xfId="0" applyAlignment="1">
      <alignment vertical="center" wrapText="1"/>
    </xf>
    <xf numFmtId="49" fontId="3" fillId="0" borderId="2" xfId="4" applyNumberFormat="1" applyBorder="1" applyAlignment="1">
      <alignment horizontal="left" vertical="center"/>
    </xf>
    <xf numFmtId="49" fontId="3" fillId="0" borderId="2" xfId="4" quotePrefix="1" applyNumberFormat="1" applyBorder="1" applyAlignment="1">
      <alignment horizontal="left" vertical="center"/>
    </xf>
    <xf numFmtId="0" fontId="2" fillId="0" borderId="2" xfId="2" applyBorder="1" applyAlignment="1" applyProtection="1"/>
    <xf numFmtId="0" fontId="0" fillId="0" borderId="2" xfId="0" applyBorder="1"/>
    <xf numFmtId="49" fontId="3" fillId="0" borderId="9" xfId="4" applyNumberFormat="1" applyBorder="1" applyAlignment="1">
      <alignment horizontal="left" vertical="center"/>
    </xf>
    <xf numFmtId="49" fontId="36" fillId="0" borderId="2" xfId="4" applyNumberFormat="1" applyFont="1" applyBorder="1" applyAlignment="1">
      <alignment horizontal="left" vertical="center"/>
    </xf>
  </cellXfs>
  <cellStyles count="7">
    <cellStyle name="Normal_WH_O04062503_SQ" xfId="1" xr:uid="{00000000-0005-0000-0000-000000000000}"/>
    <cellStyle name="ハイパーリンク" xfId="2" builtinId="8"/>
    <cellStyle name="ハイパーリンク_CBS-070115-AppForm" xfId="5" xr:uid="{00000000-0005-0000-0000-000002000000}"/>
    <cellStyle name="標準" xfId="0" builtinId="0"/>
    <cellStyle name="標準_CBS-070115-AppForm" xfId="6" xr:uid="{00000000-0005-0000-0000-000004000000}"/>
    <cellStyle name="標準_Copy of compound info sheet(MSKCC)" xfId="4" xr:uid="{00000000-0005-0000-0000-000005000000}"/>
    <cellStyle name="標準_ResultData並び替え順" xfId="3" xr:uid="{00000000-0005-0000-0000-000006000000}"/>
  </cellStyles>
  <dxfs count="1128">
    <dxf>
      <font>
        <condense val="0"/>
        <extend val="0"/>
        <color indexed="9"/>
      </font>
    </dxf>
    <dxf>
      <fill>
        <patternFill>
          <bgColor indexed="15"/>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bgColor indexed="41"/>
        </patternFill>
      </fill>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ill>
        <patternFill>
          <bgColor indexed="41"/>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bgColor indexed="41"/>
        </patternFill>
      </fill>
    </dxf>
    <dxf>
      <fill>
        <patternFill>
          <bgColor indexed="41"/>
        </patternFill>
      </fill>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theme="0"/>
      </font>
    </dxf>
    <dxf>
      <font>
        <color theme="0"/>
      </font>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ill>
        <patternFill patternType="lightTrellis">
          <fgColor rgb="FFFF0000"/>
        </patternFill>
      </fill>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FFFF"/>
      </font>
    </dxf>
    <dxf>
      <font>
        <color rgb="FFFF0000"/>
      </font>
    </dxf>
    <dxf>
      <font>
        <color rgb="FFFF0000"/>
      </font>
    </dxf>
    <dxf>
      <font>
        <color rgb="FFFFFFFF"/>
      </font>
    </dxf>
    <dxf>
      <font>
        <color rgb="FFFF0000"/>
      </font>
    </dxf>
    <dxf>
      <font>
        <color rgb="FFFF0000"/>
      </font>
    </dxf>
    <dxf>
      <font>
        <color rgb="FFFF0000"/>
      </font>
    </dxf>
    <dxf>
      <font>
        <color rgb="FFFF0000"/>
      </font>
    </dxf>
    <dxf>
      <font>
        <color rgb="FFFFFFFF"/>
      </font>
    </dxf>
    <dxf>
      <font>
        <color rgb="FFFF0000"/>
      </font>
    </dxf>
    <dxf>
      <font>
        <color rgb="FFFF0000"/>
      </font>
    </dxf>
    <dxf>
      <font>
        <color rgb="FFFFFFFF"/>
      </font>
    </dxf>
    <dxf>
      <font>
        <color rgb="FFFF0000"/>
      </font>
    </dxf>
    <dxf>
      <font>
        <color rgb="FFFFFFFF"/>
      </font>
    </dxf>
    <dxf>
      <font>
        <color rgb="FFFF0000"/>
      </font>
    </dxf>
    <dxf>
      <font>
        <color rgb="FFFF0000"/>
      </font>
    </dxf>
    <dxf>
      <font>
        <color rgb="FFFF0000"/>
      </font>
    </dxf>
    <dxf>
      <font>
        <color rgb="FFFFFFFF"/>
      </font>
    </dxf>
    <dxf>
      <font>
        <color rgb="FFFF0000"/>
      </font>
    </dxf>
    <dxf>
      <font>
        <color rgb="FFFF0000"/>
      </font>
    </dxf>
    <dxf>
      <font>
        <color rgb="FFFF0000"/>
      </font>
    </dxf>
    <dxf>
      <font>
        <color theme="0"/>
      </font>
    </dxf>
    <dxf>
      <font>
        <color rgb="FFFF0000"/>
      </font>
    </dxf>
    <dxf>
      <fill>
        <patternFill patternType="lightTrellis">
          <fgColor theme="1"/>
          <bgColor theme="2"/>
        </patternFill>
      </fill>
    </dxf>
    <dxf>
      <fill>
        <patternFill>
          <bgColor rgb="FFFF0000"/>
        </patternFill>
      </fill>
    </dxf>
  </dxfs>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fmlaLink="$CR$149" lockText="1" noThreeD="1"/>
</file>

<file path=xl/ctrlProps/ctrlProp100.xml><?xml version="1.0" encoding="utf-8"?>
<formControlPr xmlns="http://schemas.microsoft.com/office/spreadsheetml/2009/9/main" objectType="CheckBox" fmlaLink="BP198" lockText="1" noThreeD="1"/>
</file>

<file path=xl/ctrlProps/ctrlProp101.xml><?xml version="1.0" encoding="utf-8"?>
<formControlPr xmlns="http://schemas.microsoft.com/office/spreadsheetml/2009/9/main" objectType="CheckBox" fmlaLink="BQ200" lockText="1" noThreeD="1"/>
</file>

<file path=xl/ctrlProps/ctrlProp102.xml><?xml version="1.0" encoding="utf-8"?>
<formControlPr xmlns="http://schemas.microsoft.com/office/spreadsheetml/2009/9/main" objectType="CheckBox" fmlaLink="BR200" lockText="1" noThreeD="1"/>
</file>

<file path=xl/ctrlProps/ctrlProp103.xml><?xml version="1.0" encoding="utf-8"?>
<formControlPr xmlns="http://schemas.microsoft.com/office/spreadsheetml/2009/9/main" objectType="CheckBox" fmlaLink="BS200" lockText="1" noThreeD="1"/>
</file>

<file path=xl/ctrlProps/ctrlProp104.xml><?xml version="1.0" encoding="utf-8"?>
<formControlPr xmlns="http://schemas.microsoft.com/office/spreadsheetml/2009/9/main" objectType="CheckBox" fmlaLink="BT200" lockText="1" noThreeD="1"/>
</file>

<file path=xl/ctrlProps/ctrlProp105.xml><?xml version="1.0" encoding="utf-8"?>
<formControlPr xmlns="http://schemas.microsoft.com/office/spreadsheetml/2009/9/main" objectType="CheckBox" fmlaLink="BM202" lockText="1" noThreeD="1"/>
</file>

<file path=xl/ctrlProps/ctrlProp106.xml><?xml version="1.0" encoding="utf-8"?>
<formControlPr xmlns="http://schemas.microsoft.com/office/spreadsheetml/2009/9/main" objectType="CheckBox" fmlaLink="BN202" lockText="1" noThreeD="1"/>
</file>

<file path=xl/ctrlProps/ctrlProp107.xml><?xml version="1.0" encoding="utf-8"?>
<formControlPr xmlns="http://schemas.microsoft.com/office/spreadsheetml/2009/9/main" objectType="CheckBox" fmlaLink="BM204" lockText="1" noThreeD="1"/>
</file>

<file path=xl/ctrlProps/ctrlProp108.xml><?xml version="1.0" encoding="utf-8"?>
<formControlPr xmlns="http://schemas.microsoft.com/office/spreadsheetml/2009/9/main" objectType="CheckBox" fmlaLink="BN204" lockText="1" noThreeD="1"/>
</file>

<file path=xl/ctrlProps/ctrlProp109.xml><?xml version="1.0" encoding="utf-8"?>
<formControlPr xmlns="http://schemas.microsoft.com/office/spreadsheetml/2009/9/main" objectType="CheckBox" fmlaLink="BQ204" lockText="1" noThreeD="1"/>
</file>

<file path=xl/ctrlProps/ctrlProp11.xml><?xml version="1.0" encoding="utf-8"?>
<formControlPr xmlns="http://schemas.microsoft.com/office/spreadsheetml/2009/9/main" objectType="CheckBox" fmlaLink="$CT$151" lockText="1" noThreeD="1"/>
</file>

<file path=xl/ctrlProps/ctrlProp110.xml><?xml version="1.0" encoding="utf-8"?>
<formControlPr xmlns="http://schemas.microsoft.com/office/spreadsheetml/2009/9/main" objectType="CheckBox" fmlaLink="BR204" lockText="1" noThreeD="1"/>
</file>

<file path=xl/ctrlProps/ctrlProp111.xml><?xml version="1.0" encoding="utf-8"?>
<formControlPr xmlns="http://schemas.microsoft.com/office/spreadsheetml/2009/9/main" objectType="CheckBox" fmlaLink="BQ208" lockText="1" noThreeD="1"/>
</file>

<file path=xl/ctrlProps/ctrlProp112.xml><?xml version="1.0" encoding="utf-8"?>
<formControlPr xmlns="http://schemas.microsoft.com/office/spreadsheetml/2009/9/main" objectType="CheckBox" fmlaLink="BR208" lockText="1" noThreeD="1"/>
</file>

<file path=xl/ctrlProps/ctrlProp113.xml><?xml version="1.0" encoding="utf-8"?>
<formControlPr xmlns="http://schemas.microsoft.com/office/spreadsheetml/2009/9/main" objectType="CheckBox" fmlaLink="BM210" lockText="1" noThreeD="1"/>
</file>

<file path=xl/ctrlProps/ctrlProp114.xml><?xml version="1.0" encoding="utf-8"?>
<formControlPr xmlns="http://schemas.microsoft.com/office/spreadsheetml/2009/9/main" objectType="CheckBox" fmlaLink="BN210" lockText="1" noThreeD="1"/>
</file>

<file path=xl/ctrlProps/ctrlProp115.xml><?xml version="1.0" encoding="utf-8"?>
<formControlPr xmlns="http://schemas.microsoft.com/office/spreadsheetml/2009/9/main" objectType="CheckBox" fmlaLink="BO210" lockText="1" noThreeD="1"/>
</file>

<file path=xl/ctrlProps/ctrlProp116.xml><?xml version="1.0" encoding="utf-8"?>
<formControlPr xmlns="http://schemas.microsoft.com/office/spreadsheetml/2009/9/main" objectType="CheckBox" fmlaLink="BP210" lockText="1" noThreeD="1"/>
</file>

<file path=xl/ctrlProps/ctrlProp117.xml><?xml version="1.0" encoding="utf-8"?>
<formControlPr xmlns="http://schemas.microsoft.com/office/spreadsheetml/2009/9/main" objectType="CheckBox" fmlaLink="BQ210" lockText="1" noThreeD="1"/>
</file>

<file path=xl/ctrlProps/ctrlProp118.xml><?xml version="1.0" encoding="utf-8"?>
<formControlPr xmlns="http://schemas.microsoft.com/office/spreadsheetml/2009/9/main" objectType="CheckBox" fmlaLink="BR210" lockText="1" noThreeD="1"/>
</file>

<file path=xl/ctrlProps/ctrlProp119.xml><?xml version="1.0" encoding="utf-8"?>
<formControlPr xmlns="http://schemas.microsoft.com/office/spreadsheetml/2009/9/main" objectType="CheckBox" fmlaLink="BS210" lockText="1" noThreeD="1"/>
</file>

<file path=xl/ctrlProps/ctrlProp12.xml><?xml version="1.0" encoding="utf-8"?>
<formControlPr xmlns="http://schemas.microsoft.com/office/spreadsheetml/2009/9/main" objectType="CheckBox" fmlaLink="$CV$153" lockText="1" noThreeD="1"/>
</file>

<file path=xl/ctrlProps/ctrlProp120.xml><?xml version="1.0" encoding="utf-8"?>
<formControlPr xmlns="http://schemas.microsoft.com/office/spreadsheetml/2009/9/main" objectType="CheckBox" fmlaLink="BT210" lockText="1" noThreeD="1"/>
</file>

<file path=xl/ctrlProps/ctrlProp121.xml><?xml version="1.0" encoding="utf-8"?>
<formControlPr xmlns="http://schemas.microsoft.com/office/spreadsheetml/2009/9/main" objectType="CheckBox" fmlaLink="BM212" lockText="1" noThreeD="1"/>
</file>

<file path=xl/ctrlProps/ctrlProp122.xml><?xml version="1.0" encoding="utf-8"?>
<formControlPr xmlns="http://schemas.microsoft.com/office/spreadsheetml/2009/9/main" objectType="CheckBox" fmlaLink="BN212" lockText="1" noThreeD="1"/>
</file>

<file path=xl/ctrlProps/ctrlProp123.xml><?xml version="1.0" encoding="utf-8"?>
<formControlPr xmlns="http://schemas.microsoft.com/office/spreadsheetml/2009/9/main" objectType="CheckBox" fmlaLink="BO212" lockText="1" noThreeD="1"/>
</file>

<file path=xl/ctrlProps/ctrlProp124.xml><?xml version="1.0" encoding="utf-8"?>
<formControlPr xmlns="http://schemas.microsoft.com/office/spreadsheetml/2009/9/main" objectType="CheckBox" fmlaLink="BP212" lockText="1" noThreeD="1"/>
</file>

<file path=xl/ctrlProps/ctrlProp125.xml><?xml version="1.0" encoding="utf-8"?>
<formControlPr xmlns="http://schemas.microsoft.com/office/spreadsheetml/2009/9/main" objectType="CheckBox" fmlaLink="BQ212" lockText="1" noThreeD="1"/>
</file>

<file path=xl/ctrlProps/ctrlProp126.xml><?xml version="1.0" encoding="utf-8"?>
<formControlPr xmlns="http://schemas.microsoft.com/office/spreadsheetml/2009/9/main" objectType="CheckBox" fmlaLink="BR212" lockText="1" noThreeD="1"/>
</file>

<file path=xl/ctrlProps/ctrlProp127.xml><?xml version="1.0" encoding="utf-8"?>
<formControlPr xmlns="http://schemas.microsoft.com/office/spreadsheetml/2009/9/main" objectType="CheckBox" fmlaLink="BM214" lockText="1" noThreeD="1"/>
</file>

<file path=xl/ctrlProps/ctrlProp128.xml><?xml version="1.0" encoding="utf-8"?>
<formControlPr xmlns="http://schemas.microsoft.com/office/spreadsheetml/2009/9/main" objectType="CheckBox" fmlaLink="BN214" lockText="1" noThreeD="1"/>
</file>

<file path=xl/ctrlProps/ctrlProp129.xml><?xml version="1.0" encoding="utf-8"?>
<formControlPr xmlns="http://schemas.microsoft.com/office/spreadsheetml/2009/9/main" objectType="CheckBox" fmlaLink="BO214" lockText="1" noThreeD="1"/>
</file>

<file path=xl/ctrlProps/ctrlProp13.xml><?xml version="1.0" encoding="utf-8"?>
<formControlPr xmlns="http://schemas.microsoft.com/office/spreadsheetml/2009/9/main" objectType="CheckBox" fmlaLink="$CX$155" lockText="1" noThreeD="1"/>
</file>

<file path=xl/ctrlProps/ctrlProp130.xml><?xml version="1.0" encoding="utf-8"?>
<formControlPr xmlns="http://schemas.microsoft.com/office/spreadsheetml/2009/9/main" objectType="CheckBox" fmlaLink="BP214" lockText="1" noThreeD="1"/>
</file>

<file path=xl/ctrlProps/ctrlProp131.xml><?xml version="1.0" encoding="utf-8"?>
<formControlPr xmlns="http://schemas.microsoft.com/office/spreadsheetml/2009/9/main" objectType="CheckBox" fmlaLink="BS214" lockText="1" noThreeD="1"/>
</file>

<file path=xl/ctrlProps/ctrlProp132.xml><?xml version="1.0" encoding="utf-8"?>
<formControlPr xmlns="http://schemas.microsoft.com/office/spreadsheetml/2009/9/main" objectType="CheckBox" fmlaLink="BT214" lockText="1" noThreeD="1"/>
</file>

<file path=xl/ctrlProps/ctrlProp133.xml><?xml version="1.0" encoding="utf-8"?>
<formControlPr xmlns="http://schemas.microsoft.com/office/spreadsheetml/2009/9/main" objectType="CheckBox" fmlaLink="BM216" lockText="1" noThreeD="1"/>
</file>

<file path=xl/ctrlProps/ctrlProp134.xml><?xml version="1.0" encoding="utf-8"?>
<formControlPr xmlns="http://schemas.microsoft.com/office/spreadsheetml/2009/9/main" objectType="CheckBox" fmlaLink="BN216" lockText="1" noThreeD="1"/>
</file>

<file path=xl/ctrlProps/ctrlProp135.xml><?xml version="1.0" encoding="utf-8"?>
<formControlPr xmlns="http://schemas.microsoft.com/office/spreadsheetml/2009/9/main" objectType="CheckBox" fmlaLink="BO216" lockText="1" noThreeD="1"/>
</file>

<file path=xl/ctrlProps/ctrlProp136.xml><?xml version="1.0" encoding="utf-8"?>
<formControlPr xmlns="http://schemas.microsoft.com/office/spreadsheetml/2009/9/main" objectType="CheckBox" fmlaLink="BP216" lockText="1" noThreeD="1"/>
</file>

<file path=xl/ctrlProps/ctrlProp137.xml><?xml version="1.0" encoding="utf-8"?>
<formControlPr xmlns="http://schemas.microsoft.com/office/spreadsheetml/2009/9/main" objectType="CheckBox" fmlaLink="BQ216" lockText="1" noThreeD="1"/>
</file>

<file path=xl/ctrlProps/ctrlProp138.xml><?xml version="1.0" encoding="utf-8"?>
<formControlPr xmlns="http://schemas.microsoft.com/office/spreadsheetml/2009/9/main" objectType="CheckBox" fmlaLink="BR216" lockText="1" noThreeD="1"/>
</file>

<file path=xl/ctrlProps/ctrlProp139.xml><?xml version="1.0" encoding="utf-8"?>
<formControlPr xmlns="http://schemas.microsoft.com/office/spreadsheetml/2009/9/main" objectType="CheckBox" fmlaLink="BS216" lockText="1" noThreeD="1"/>
</file>

<file path=xl/ctrlProps/ctrlProp14.xml><?xml version="1.0" encoding="utf-8"?>
<formControlPr xmlns="http://schemas.microsoft.com/office/spreadsheetml/2009/9/main" objectType="CheckBox" fmlaLink="$BM$159" lockText="1" noThreeD="1"/>
</file>

<file path=xl/ctrlProps/ctrlProp140.xml><?xml version="1.0" encoding="utf-8"?>
<formControlPr xmlns="http://schemas.microsoft.com/office/spreadsheetml/2009/9/main" objectType="CheckBox" fmlaLink="BT216" lockText="1" noThreeD="1"/>
</file>

<file path=xl/ctrlProps/ctrlProp141.xml><?xml version="1.0" encoding="utf-8"?>
<formControlPr xmlns="http://schemas.microsoft.com/office/spreadsheetml/2009/9/main" objectType="CheckBox" fmlaLink="BM218" lockText="1" noThreeD="1"/>
</file>

<file path=xl/ctrlProps/ctrlProp142.xml><?xml version="1.0" encoding="utf-8"?>
<formControlPr xmlns="http://schemas.microsoft.com/office/spreadsheetml/2009/9/main" objectType="CheckBox" fmlaLink="BN218" lockText="1" noThreeD="1"/>
</file>

<file path=xl/ctrlProps/ctrlProp143.xml><?xml version="1.0" encoding="utf-8"?>
<formControlPr xmlns="http://schemas.microsoft.com/office/spreadsheetml/2009/9/main" objectType="CheckBox" fmlaLink="BO218" lockText="1" noThreeD="1"/>
</file>

<file path=xl/ctrlProps/ctrlProp144.xml><?xml version="1.0" encoding="utf-8"?>
<formControlPr xmlns="http://schemas.microsoft.com/office/spreadsheetml/2009/9/main" objectType="CheckBox" fmlaLink="BP218" lockText="1" noThreeD="1"/>
</file>

<file path=xl/ctrlProps/ctrlProp145.xml><?xml version="1.0" encoding="utf-8"?>
<formControlPr xmlns="http://schemas.microsoft.com/office/spreadsheetml/2009/9/main" objectType="CheckBox" fmlaLink="BQ218" lockText="1" noThreeD="1"/>
</file>

<file path=xl/ctrlProps/ctrlProp146.xml><?xml version="1.0" encoding="utf-8"?>
<formControlPr xmlns="http://schemas.microsoft.com/office/spreadsheetml/2009/9/main" objectType="CheckBox" fmlaLink="BR218" lockText="1" noThreeD="1"/>
</file>

<file path=xl/ctrlProps/ctrlProp147.xml><?xml version="1.0" encoding="utf-8"?>
<formControlPr xmlns="http://schemas.microsoft.com/office/spreadsheetml/2009/9/main" objectType="CheckBox" fmlaLink="BS218" lockText="1" noThreeD="1"/>
</file>

<file path=xl/ctrlProps/ctrlProp148.xml><?xml version="1.0" encoding="utf-8"?>
<formControlPr xmlns="http://schemas.microsoft.com/office/spreadsheetml/2009/9/main" objectType="CheckBox" fmlaLink="BT218" lockText="1" noThreeD="1"/>
</file>

<file path=xl/ctrlProps/ctrlProp149.xml><?xml version="1.0" encoding="utf-8"?>
<formControlPr xmlns="http://schemas.microsoft.com/office/spreadsheetml/2009/9/main" objectType="CheckBox" fmlaLink="BM220" lockText="1" noThreeD="1"/>
</file>

<file path=xl/ctrlProps/ctrlProp15.xml><?xml version="1.0" encoding="utf-8"?>
<formControlPr xmlns="http://schemas.microsoft.com/office/spreadsheetml/2009/9/main" objectType="CheckBox" fmlaLink="$CY$156" lockText="1" noThreeD="1"/>
</file>

<file path=xl/ctrlProps/ctrlProp150.xml><?xml version="1.0" encoding="utf-8"?>
<formControlPr xmlns="http://schemas.microsoft.com/office/spreadsheetml/2009/9/main" objectType="CheckBox" fmlaLink="BN220" lockText="1" noThreeD="1"/>
</file>

<file path=xl/ctrlProps/ctrlProp151.xml><?xml version="1.0" encoding="utf-8"?>
<formControlPr xmlns="http://schemas.microsoft.com/office/spreadsheetml/2009/9/main" objectType="CheckBox" fmlaLink="BO220" lockText="1" noThreeD="1"/>
</file>

<file path=xl/ctrlProps/ctrlProp152.xml><?xml version="1.0" encoding="utf-8"?>
<formControlPr xmlns="http://schemas.microsoft.com/office/spreadsheetml/2009/9/main" objectType="CheckBox" fmlaLink="BP220" lockText="1" noThreeD="1"/>
</file>

<file path=xl/ctrlProps/ctrlProp153.xml><?xml version="1.0" encoding="utf-8"?>
<formControlPr xmlns="http://schemas.microsoft.com/office/spreadsheetml/2009/9/main" objectType="CheckBox" fmlaLink="BQ220" lockText="1" noThreeD="1"/>
</file>

<file path=xl/ctrlProps/ctrlProp154.xml><?xml version="1.0" encoding="utf-8"?>
<formControlPr xmlns="http://schemas.microsoft.com/office/spreadsheetml/2009/9/main" objectType="CheckBox" fmlaLink="BR220" lockText="1" noThreeD="1"/>
</file>

<file path=xl/ctrlProps/ctrlProp155.xml><?xml version="1.0" encoding="utf-8"?>
<formControlPr xmlns="http://schemas.microsoft.com/office/spreadsheetml/2009/9/main" objectType="CheckBox" fmlaLink="BM222" lockText="1" noThreeD="1"/>
</file>

<file path=xl/ctrlProps/ctrlProp156.xml><?xml version="1.0" encoding="utf-8"?>
<formControlPr xmlns="http://schemas.microsoft.com/office/spreadsheetml/2009/9/main" objectType="CheckBox" fmlaLink="BN222" lockText="1" noThreeD="1"/>
</file>

<file path=xl/ctrlProps/ctrlProp157.xml><?xml version="1.0" encoding="utf-8"?>
<formControlPr xmlns="http://schemas.microsoft.com/office/spreadsheetml/2009/9/main" objectType="CheckBox" fmlaLink="BO222" lockText="1" noThreeD="1"/>
</file>

<file path=xl/ctrlProps/ctrlProp158.xml><?xml version="1.0" encoding="utf-8"?>
<formControlPr xmlns="http://schemas.microsoft.com/office/spreadsheetml/2009/9/main" objectType="CheckBox" fmlaLink="BP222" lockText="1" noThreeD="1"/>
</file>

<file path=xl/ctrlProps/ctrlProp159.xml><?xml version="1.0" encoding="utf-8"?>
<formControlPr xmlns="http://schemas.microsoft.com/office/spreadsheetml/2009/9/main" objectType="CheckBox" fmlaLink="BM224" lockText="1" noThreeD="1"/>
</file>

<file path=xl/ctrlProps/ctrlProp16.xml><?xml version="1.0" encoding="utf-8"?>
<formControlPr xmlns="http://schemas.microsoft.com/office/spreadsheetml/2009/9/main" objectType="CheckBox" fmlaLink="$CZ$157" lockText="1" noThreeD="1"/>
</file>

<file path=xl/ctrlProps/ctrlProp160.xml><?xml version="1.0" encoding="utf-8"?>
<formControlPr xmlns="http://schemas.microsoft.com/office/spreadsheetml/2009/9/main" objectType="CheckBox" fmlaLink="BN224" lockText="1" noThreeD="1"/>
</file>

<file path=xl/ctrlProps/ctrlProp161.xml><?xml version="1.0" encoding="utf-8"?>
<formControlPr xmlns="http://schemas.microsoft.com/office/spreadsheetml/2009/9/main" objectType="CheckBox" fmlaLink="BO224" lockText="1" noThreeD="1"/>
</file>

<file path=xl/ctrlProps/ctrlProp162.xml><?xml version="1.0" encoding="utf-8"?>
<formControlPr xmlns="http://schemas.microsoft.com/office/spreadsheetml/2009/9/main" objectType="CheckBox" fmlaLink="BP224" lockText="1" noThreeD="1"/>
</file>

<file path=xl/ctrlProps/ctrlProp163.xml><?xml version="1.0" encoding="utf-8"?>
<formControlPr xmlns="http://schemas.microsoft.com/office/spreadsheetml/2009/9/main" objectType="CheckBox" fmlaLink="BM231" lockText="1" noThreeD="1"/>
</file>

<file path=xl/ctrlProps/ctrlProp164.xml><?xml version="1.0" encoding="utf-8"?>
<formControlPr xmlns="http://schemas.microsoft.com/office/spreadsheetml/2009/9/main" objectType="CheckBox" fmlaLink="BN231" lockText="1" noThreeD="1"/>
</file>

<file path=xl/ctrlProps/ctrlProp165.xml><?xml version="1.0" encoding="utf-8"?>
<formControlPr xmlns="http://schemas.microsoft.com/office/spreadsheetml/2009/9/main" objectType="CheckBox" fmlaLink="BO231" lockText="1" noThreeD="1"/>
</file>

<file path=xl/ctrlProps/ctrlProp166.xml><?xml version="1.0" encoding="utf-8"?>
<formControlPr xmlns="http://schemas.microsoft.com/office/spreadsheetml/2009/9/main" objectType="CheckBox" fmlaLink="BQ231" lockText="1" noThreeD="1"/>
</file>

<file path=xl/ctrlProps/ctrlProp167.xml><?xml version="1.0" encoding="utf-8"?>
<formControlPr xmlns="http://schemas.microsoft.com/office/spreadsheetml/2009/9/main" objectType="CheckBox" fmlaLink="BS231" lockText="1" noThreeD="1"/>
</file>

<file path=xl/ctrlProps/ctrlProp168.xml><?xml version="1.0" encoding="utf-8"?>
<formControlPr xmlns="http://schemas.microsoft.com/office/spreadsheetml/2009/9/main" objectType="CheckBox" fmlaLink="BT231" lockText="1" noThreeD="1"/>
</file>

<file path=xl/ctrlProps/ctrlProp169.xml><?xml version="1.0" encoding="utf-8"?>
<formControlPr xmlns="http://schemas.microsoft.com/office/spreadsheetml/2009/9/main" objectType="CheckBox" fmlaLink="BM233" lockText="1" noThreeD="1"/>
</file>

<file path=xl/ctrlProps/ctrlProp17.xml><?xml version="1.0" encoding="utf-8"?>
<formControlPr xmlns="http://schemas.microsoft.com/office/spreadsheetml/2009/9/main" objectType="CheckBox" fmlaLink="BM164" lockText="1" noThreeD="1"/>
</file>

<file path=xl/ctrlProps/ctrlProp170.xml><?xml version="1.0" encoding="utf-8"?>
<formControlPr xmlns="http://schemas.microsoft.com/office/spreadsheetml/2009/9/main" objectType="CheckBox" fmlaLink="BQ233" lockText="1" noThreeD="1"/>
</file>

<file path=xl/ctrlProps/ctrlProp171.xml><?xml version="1.0" encoding="utf-8"?>
<formControlPr xmlns="http://schemas.microsoft.com/office/spreadsheetml/2009/9/main" objectType="CheckBox" fmlaLink="BS233" lockText="1" noThreeD="1"/>
</file>

<file path=xl/ctrlProps/ctrlProp172.xml><?xml version="1.0" encoding="utf-8"?>
<formControlPr xmlns="http://schemas.microsoft.com/office/spreadsheetml/2009/9/main" objectType="CheckBox" fmlaLink="BT233" lockText="1" noThreeD="1"/>
</file>

<file path=xl/ctrlProps/ctrlProp173.xml><?xml version="1.0" encoding="utf-8"?>
<formControlPr xmlns="http://schemas.microsoft.com/office/spreadsheetml/2009/9/main" objectType="CheckBox" fmlaLink="BO235" lockText="1" noThreeD="1"/>
</file>

<file path=xl/ctrlProps/ctrlProp174.xml><?xml version="1.0" encoding="utf-8"?>
<formControlPr xmlns="http://schemas.microsoft.com/office/spreadsheetml/2009/9/main" objectType="CheckBox" fmlaLink="BP235" lockText="1" noThreeD="1"/>
</file>

<file path=xl/ctrlProps/ctrlProp175.xml><?xml version="1.0" encoding="utf-8"?>
<formControlPr xmlns="http://schemas.microsoft.com/office/spreadsheetml/2009/9/main" objectType="CheckBox" fmlaLink="BQ235" lockText="1" noThreeD="1"/>
</file>

<file path=xl/ctrlProps/ctrlProp176.xml><?xml version="1.0" encoding="utf-8"?>
<formControlPr xmlns="http://schemas.microsoft.com/office/spreadsheetml/2009/9/main" objectType="CheckBox" fmlaLink="BS235" lockText="1" noThreeD="1"/>
</file>

<file path=xl/ctrlProps/ctrlProp177.xml><?xml version="1.0" encoding="utf-8"?>
<formControlPr xmlns="http://schemas.microsoft.com/office/spreadsheetml/2009/9/main" objectType="CheckBox" fmlaLink="BQ237" lockText="1" noThreeD="1"/>
</file>

<file path=xl/ctrlProps/ctrlProp178.xml><?xml version="1.0" encoding="utf-8"?>
<formControlPr xmlns="http://schemas.microsoft.com/office/spreadsheetml/2009/9/main" objectType="CheckBox" fmlaLink="BS237" lockText="1" noThreeD="1"/>
</file>

<file path=xl/ctrlProps/ctrlProp179.xml><?xml version="1.0" encoding="utf-8"?>
<formControlPr xmlns="http://schemas.microsoft.com/office/spreadsheetml/2009/9/main" objectType="CheckBox" fmlaLink="BM239" lockText="1" noThreeD="1"/>
</file>

<file path=xl/ctrlProps/ctrlProp18.xml><?xml version="1.0" encoding="utf-8"?>
<formControlPr xmlns="http://schemas.microsoft.com/office/spreadsheetml/2009/9/main" objectType="CheckBox" fmlaLink="BN164" lockText="1" noThreeD="1"/>
</file>

<file path=xl/ctrlProps/ctrlProp180.xml><?xml version="1.0" encoding="utf-8"?>
<formControlPr xmlns="http://schemas.microsoft.com/office/spreadsheetml/2009/9/main" objectType="CheckBox" fmlaLink="BO239" lockText="1" noThreeD="1"/>
</file>

<file path=xl/ctrlProps/ctrlProp181.xml><?xml version="1.0" encoding="utf-8"?>
<formControlPr xmlns="http://schemas.microsoft.com/office/spreadsheetml/2009/9/main" objectType="CheckBox" fmlaLink="BQ239" lockText="1" noThreeD="1"/>
</file>

<file path=xl/ctrlProps/ctrlProp182.xml><?xml version="1.0" encoding="utf-8"?>
<formControlPr xmlns="http://schemas.microsoft.com/office/spreadsheetml/2009/9/main" objectType="CheckBox" fmlaLink="BR239" lockText="1" noThreeD="1"/>
</file>

<file path=xl/ctrlProps/ctrlProp183.xml><?xml version="1.0" encoding="utf-8"?>
<formControlPr xmlns="http://schemas.microsoft.com/office/spreadsheetml/2009/9/main" objectType="CheckBox" fmlaLink="BM241" lockText="1" noThreeD="1"/>
</file>

<file path=xl/ctrlProps/ctrlProp184.xml><?xml version="1.0" encoding="utf-8"?>
<formControlPr xmlns="http://schemas.microsoft.com/office/spreadsheetml/2009/9/main" objectType="CheckBox" fmlaLink="BN241" lockText="1" noThreeD="1"/>
</file>

<file path=xl/ctrlProps/ctrlProp185.xml><?xml version="1.0" encoding="utf-8"?>
<formControlPr xmlns="http://schemas.microsoft.com/office/spreadsheetml/2009/9/main" objectType="CheckBox" fmlaLink="BO241" lockText="1" noThreeD="1"/>
</file>

<file path=xl/ctrlProps/ctrlProp186.xml><?xml version="1.0" encoding="utf-8"?>
<formControlPr xmlns="http://schemas.microsoft.com/office/spreadsheetml/2009/9/main" objectType="CheckBox" fmlaLink="BP241" lockText="1" noThreeD="1"/>
</file>

<file path=xl/ctrlProps/ctrlProp187.xml><?xml version="1.0" encoding="utf-8"?>
<formControlPr xmlns="http://schemas.microsoft.com/office/spreadsheetml/2009/9/main" objectType="CheckBox" fmlaLink="BQ241" lockText="1" noThreeD="1"/>
</file>

<file path=xl/ctrlProps/ctrlProp188.xml><?xml version="1.0" encoding="utf-8"?>
<formControlPr xmlns="http://schemas.microsoft.com/office/spreadsheetml/2009/9/main" objectType="CheckBox" fmlaLink="BR241" lockText="1" noThreeD="1"/>
</file>

<file path=xl/ctrlProps/ctrlProp189.xml><?xml version="1.0" encoding="utf-8"?>
<formControlPr xmlns="http://schemas.microsoft.com/office/spreadsheetml/2009/9/main" objectType="CheckBox" fmlaLink="BS241" lockText="1" noThreeD="1"/>
</file>

<file path=xl/ctrlProps/ctrlProp19.xml><?xml version="1.0" encoding="utf-8"?>
<formControlPr xmlns="http://schemas.microsoft.com/office/spreadsheetml/2009/9/main" objectType="CheckBox" fmlaLink="BO164" lockText="1" noThreeD="1"/>
</file>

<file path=xl/ctrlProps/ctrlProp190.xml><?xml version="1.0" encoding="utf-8"?>
<formControlPr xmlns="http://schemas.microsoft.com/office/spreadsheetml/2009/9/main" objectType="CheckBox" fmlaLink="BO243" lockText="1" noThreeD="1"/>
</file>

<file path=xl/ctrlProps/ctrlProp191.xml><?xml version="1.0" encoding="utf-8"?>
<formControlPr xmlns="http://schemas.microsoft.com/office/spreadsheetml/2009/9/main" objectType="CheckBox" fmlaLink="BP243" lockText="1" noThreeD="1"/>
</file>

<file path=xl/ctrlProps/ctrlProp192.xml><?xml version="1.0" encoding="utf-8"?>
<formControlPr xmlns="http://schemas.microsoft.com/office/spreadsheetml/2009/9/main" objectType="CheckBox" fmlaLink="BO245" lockText="1" noThreeD="1"/>
</file>

<file path=xl/ctrlProps/ctrlProp193.xml><?xml version="1.0" encoding="utf-8"?>
<formControlPr xmlns="http://schemas.microsoft.com/office/spreadsheetml/2009/9/main" objectType="CheckBox" fmlaLink="BQ245" lockText="1" noThreeD="1"/>
</file>

<file path=xl/ctrlProps/ctrlProp194.xml><?xml version="1.0" encoding="utf-8"?>
<formControlPr xmlns="http://schemas.microsoft.com/office/spreadsheetml/2009/9/main" objectType="CheckBox" fmlaLink="BR245" lockText="1" noThreeD="1"/>
</file>

<file path=xl/ctrlProps/ctrlProp195.xml><?xml version="1.0" encoding="utf-8"?>
<formControlPr xmlns="http://schemas.microsoft.com/office/spreadsheetml/2009/9/main" objectType="CheckBox" fmlaLink="BS245" lockText="1" noThreeD="1"/>
</file>

<file path=xl/ctrlProps/ctrlProp196.xml><?xml version="1.0" encoding="utf-8"?>
<formControlPr xmlns="http://schemas.microsoft.com/office/spreadsheetml/2009/9/main" objectType="CheckBox" fmlaLink="BT245" lockText="1" noThreeD="1"/>
</file>

<file path=xl/ctrlProps/ctrlProp197.xml><?xml version="1.0" encoding="utf-8"?>
<formControlPr xmlns="http://schemas.microsoft.com/office/spreadsheetml/2009/9/main" objectType="CheckBox" fmlaLink="BO247" lockText="1" noThreeD="1"/>
</file>

<file path=xl/ctrlProps/ctrlProp198.xml><?xml version="1.0" encoding="utf-8"?>
<formControlPr xmlns="http://schemas.microsoft.com/office/spreadsheetml/2009/9/main" objectType="CheckBox" fmlaLink="BQ247" lockText="1" noThreeD="1"/>
</file>

<file path=xl/ctrlProps/ctrlProp199.xml><?xml version="1.0" encoding="utf-8"?>
<formControlPr xmlns="http://schemas.microsoft.com/office/spreadsheetml/2009/9/main" objectType="CheckBox" fmlaLink="BS247"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BP164" lockText="1" noThreeD="1"/>
</file>

<file path=xl/ctrlProps/ctrlProp200.xml><?xml version="1.0" encoding="utf-8"?>
<formControlPr xmlns="http://schemas.microsoft.com/office/spreadsheetml/2009/9/main" objectType="CheckBox" fmlaLink="BM249" lockText="1" noThreeD="1"/>
</file>

<file path=xl/ctrlProps/ctrlProp201.xml><?xml version="1.0" encoding="utf-8"?>
<formControlPr xmlns="http://schemas.microsoft.com/office/spreadsheetml/2009/9/main" objectType="CheckBox" fmlaLink="BQ249" lockText="1" noThreeD="1"/>
</file>

<file path=xl/ctrlProps/ctrlProp202.xml><?xml version="1.0" encoding="utf-8"?>
<formControlPr xmlns="http://schemas.microsoft.com/office/spreadsheetml/2009/9/main" objectType="CheckBox" fmlaLink="BR249" lockText="1" noThreeD="1"/>
</file>

<file path=xl/ctrlProps/ctrlProp203.xml><?xml version="1.0" encoding="utf-8"?>
<formControlPr xmlns="http://schemas.microsoft.com/office/spreadsheetml/2009/9/main" objectType="CheckBox" fmlaLink="BS249" lockText="1" noThreeD="1"/>
</file>

<file path=xl/ctrlProps/ctrlProp204.xml><?xml version="1.0" encoding="utf-8"?>
<formControlPr xmlns="http://schemas.microsoft.com/office/spreadsheetml/2009/9/main" objectType="CheckBox" fmlaLink="BM251" lockText="1" noThreeD="1"/>
</file>

<file path=xl/ctrlProps/ctrlProp205.xml><?xml version="1.0" encoding="utf-8"?>
<formControlPr xmlns="http://schemas.microsoft.com/office/spreadsheetml/2009/9/main" objectType="CheckBox" fmlaLink="BN251" lockText="1" noThreeD="1"/>
</file>

<file path=xl/ctrlProps/ctrlProp206.xml><?xml version="1.0" encoding="utf-8"?>
<formControlPr xmlns="http://schemas.microsoft.com/office/spreadsheetml/2009/9/main" objectType="CheckBox" fmlaLink="BO251" lockText="1" noThreeD="1"/>
</file>

<file path=xl/ctrlProps/ctrlProp207.xml><?xml version="1.0" encoding="utf-8"?>
<formControlPr xmlns="http://schemas.microsoft.com/office/spreadsheetml/2009/9/main" objectType="CheckBox" fmlaLink="BP251" lockText="1" noThreeD="1"/>
</file>

<file path=xl/ctrlProps/ctrlProp208.xml><?xml version="1.0" encoding="utf-8"?>
<formControlPr xmlns="http://schemas.microsoft.com/office/spreadsheetml/2009/9/main" objectType="CheckBox" fmlaLink="BQ251" lockText="1" noThreeD="1"/>
</file>

<file path=xl/ctrlProps/ctrlProp209.xml><?xml version="1.0" encoding="utf-8"?>
<formControlPr xmlns="http://schemas.microsoft.com/office/spreadsheetml/2009/9/main" objectType="CheckBox" fmlaLink="BQ253" lockText="1" noThreeD="1"/>
</file>

<file path=xl/ctrlProps/ctrlProp21.xml><?xml version="1.0" encoding="utf-8"?>
<formControlPr xmlns="http://schemas.microsoft.com/office/spreadsheetml/2009/9/main" objectType="CheckBox" fmlaLink="BQ164" lockText="1" noThreeD="1"/>
</file>

<file path=xl/ctrlProps/ctrlProp210.xml><?xml version="1.0" encoding="utf-8"?>
<formControlPr xmlns="http://schemas.microsoft.com/office/spreadsheetml/2009/9/main" objectType="CheckBox" fmlaLink="BR253" lockText="1" noThreeD="1"/>
</file>

<file path=xl/ctrlProps/ctrlProp211.xml><?xml version="1.0" encoding="utf-8"?>
<formControlPr xmlns="http://schemas.microsoft.com/office/spreadsheetml/2009/9/main" objectType="CheckBox" fmlaLink="BS253" lockText="1" noThreeD="1"/>
</file>

<file path=xl/ctrlProps/ctrlProp212.xml><?xml version="1.0" encoding="utf-8"?>
<formControlPr xmlns="http://schemas.microsoft.com/office/spreadsheetml/2009/9/main" objectType="CheckBox" fmlaLink="BT253" lockText="1" noThreeD="1"/>
</file>

<file path=xl/ctrlProps/ctrlProp213.xml><?xml version="1.0" encoding="utf-8"?>
<formControlPr xmlns="http://schemas.microsoft.com/office/spreadsheetml/2009/9/main" objectType="CheckBox" fmlaLink="BM255" lockText="1" noThreeD="1"/>
</file>

<file path=xl/ctrlProps/ctrlProp214.xml><?xml version="1.0" encoding="utf-8"?>
<formControlPr xmlns="http://schemas.microsoft.com/office/spreadsheetml/2009/9/main" objectType="CheckBox" fmlaLink="BO255" lockText="1" noThreeD="1"/>
</file>

<file path=xl/ctrlProps/ctrlProp215.xml><?xml version="1.0" encoding="utf-8"?>
<formControlPr xmlns="http://schemas.microsoft.com/office/spreadsheetml/2009/9/main" objectType="CheckBox" fmlaLink="BS255" lockText="1" noThreeD="1"/>
</file>

<file path=xl/ctrlProps/ctrlProp216.xml><?xml version="1.0" encoding="utf-8"?>
<formControlPr xmlns="http://schemas.microsoft.com/office/spreadsheetml/2009/9/main" objectType="CheckBox" fmlaLink="BT255" lockText="1" noThreeD="1"/>
</file>

<file path=xl/ctrlProps/ctrlProp217.xml><?xml version="1.0" encoding="utf-8"?>
<formControlPr xmlns="http://schemas.microsoft.com/office/spreadsheetml/2009/9/main" objectType="CheckBox" fmlaLink="BM257" lockText="1" noThreeD="1"/>
</file>

<file path=xl/ctrlProps/ctrlProp218.xml><?xml version="1.0" encoding="utf-8"?>
<formControlPr xmlns="http://schemas.microsoft.com/office/spreadsheetml/2009/9/main" objectType="CheckBox" fmlaLink="BN257" lockText="1" noThreeD="1"/>
</file>

<file path=xl/ctrlProps/ctrlProp219.xml><?xml version="1.0" encoding="utf-8"?>
<formControlPr xmlns="http://schemas.microsoft.com/office/spreadsheetml/2009/9/main" objectType="CheckBox" fmlaLink="BQ257" lockText="1" noThreeD="1"/>
</file>

<file path=xl/ctrlProps/ctrlProp22.xml><?xml version="1.0" encoding="utf-8"?>
<formControlPr xmlns="http://schemas.microsoft.com/office/spreadsheetml/2009/9/main" objectType="CheckBox" fmlaLink="BR164" lockText="1" noThreeD="1"/>
</file>

<file path=xl/ctrlProps/ctrlProp220.xml><?xml version="1.0" encoding="utf-8"?>
<formControlPr xmlns="http://schemas.microsoft.com/office/spreadsheetml/2009/9/main" objectType="CheckBox" fmlaLink="BR257" lockText="1" noThreeD="1"/>
</file>

<file path=xl/ctrlProps/ctrlProp221.xml><?xml version="1.0" encoding="utf-8"?>
<formControlPr xmlns="http://schemas.microsoft.com/office/spreadsheetml/2009/9/main" objectType="CheckBox" fmlaLink="BS257" lockText="1" noThreeD="1"/>
</file>

<file path=xl/ctrlProps/ctrlProp222.xml><?xml version="1.0" encoding="utf-8"?>
<formControlPr xmlns="http://schemas.microsoft.com/office/spreadsheetml/2009/9/main" objectType="CheckBox" fmlaLink="BT257" lockText="1" noThreeD="1"/>
</file>

<file path=xl/ctrlProps/ctrlProp223.xml><?xml version="1.0" encoding="utf-8"?>
<formControlPr xmlns="http://schemas.microsoft.com/office/spreadsheetml/2009/9/main" objectType="CheckBox" fmlaLink="BM259" lockText="1" noThreeD="1"/>
</file>

<file path=xl/ctrlProps/ctrlProp224.xml><?xml version="1.0" encoding="utf-8"?>
<formControlPr xmlns="http://schemas.microsoft.com/office/spreadsheetml/2009/9/main" objectType="CheckBox" fmlaLink="BQ259" lockText="1" noThreeD="1"/>
</file>

<file path=xl/ctrlProps/ctrlProp225.xml><?xml version="1.0" encoding="utf-8"?>
<formControlPr xmlns="http://schemas.microsoft.com/office/spreadsheetml/2009/9/main" objectType="CheckBox" fmlaLink="BS259" lockText="1" noThreeD="1"/>
</file>

<file path=xl/ctrlProps/ctrlProp226.xml><?xml version="1.0" encoding="utf-8"?>
<formControlPr xmlns="http://schemas.microsoft.com/office/spreadsheetml/2009/9/main" objectType="CheckBox" fmlaLink="BM261" lockText="1" noThreeD="1"/>
</file>

<file path=xl/ctrlProps/ctrlProp227.xml><?xml version="1.0" encoding="utf-8"?>
<formControlPr xmlns="http://schemas.microsoft.com/office/spreadsheetml/2009/9/main" objectType="CheckBox" fmlaLink="BM263" lockText="1" noThreeD="1"/>
</file>

<file path=xl/ctrlProps/ctrlProp228.xml><?xml version="1.0" encoding="utf-8"?>
<formControlPr xmlns="http://schemas.microsoft.com/office/spreadsheetml/2009/9/main" objectType="CheckBox" fmlaLink="BN263" lockText="1" noThreeD="1"/>
</file>

<file path=xl/ctrlProps/ctrlProp229.xml><?xml version="1.0" encoding="utf-8"?>
<formControlPr xmlns="http://schemas.microsoft.com/office/spreadsheetml/2009/9/main" objectType="CheckBox" fmlaLink="BM265" lockText="1" noThreeD="1"/>
</file>

<file path=xl/ctrlProps/ctrlProp23.xml><?xml version="1.0" encoding="utf-8"?>
<formControlPr xmlns="http://schemas.microsoft.com/office/spreadsheetml/2009/9/main" objectType="CheckBox" fmlaLink="BM166" lockText="1" noThreeD="1"/>
</file>

<file path=xl/ctrlProps/ctrlProp230.xml><?xml version="1.0" encoding="utf-8"?>
<formControlPr xmlns="http://schemas.microsoft.com/office/spreadsheetml/2009/9/main" objectType="CheckBox" fmlaLink="BN265" lockText="1" noThreeD="1"/>
</file>

<file path=xl/ctrlProps/ctrlProp231.xml><?xml version="1.0" encoding="utf-8"?>
<formControlPr xmlns="http://schemas.microsoft.com/office/spreadsheetml/2009/9/main" objectType="CheckBox" fmlaLink="BO265" lockText="1" noThreeD="1"/>
</file>

<file path=xl/ctrlProps/ctrlProp232.xml><?xml version="1.0" encoding="utf-8"?>
<formControlPr xmlns="http://schemas.microsoft.com/office/spreadsheetml/2009/9/main" objectType="CheckBox" fmlaLink="BP265" lockText="1" noThreeD="1"/>
</file>

<file path=xl/ctrlProps/ctrlProp233.xml><?xml version="1.0" encoding="utf-8"?>
<formControlPr xmlns="http://schemas.microsoft.com/office/spreadsheetml/2009/9/main" objectType="CheckBox" fmlaLink="BQ265" lockText="1" noThreeD="1"/>
</file>

<file path=xl/ctrlProps/ctrlProp234.xml><?xml version="1.0" encoding="utf-8"?>
<formControlPr xmlns="http://schemas.microsoft.com/office/spreadsheetml/2009/9/main" objectType="CheckBox" fmlaLink="BR265" lockText="1" noThreeD="1"/>
</file>

<file path=xl/ctrlProps/ctrlProp235.xml><?xml version="1.0" encoding="utf-8"?>
<formControlPr xmlns="http://schemas.microsoft.com/office/spreadsheetml/2009/9/main" objectType="CheckBox" fmlaLink="BS267" lockText="1" noThreeD="1"/>
</file>

<file path=xl/ctrlProps/ctrlProp236.xml><?xml version="1.0" encoding="utf-8"?>
<formControlPr xmlns="http://schemas.microsoft.com/office/spreadsheetml/2009/9/main" objectType="CheckBox" fmlaLink="BM269" lockText="1" noThreeD="1"/>
</file>

<file path=xl/ctrlProps/ctrlProp237.xml><?xml version="1.0" encoding="utf-8"?>
<formControlPr xmlns="http://schemas.microsoft.com/office/spreadsheetml/2009/9/main" objectType="CheckBox" fmlaLink="BO269" lockText="1" noThreeD="1"/>
</file>

<file path=xl/ctrlProps/ctrlProp238.xml><?xml version="1.0" encoding="utf-8"?>
<formControlPr xmlns="http://schemas.microsoft.com/office/spreadsheetml/2009/9/main" objectType="CheckBox" fmlaLink="BQ269" lockText="1" noThreeD="1"/>
</file>

<file path=xl/ctrlProps/ctrlProp239.xml><?xml version="1.0" encoding="utf-8"?>
<formControlPr xmlns="http://schemas.microsoft.com/office/spreadsheetml/2009/9/main" objectType="CheckBox" fmlaLink="BS269" lockText="1" noThreeD="1"/>
</file>

<file path=xl/ctrlProps/ctrlProp24.xml><?xml version="1.0" encoding="utf-8"?>
<formControlPr xmlns="http://schemas.microsoft.com/office/spreadsheetml/2009/9/main" objectType="CheckBox" fmlaLink="BN166" lockText="1" noThreeD="1"/>
</file>

<file path=xl/ctrlProps/ctrlProp240.xml><?xml version="1.0" encoding="utf-8"?>
<formControlPr xmlns="http://schemas.microsoft.com/office/spreadsheetml/2009/9/main" objectType="CheckBox" fmlaLink="BM271" lockText="1" noThreeD="1"/>
</file>

<file path=xl/ctrlProps/ctrlProp241.xml><?xml version="1.0" encoding="utf-8"?>
<formControlPr xmlns="http://schemas.microsoft.com/office/spreadsheetml/2009/9/main" objectType="CheckBox" fmlaLink="BO271" lockText="1" noThreeD="1"/>
</file>

<file path=xl/ctrlProps/ctrlProp242.xml><?xml version="1.0" encoding="utf-8"?>
<formControlPr xmlns="http://schemas.microsoft.com/office/spreadsheetml/2009/9/main" objectType="CheckBox" fmlaLink="BM273" lockText="1" noThreeD="1"/>
</file>

<file path=xl/ctrlProps/ctrlProp243.xml><?xml version="1.0" encoding="utf-8"?>
<formControlPr xmlns="http://schemas.microsoft.com/office/spreadsheetml/2009/9/main" objectType="CheckBox" fmlaLink="BO273" lockText="1" noThreeD="1"/>
</file>

<file path=xl/ctrlProps/ctrlProp244.xml><?xml version="1.0" encoding="utf-8"?>
<formControlPr xmlns="http://schemas.microsoft.com/office/spreadsheetml/2009/9/main" objectType="CheckBox" fmlaLink="BM275" lockText="1" noThreeD="1"/>
</file>

<file path=xl/ctrlProps/ctrlProp245.xml><?xml version="1.0" encoding="utf-8"?>
<formControlPr xmlns="http://schemas.microsoft.com/office/spreadsheetml/2009/9/main" objectType="CheckBox" fmlaLink="BQ279" lockText="1" noThreeD="1"/>
</file>

<file path=xl/ctrlProps/ctrlProp246.xml><?xml version="1.0" encoding="utf-8"?>
<formControlPr xmlns="http://schemas.microsoft.com/office/spreadsheetml/2009/9/main" objectType="CheckBox" fmlaLink="BS279" lockText="1" noThreeD="1"/>
</file>

<file path=xl/ctrlProps/ctrlProp247.xml><?xml version="1.0" encoding="utf-8"?>
<formControlPr xmlns="http://schemas.microsoft.com/office/spreadsheetml/2009/9/main" objectType="CheckBox" fmlaLink="BS281" lockText="1" noThreeD="1"/>
</file>

<file path=xl/ctrlProps/ctrlProp248.xml><?xml version="1.0" encoding="utf-8"?>
<formControlPr xmlns="http://schemas.microsoft.com/office/spreadsheetml/2009/9/main" objectType="CheckBox" fmlaLink="BM283" lockText="1" noThreeD="1"/>
</file>

<file path=xl/ctrlProps/ctrlProp249.xml><?xml version="1.0" encoding="utf-8"?>
<formControlPr xmlns="http://schemas.microsoft.com/office/spreadsheetml/2009/9/main" objectType="CheckBox" fmlaLink="BO283" lockText="1" noThreeD="1"/>
</file>

<file path=xl/ctrlProps/ctrlProp25.xml><?xml version="1.0" encoding="utf-8"?>
<formControlPr xmlns="http://schemas.microsoft.com/office/spreadsheetml/2009/9/main" objectType="CheckBox" fmlaLink="BO166" lockText="1" noThreeD="1"/>
</file>

<file path=xl/ctrlProps/ctrlProp250.xml><?xml version="1.0" encoding="utf-8"?>
<formControlPr xmlns="http://schemas.microsoft.com/office/spreadsheetml/2009/9/main" objectType="CheckBox" fmlaLink="BP283" lockText="1" noThreeD="1"/>
</file>

<file path=xl/ctrlProps/ctrlProp251.xml><?xml version="1.0" encoding="utf-8"?>
<formControlPr xmlns="http://schemas.microsoft.com/office/spreadsheetml/2009/9/main" objectType="CheckBox" fmlaLink="BQ283" lockText="1" noThreeD="1"/>
</file>

<file path=xl/ctrlProps/ctrlProp252.xml><?xml version="1.0" encoding="utf-8"?>
<formControlPr xmlns="http://schemas.microsoft.com/office/spreadsheetml/2009/9/main" objectType="CheckBox" fmlaLink="BR283" lockText="1" noThreeD="1"/>
</file>

<file path=xl/ctrlProps/ctrlProp253.xml><?xml version="1.0" encoding="utf-8"?>
<formControlPr xmlns="http://schemas.microsoft.com/office/spreadsheetml/2009/9/main" objectType="CheckBox" fmlaLink="BS283" lockText="1" noThreeD="1"/>
</file>

<file path=xl/ctrlProps/ctrlProp254.xml><?xml version="1.0" encoding="utf-8"?>
<formControlPr xmlns="http://schemas.microsoft.com/office/spreadsheetml/2009/9/main" objectType="CheckBox" fmlaLink="BT283" lockText="1" noThreeD="1"/>
</file>

<file path=xl/ctrlProps/ctrlProp255.xml><?xml version="1.0" encoding="utf-8"?>
<formControlPr xmlns="http://schemas.microsoft.com/office/spreadsheetml/2009/9/main" objectType="CheckBox" fmlaLink="BM285" lockText="1" noThreeD="1"/>
</file>

<file path=xl/ctrlProps/ctrlProp256.xml><?xml version="1.0" encoding="utf-8"?>
<formControlPr xmlns="http://schemas.microsoft.com/office/spreadsheetml/2009/9/main" objectType="CheckBox" fmlaLink="BN285" lockText="1" noThreeD="1"/>
</file>

<file path=xl/ctrlProps/ctrlProp257.xml><?xml version="1.0" encoding="utf-8"?>
<formControlPr xmlns="http://schemas.microsoft.com/office/spreadsheetml/2009/9/main" objectType="CheckBox" fmlaLink="BO285" lockText="1" noThreeD="1"/>
</file>

<file path=xl/ctrlProps/ctrlProp258.xml><?xml version="1.0" encoding="utf-8"?>
<formControlPr xmlns="http://schemas.microsoft.com/office/spreadsheetml/2009/9/main" objectType="CheckBox" fmlaLink="BP285" lockText="1" noThreeD="1"/>
</file>

<file path=xl/ctrlProps/ctrlProp259.xml><?xml version="1.0" encoding="utf-8"?>
<formControlPr xmlns="http://schemas.microsoft.com/office/spreadsheetml/2009/9/main" objectType="CheckBox" fmlaLink="BQ285" lockText="1" noThreeD="1"/>
</file>

<file path=xl/ctrlProps/ctrlProp26.xml><?xml version="1.0" encoding="utf-8"?>
<formControlPr xmlns="http://schemas.microsoft.com/office/spreadsheetml/2009/9/main" objectType="CheckBox" fmlaLink="BP166" lockText="1" noThreeD="1"/>
</file>

<file path=xl/ctrlProps/ctrlProp260.xml><?xml version="1.0" encoding="utf-8"?>
<formControlPr xmlns="http://schemas.microsoft.com/office/spreadsheetml/2009/9/main" objectType="CheckBox" fmlaLink="BS285" lockText="1" noThreeD="1"/>
</file>

<file path=xl/ctrlProps/ctrlProp261.xml><?xml version="1.0" encoding="utf-8"?>
<formControlPr xmlns="http://schemas.microsoft.com/office/spreadsheetml/2009/9/main" objectType="CheckBox" fmlaLink="BM287" lockText="1" noThreeD="1"/>
</file>

<file path=xl/ctrlProps/ctrlProp262.xml><?xml version="1.0" encoding="utf-8"?>
<formControlPr xmlns="http://schemas.microsoft.com/office/spreadsheetml/2009/9/main" objectType="CheckBox" fmlaLink="BN287" lockText="1" noThreeD="1"/>
</file>

<file path=xl/ctrlProps/ctrlProp263.xml><?xml version="1.0" encoding="utf-8"?>
<formControlPr xmlns="http://schemas.microsoft.com/office/spreadsheetml/2009/9/main" objectType="CheckBox" fmlaLink="BO287" lockText="1" noThreeD="1"/>
</file>

<file path=xl/ctrlProps/ctrlProp264.xml><?xml version="1.0" encoding="utf-8"?>
<formControlPr xmlns="http://schemas.microsoft.com/office/spreadsheetml/2009/9/main" objectType="CheckBox" fmlaLink="BS287" lockText="1" noThreeD="1"/>
</file>

<file path=xl/ctrlProps/ctrlProp265.xml><?xml version="1.0" encoding="utf-8"?>
<formControlPr xmlns="http://schemas.microsoft.com/office/spreadsheetml/2009/9/main" objectType="CheckBox" fmlaLink="BQ293" lockText="1" noThreeD="1"/>
</file>

<file path=xl/ctrlProps/ctrlProp266.xml><?xml version="1.0" encoding="utf-8"?>
<formControlPr xmlns="http://schemas.microsoft.com/office/spreadsheetml/2009/9/main" objectType="CheckBox" fmlaLink="BR293" lockText="1" noThreeD="1"/>
</file>

<file path=xl/ctrlProps/ctrlProp267.xml><?xml version="1.0" encoding="utf-8"?>
<formControlPr xmlns="http://schemas.microsoft.com/office/spreadsheetml/2009/9/main" objectType="CheckBox" fmlaLink="BO299" lockText="1" noThreeD="1"/>
</file>

<file path=xl/ctrlProps/ctrlProp268.xml><?xml version="1.0" encoding="utf-8"?>
<formControlPr xmlns="http://schemas.microsoft.com/office/spreadsheetml/2009/9/main" objectType="CheckBox" fmlaLink="BQ301" lockText="1" noThreeD="1"/>
</file>

<file path=xl/ctrlProps/ctrlProp269.xml><?xml version="1.0" encoding="utf-8"?>
<formControlPr xmlns="http://schemas.microsoft.com/office/spreadsheetml/2009/9/main" objectType="CheckBox" fmlaLink="BS301" lockText="1" noThreeD="1"/>
</file>

<file path=xl/ctrlProps/ctrlProp27.xml><?xml version="1.0" encoding="utf-8"?>
<formControlPr xmlns="http://schemas.microsoft.com/office/spreadsheetml/2009/9/main" objectType="CheckBox" fmlaLink="BQ166" lockText="1" noThreeD="1"/>
</file>

<file path=xl/ctrlProps/ctrlProp270.xml><?xml version="1.0" encoding="utf-8"?>
<formControlPr xmlns="http://schemas.microsoft.com/office/spreadsheetml/2009/9/main" objectType="CheckBox" fmlaLink="BS305" lockText="1" noThreeD="1"/>
</file>

<file path=xl/ctrlProps/ctrlProp271.xml><?xml version="1.0" encoding="utf-8"?>
<formControlPr xmlns="http://schemas.microsoft.com/office/spreadsheetml/2009/9/main" objectType="CheckBox" fmlaLink="BT305" lockText="1" noThreeD="1"/>
</file>

<file path=xl/ctrlProps/ctrlProp272.xml><?xml version="1.0" encoding="utf-8"?>
<formControlPr xmlns="http://schemas.microsoft.com/office/spreadsheetml/2009/9/main" objectType="CheckBox" fmlaLink="BM309" lockText="1" noThreeD="1"/>
</file>

<file path=xl/ctrlProps/ctrlProp273.xml><?xml version="1.0" encoding="utf-8"?>
<formControlPr xmlns="http://schemas.microsoft.com/office/spreadsheetml/2009/9/main" objectType="CheckBox" fmlaLink="BN309" lockText="1" noThreeD="1"/>
</file>

<file path=xl/ctrlProps/ctrlProp274.xml><?xml version="1.0" encoding="utf-8"?>
<formControlPr xmlns="http://schemas.microsoft.com/office/spreadsheetml/2009/9/main" objectType="CheckBox" fmlaLink="BO309" lockText="1" noThreeD="1"/>
</file>

<file path=xl/ctrlProps/ctrlProp275.xml><?xml version="1.0" encoding="utf-8"?>
<formControlPr xmlns="http://schemas.microsoft.com/office/spreadsheetml/2009/9/main" objectType="CheckBox" fmlaLink="BP309" lockText="1" noThreeD="1"/>
</file>

<file path=xl/ctrlProps/ctrlProp276.xml><?xml version="1.0" encoding="utf-8"?>
<formControlPr xmlns="http://schemas.microsoft.com/office/spreadsheetml/2009/9/main" objectType="CheckBox" fmlaLink="BQ309" lockText="1" noThreeD="1"/>
</file>

<file path=xl/ctrlProps/ctrlProp277.xml><?xml version="1.0" encoding="utf-8"?>
<formControlPr xmlns="http://schemas.microsoft.com/office/spreadsheetml/2009/9/main" objectType="CheckBox" fmlaLink="BM311" lockText="1" noThreeD="1"/>
</file>

<file path=xl/ctrlProps/ctrlProp278.xml><?xml version="1.0" encoding="utf-8"?>
<formControlPr xmlns="http://schemas.microsoft.com/office/spreadsheetml/2009/9/main" objectType="CheckBox" fmlaLink="BQ311" lockText="1" noThreeD="1"/>
</file>

<file path=xl/ctrlProps/ctrlProp279.xml><?xml version="1.0" encoding="utf-8"?>
<formControlPr xmlns="http://schemas.microsoft.com/office/spreadsheetml/2009/9/main" objectType="CheckBox" fmlaLink="BM315" lockText="1" noThreeD="1"/>
</file>

<file path=xl/ctrlProps/ctrlProp28.xml><?xml version="1.0" encoding="utf-8"?>
<formControlPr xmlns="http://schemas.microsoft.com/office/spreadsheetml/2009/9/main" objectType="CheckBox" fmlaLink="BR166" lockText="1" noThreeD="1"/>
</file>

<file path=xl/ctrlProps/ctrlProp280.xml><?xml version="1.0" encoding="utf-8"?>
<formControlPr xmlns="http://schemas.microsoft.com/office/spreadsheetml/2009/9/main" objectType="CheckBox" fmlaLink="BN315" lockText="1" noThreeD="1"/>
</file>

<file path=xl/ctrlProps/ctrlProp281.xml><?xml version="1.0" encoding="utf-8"?>
<formControlPr xmlns="http://schemas.microsoft.com/office/spreadsheetml/2009/9/main" objectType="CheckBox" fmlaLink="BQ315" lockText="1" noThreeD="1"/>
</file>

<file path=xl/ctrlProps/ctrlProp282.xml><?xml version="1.0" encoding="utf-8"?>
<formControlPr xmlns="http://schemas.microsoft.com/office/spreadsheetml/2009/9/main" objectType="CheckBox" fmlaLink="BM226" lockText="1" noThreeD="1"/>
</file>

<file path=xl/ctrlProps/ctrlProp283.xml><?xml version="1.0" encoding="utf-8"?>
<formControlPr xmlns="http://schemas.microsoft.com/office/spreadsheetml/2009/9/main" objectType="CheckBox" fmlaLink="BN226" lockText="1" noThreeD="1"/>
</file>

<file path=xl/ctrlProps/ctrlProp284.xml><?xml version="1.0" encoding="utf-8"?>
<formControlPr xmlns="http://schemas.microsoft.com/office/spreadsheetml/2009/9/main" objectType="CheckBox" fmlaLink="BO226" lockText="1" noThreeD="1"/>
</file>

<file path=xl/ctrlProps/ctrlProp285.xml><?xml version="1.0" encoding="utf-8"?>
<formControlPr xmlns="http://schemas.microsoft.com/office/spreadsheetml/2009/9/main" objectType="CheckBox" fmlaLink="BP226" lockText="1" noThreeD="1"/>
</file>

<file path=xl/ctrlProps/ctrlProp286.xml><?xml version="1.0" encoding="utf-8"?>
<formControlPr xmlns="http://schemas.microsoft.com/office/spreadsheetml/2009/9/main" objectType="CheckBox" fmlaLink="BQ226" lockText="1" noThreeD="1"/>
</file>

<file path=xl/ctrlProps/ctrlProp287.xml><?xml version="1.0" encoding="utf-8"?>
<formControlPr xmlns="http://schemas.microsoft.com/office/spreadsheetml/2009/9/main" objectType="CheckBox" fmlaLink="BR226" lockText="1" noThreeD="1"/>
</file>

<file path=xl/ctrlProps/ctrlProp288.xml><?xml version="1.0" encoding="utf-8"?>
<formControlPr xmlns="http://schemas.microsoft.com/office/spreadsheetml/2009/9/main" objectType="CheckBox" fmlaLink="$CS$150" lockText="1" noThreeD="1"/>
</file>

<file path=xl/ctrlProps/ctrlProp289.xml><?xml version="1.0" encoding="utf-8"?>
<formControlPr xmlns="http://schemas.microsoft.com/office/spreadsheetml/2009/9/main" objectType="CheckBox" fmlaLink="$CU$152" lockText="1" noThreeD="1"/>
</file>

<file path=xl/ctrlProps/ctrlProp29.xml><?xml version="1.0" encoding="utf-8"?>
<formControlPr xmlns="http://schemas.microsoft.com/office/spreadsheetml/2009/9/main" objectType="CheckBox" fmlaLink="BS166" lockText="1" noThreeD="1"/>
</file>

<file path=xl/ctrlProps/ctrlProp290.xml><?xml version="1.0" encoding="utf-8"?>
<formControlPr xmlns="http://schemas.microsoft.com/office/spreadsheetml/2009/9/main" objectType="CheckBox" fmlaLink="$CW$154" lockText="1" noThreeD="1"/>
</file>

<file path=xl/ctrlProps/ctrlProp291.xml><?xml version="1.0" encoding="utf-8"?>
<formControlPr xmlns="http://schemas.microsoft.com/office/spreadsheetml/2009/9/main" objectType="CheckBox" fmlaLink="$DC$160" lockText="1" noThreeD="1"/>
</file>

<file path=xl/ctrlProps/ctrlProp292.xml><?xml version="1.0" encoding="utf-8"?>
<formControlPr xmlns="http://schemas.microsoft.com/office/spreadsheetml/2009/9/main" objectType="CheckBox" fmlaLink="$DB$159" lockText="1" noThreeD="1"/>
</file>

<file path=xl/ctrlProps/ctrlProp293.xml><?xml version="1.0" encoding="utf-8"?>
<formControlPr xmlns="http://schemas.microsoft.com/office/spreadsheetml/2009/9/main" objectType="CheckBox" fmlaLink="$BN$283" lockText="1" noThreeD="1"/>
</file>

<file path=xl/ctrlProps/ctrlProp294.xml><?xml version="1.0" encoding="utf-8"?>
<formControlPr xmlns="http://schemas.microsoft.com/office/spreadsheetml/2009/9/main" objectType="CheckBox" fmlaLink="$BN$261" lockText="1" noThreeD="1"/>
</file>

<file path=xl/ctrlProps/ctrlProp295.xml><?xml version="1.0" encoding="utf-8"?>
<formControlPr xmlns="http://schemas.microsoft.com/office/spreadsheetml/2009/9/main" objectType="CheckBox" fmlaLink="$BN$255" lockText="1" noThreeD="1"/>
</file>

<file path=xl/ctrlProps/ctrlProp296.xml><?xml version="1.0" encoding="utf-8"?>
<formControlPr xmlns="http://schemas.microsoft.com/office/spreadsheetml/2009/9/main" objectType="CheckBox" fmlaLink="$BN$249" lockText="1" noThreeD="1"/>
</file>

<file path=xl/ctrlProps/ctrlProp297.xml><?xml version="1.0" encoding="utf-8"?>
<formControlPr xmlns="http://schemas.microsoft.com/office/spreadsheetml/2009/9/main" objectType="CheckBox" fmlaLink="$BT$237" lockText="1" noThreeD="1"/>
</file>

<file path=xl/ctrlProps/ctrlProp298.xml><?xml version="1.0" encoding="utf-8"?>
<formControlPr xmlns="http://schemas.microsoft.com/office/spreadsheetml/2009/9/main" objectType="CheckBox" fmlaLink="$BP$255" lockText="1" noThreeD="1"/>
</file>

<file path=xl/ctrlProps/ctrlProp299.xml><?xml version="1.0" encoding="utf-8"?>
<formControlPr xmlns="http://schemas.microsoft.com/office/spreadsheetml/2009/9/main" objectType="CheckBox" fmlaLink="$BR$237"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BT166" lockText="1" noThreeD="1"/>
</file>

<file path=xl/ctrlProps/ctrlProp300.xml><?xml version="1.0" encoding="utf-8"?>
<formControlPr xmlns="http://schemas.microsoft.com/office/spreadsheetml/2009/9/main" objectType="CheckBox" fmlaLink="$BN$239" lockText="1" noThreeD="1"/>
</file>

<file path=xl/ctrlProps/ctrlProp301.xml><?xml version="1.0" encoding="utf-8"?>
<formControlPr xmlns="http://schemas.microsoft.com/office/spreadsheetml/2009/9/main" objectType="CheckBox" fmlaLink="BP239" lockText="1" noThreeD="1"/>
</file>

<file path=xl/ctrlProps/ctrlProp302.xml><?xml version="1.0" encoding="utf-8"?>
<formControlPr xmlns="http://schemas.microsoft.com/office/spreadsheetml/2009/9/main" objectType="CheckBox" fmlaLink="BN275" lockText="1" noThreeD="1"/>
</file>

<file path=xl/ctrlProps/ctrlProp303.xml><?xml version="1.0" encoding="utf-8"?>
<formControlPr xmlns="http://schemas.microsoft.com/office/spreadsheetml/2009/9/main" objectType="CheckBox" fmlaLink="$CI$30" lockText="1" noThreeD="1"/>
</file>

<file path=xl/ctrlProps/ctrlProp304.xml><?xml version="1.0" encoding="utf-8"?>
<formControlPr xmlns="http://schemas.microsoft.com/office/spreadsheetml/2009/9/main" objectType="CheckBox" fmlaLink="$CI$31" lockText="1" noThreeD="1"/>
</file>

<file path=xl/ctrlProps/ctrlProp305.xml><?xml version="1.0" encoding="utf-8"?>
<formControlPr xmlns="http://schemas.microsoft.com/office/spreadsheetml/2009/9/main" objectType="CheckBox" fmlaLink="$CI$32" lockText="1" noThreeD="1"/>
</file>

<file path=xl/ctrlProps/ctrlProp306.xml><?xml version="1.0" encoding="utf-8"?>
<formControlPr xmlns="http://schemas.microsoft.com/office/spreadsheetml/2009/9/main" objectType="CheckBox" fmlaLink="$CI$33" lockText="1" noThreeD="1"/>
</file>

<file path=xl/ctrlProps/ctrlProp307.xml><?xml version="1.0" encoding="utf-8"?>
<formControlPr xmlns="http://schemas.microsoft.com/office/spreadsheetml/2009/9/main" objectType="CheckBox" fmlaLink="$BR$315" lockText="1" noThreeD="1"/>
</file>

<file path=xl/ctrlProps/ctrlProp308.xml><?xml version="1.0" encoding="utf-8"?>
<formControlPr xmlns="http://schemas.microsoft.com/office/spreadsheetml/2009/9/main" objectType="CheckBox" fmlaLink="$BR$309" lockText="1" noThreeD="1"/>
</file>

<file path=xl/ctrlProps/ctrlProp309.xml><?xml version="1.0" encoding="utf-8"?>
<formControlPr xmlns="http://schemas.microsoft.com/office/spreadsheetml/2009/9/main" objectType="CheckBox" fmlaLink="$BT$301" lockText="1" noThreeD="1"/>
</file>

<file path=xl/ctrlProps/ctrlProp31.xml><?xml version="1.0" encoding="utf-8"?>
<formControlPr xmlns="http://schemas.microsoft.com/office/spreadsheetml/2009/9/main" objectType="CheckBox" fmlaLink="BM168" lockText="1" noThreeD="1"/>
</file>

<file path=xl/ctrlProps/ctrlProp310.xml><?xml version="1.0" encoding="utf-8"?>
<formControlPr xmlns="http://schemas.microsoft.com/office/spreadsheetml/2009/9/main" objectType="CheckBox" fmlaLink="$BP$299" lockText="1" noThreeD="1"/>
</file>

<file path=xl/ctrlProps/ctrlProp311.xml><?xml version="1.0" encoding="utf-8"?>
<formControlPr xmlns="http://schemas.microsoft.com/office/spreadsheetml/2009/9/main" objectType="CheckBox" fmlaLink="$BT$287" lockText="1" noThreeD="1"/>
</file>

<file path=xl/ctrlProps/ctrlProp312.xml><?xml version="1.0" encoding="utf-8"?>
<formControlPr xmlns="http://schemas.microsoft.com/office/spreadsheetml/2009/9/main" objectType="CheckBox" fmlaLink="$BP$287" lockText="1" noThreeD="1"/>
</file>

<file path=xl/ctrlProps/ctrlProp313.xml><?xml version="1.0" encoding="utf-8"?>
<formControlPr xmlns="http://schemas.microsoft.com/office/spreadsheetml/2009/9/main" objectType="CheckBox" fmlaLink="$BR$285" lockText="1" noThreeD="1"/>
</file>

<file path=xl/ctrlProps/ctrlProp314.xml><?xml version="1.0" encoding="utf-8"?>
<formControlPr xmlns="http://schemas.microsoft.com/office/spreadsheetml/2009/9/main" objectType="CheckBox" fmlaLink="$BR$279" lockText="1" noThreeD="1"/>
</file>

<file path=xl/ctrlProps/ctrlProp315.xml><?xml version="1.0" encoding="utf-8"?>
<formControlPr xmlns="http://schemas.microsoft.com/office/spreadsheetml/2009/9/main" objectType="CheckBox" fmlaLink="$BP$273" lockText="1" noThreeD="1"/>
</file>

<file path=xl/ctrlProps/ctrlProp316.xml><?xml version="1.0" encoding="utf-8"?>
<formControlPr xmlns="http://schemas.microsoft.com/office/spreadsheetml/2009/9/main" objectType="CheckBox" fmlaLink="$BP$271" lockText="1" noThreeD="1"/>
</file>

<file path=xl/ctrlProps/ctrlProp317.xml><?xml version="1.0" encoding="utf-8"?>
<formControlPr xmlns="http://schemas.microsoft.com/office/spreadsheetml/2009/9/main" objectType="CheckBox" fmlaLink="$BT$267"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fmlaLink="$CG$24" lockText="1" noThreeD="1"/>
</file>

<file path=xl/ctrlProps/ctrlProp32.xml><?xml version="1.0" encoding="utf-8"?>
<formControlPr xmlns="http://schemas.microsoft.com/office/spreadsheetml/2009/9/main" objectType="CheckBox" fmlaLink="BN168"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CheckBox" fmlaLink="$CL$26" lockText="1" noThreeD="1"/>
</file>

<file path=xl/ctrlProps/ctrlProp322.xml><?xml version="1.0" encoding="utf-8"?>
<formControlPr xmlns="http://schemas.microsoft.com/office/spreadsheetml/2009/9/main" objectType="CheckBox" fmlaLink="$CL$25" lockText="1" noThreeD="1"/>
</file>

<file path=xl/ctrlProps/ctrlProp323.xml><?xml version="1.0" encoding="utf-8"?>
<formControlPr xmlns="http://schemas.microsoft.com/office/spreadsheetml/2009/9/main" objectType="CheckBox" fmlaLink="$CL$24" lockText="1" noThreeD="1"/>
</file>

<file path=xl/ctrlProps/ctrlProp33.xml><?xml version="1.0" encoding="utf-8"?>
<formControlPr xmlns="http://schemas.microsoft.com/office/spreadsheetml/2009/9/main" objectType="CheckBox" fmlaLink="BO168" lockText="1" noThreeD="1"/>
</file>

<file path=xl/ctrlProps/ctrlProp34.xml><?xml version="1.0" encoding="utf-8"?>
<formControlPr xmlns="http://schemas.microsoft.com/office/spreadsheetml/2009/9/main" objectType="CheckBox" fmlaLink="BP168" lockText="1" noThreeD="1"/>
</file>

<file path=xl/ctrlProps/ctrlProp35.xml><?xml version="1.0" encoding="utf-8"?>
<formControlPr xmlns="http://schemas.microsoft.com/office/spreadsheetml/2009/9/main" objectType="CheckBox" fmlaLink="BQ168" lockText="1" noThreeD="1"/>
</file>

<file path=xl/ctrlProps/ctrlProp36.xml><?xml version="1.0" encoding="utf-8"?>
<formControlPr xmlns="http://schemas.microsoft.com/office/spreadsheetml/2009/9/main" objectType="CheckBox" fmlaLink="BR168" lockText="1" noThreeD="1"/>
</file>

<file path=xl/ctrlProps/ctrlProp37.xml><?xml version="1.0" encoding="utf-8"?>
<formControlPr xmlns="http://schemas.microsoft.com/office/spreadsheetml/2009/9/main" objectType="CheckBox" fmlaLink="BO170" lockText="1" noThreeD="1"/>
</file>

<file path=xl/ctrlProps/ctrlProp38.xml><?xml version="1.0" encoding="utf-8"?>
<formControlPr xmlns="http://schemas.microsoft.com/office/spreadsheetml/2009/9/main" objectType="CheckBox" fmlaLink="BP170" lockText="1" noThreeD="1"/>
</file>

<file path=xl/ctrlProps/ctrlProp39.xml><?xml version="1.0" encoding="utf-8"?>
<formControlPr xmlns="http://schemas.microsoft.com/office/spreadsheetml/2009/9/main" objectType="CheckBox" fmlaLink="BQ170" lockText="1" noThreeD="1"/>
</file>

<file path=xl/ctrlProps/ctrlProp4.xml><?xml version="1.0" encoding="utf-8"?>
<formControlPr xmlns="http://schemas.microsoft.com/office/spreadsheetml/2009/9/main" objectType="Radio" checked="Checked" firstButton="1" fmlaLink="$CG$25" lockText="1" noThreeD="1"/>
</file>

<file path=xl/ctrlProps/ctrlProp40.xml><?xml version="1.0" encoding="utf-8"?>
<formControlPr xmlns="http://schemas.microsoft.com/office/spreadsheetml/2009/9/main" objectType="CheckBox" fmlaLink="BR170" lockText="1" noThreeD="1"/>
</file>

<file path=xl/ctrlProps/ctrlProp41.xml><?xml version="1.0" encoding="utf-8"?>
<formControlPr xmlns="http://schemas.microsoft.com/office/spreadsheetml/2009/9/main" objectType="CheckBox" fmlaLink="BO172" lockText="1" noThreeD="1"/>
</file>

<file path=xl/ctrlProps/ctrlProp42.xml><?xml version="1.0" encoding="utf-8"?>
<formControlPr xmlns="http://schemas.microsoft.com/office/spreadsheetml/2009/9/main" objectType="CheckBox" fmlaLink="BP172" lockText="1" noThreeD="1"/>
</file>

<file path=xl/ctrlProps/ctrlProp43.xml><?xml version="1.0" encoding="utf-8"?>
<formControlPr xmlns="http://schemas.microsoft.com/office/spreadsheetml/2009/9/main" objectType="CheckBox" fmlaLink="BM176" lockText="1" noThreeD="1"/>
</file>

<file path=xl/ctrlProps/ctrlProp44.xml><?xml version="1.0" encoding="utf-8"?>
<formControlPr xmlns="http://schemas.microsoft.com/office/spreadsheetml/2009/9/main" objectType="CheckBox" fmlaLink="BN176" lockText="1" noThreeD="1"/>
</file>

<file path=xl/ctrlProps/ctrlProp45.xml><?xml version="1.0" encoding="utf-8"?>
<formControlPr xmlns="http://schemas.microsoft.com/office/spreadsheetml/2009/9/main" objectType="CheckBox" fmlaLink="BQ176" lockText="1" noThreeD="1"/>
</file>

<file path=xl/ctrlProps/ctrlProp46.xml><?xml version="1.0" encoding="utf-8"?>
<formControlPr xmlns="http://schemas.microsoft.com/office/spreadsheetml/2009/9/main" objectType="CheckBox" fmlaLink="BR176" lockText="1" noThreeD="1"/>
</file>

<file path=xl/ctrlProps/ctrlProp47.xml><?xml version="1.0" encoding="utf-8"?>
<formControlPr xmlns="http://schemas.microsoft.com/office/spreadsheetml/2009/9/main" objectType="CheckBox" fmlaLink="BS176" lockText="1" noThreeD="1"/>
</file>

<file path=xl/ctrlProps/ctrlProp48.xml><?xml version="1.0" encoding="utf-8"?>
<formControlPr xmlns="http://schemas.microsoft.com/office/spreadsheetml/2009/9/main" objectType="CheckBox" fmlaLink="BT176" lockText="1" noThreeD="1"/>
</file>

<file path=xl/ctrlProps/ctrlProp49.xml><?xml version="1.0" encoding="utf-8"?>
<formControlPr xmlns="http://schemas.microsoft.com/office/spreadsheetml/2009/9/main" objectType="CheckBox" fmlaLink="BS178"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BT178" lockText="1" noThreeD="1"/>
</file>

<file path=xl/ctrlProps/ctrlProp51.xml><?xml version="1.0" encoding="utf-8"?>
<formControlPr xmlns="http://schemas.microsoft.com/office/spreadsheetml/2009/9/main" objectType="CheckBox" fmlaLink="BM180" lockText="1" noThreeD="1"/>
</file>

<file path=xl/ctrlProps/ctrlProp52.xml><?xml version="1.0" encoding="utf-8"?>
<formControlPr xmlns="http://schemas.microsoft.com/office/spreadsheetml/2009/9/main" objectType="CheckBox" fmlaLink="BN180" lockText="1" noThreeD="1"/>
</file>

<file path=xl/ctrlProps/ctrlProp53.xml><?xml version="1.0" encoding="utf-8"?>
<formControlPr xmlns="http://schemas.microsoft.com/office/spreadsheetml/2009/9/main" objectType="CheckBox" fmlaLink="BO180" lockText="1" noThreeD="1"/>
</file>

<file path=xl/ctrlProps/ctrlProp54.xml><?xml version="1.0" encoding="utf-8"?>
<formControlPr xmlns="http://schemas.microsoft.com/office/spreadsheetml/2009/9/main" objectType="CheckBox" fmlaLink="BP180" lockText="1" noThreeD="1"/>
</file>

<file path=xl/ctrlProps/ctrlProp55.xml><?xml version="1.0" encoding="utf-8"?>
<formControlPr xmlns="http://schemas.microsoft.com/office/spreadsheetml/2009/9/main" objectType="CheckBox" fmlaLink="BS180" lockText="1" noThreeD="1"/>
</file>

<file path=xl/ctrlProps/ctrlProp56.xml><?xml version="1.0" encoding="utf-8"?>
<formControlPr xmlns="http://schemas.microsoft.com/office/spreadsheetml/2009/9/main" objectType="CheckBox" fmlaLink="BT180" lockText="1" noThreeD="1"/>
</file>

<file path=xl/ctrlProps/ctrlProp57.xml><?xml version="1.0" encoding="utf-8"?>
<formControlPr xmlns="http://schemas.microsoft.com/office/spreadsheetml/2009/9/main" objectType="CheckBox" fmlaLink="BM182" lockText="1" noThreeD="1"/>
</file>

<file path=xl/ctrlProps/ctrlProp58.xml><?xml version="1.0" encoding="utf-8"?>
<formControlPr xmlns="http://schemas.microsoft.com/office/spreadsheetml/2009/9/main" objectType="CheckBox" fmlaLink="BN182" lockText="1" noThreeD="1"/>
</file>

<file path=xl/ctrlProps/ctrlProp59.xml><?xml version="1.0" encoding="utf-8"?>
<formControlPr xmlns="http://schemas.microsoft.com/office/spreadsheetml/2009/9/main" objectType="CheckBox" fmlaLink="BO182"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BP182" lockText="1" noThreeD="1"/>
</file>

<file path=xl/ctrlProps/ctrlProp61.xml><?xml version="1.0" encoding="utf-8"?>
<formControlPr xmlns="http://schemas.microsoft.com/office/spreadsheetml/2009/9/main" objectType="CheckBox" fmlaLink="BQ182" lockText="1" noThreeD="1"/>
</file>

<file path=xl/ctrlProps/ctrlProp62.xml><?xml version="1.0" encoding="utf-8"?>
<formControlPr xmlns="http://schemas.microsoft.com/office/spreadsheetml/2009/9/main" objectType="CheckBox" fmlaLink="BR182" lockText="1" noThreeD="1"/>
</file>

<file path=xl/ctrlProps/ctrlProp63.xml><?xml version="1.0" encoding="utf-8"?>
<formControlPr xmlns="http://schemas.microsoft.com/office/spreadsheetml/2009/9/main" objectType="CheckBox" fmlaLink="BS182" lockText="1" noThreeD="1"/>
</file>

<file path=xl/ctrlProps/ctrlProp64.xml><?xml version="1.0" encoding="utf-8"?>
<formControlPr xmlns="http://schemas.microsoft.com/office/spreadsheetml/2009/9/main" objectType="CheckBox" fmlaLink="BT182" lockText="1" noThreeD="1"/>
</file>

<file path=xl/ctrlProps/ctrlProp65.xml><?xml version="1.0" encoding="utf-8"?>
<formControlPr xmlns="http://schemas.microsoft.com/office/spreadsheetml/2009/9/main" objectType="CheckBox" fmlaLink="BM184" lockText="1" noThreeD="1"/>
</file>

<file path=xl/ctrlProps/ctrlProp66.xml><?xml version="1.0" encoding="utf-8"?>
<formControlPr xmlns="http://schemas.microsoft.com/office/spreadsheetml/2009/9/main" objectType="CheckBox" fmlaLink="BN184" lockText="1" noThreeD="1"/>
</file>

<file path=xl/ctrlProps/ctrlProp67.xml><?xml version="1.0" encoding="utf-8"?>
<formControlPr xmlns="http://schemas.microsoft.com/office/spreadsheetml/2009/9/main" objectType="CheckBox" fmlaLink="BO184" lockText="1" noThreeD="1"/>
</file>

<file path=xl/ctrlProps/ctrlProp68.xml><?xml version="1.0" encoding="utf-8"?>
<formControlPr xmlns="http://schemas.microsoft.com/office/spreadsheetml/2009/9/main" objectType="CheckBox" fmlaLink="BP184" lockText="1" noThreeD="1"/>
</file>

<file path=xl/ctrlProps/ctrlProp69.xml><?xml version="1.0" encoding="utf-8"?>
<formControlPr xmlns="http://schemas.microsoft.com/office/spreadsheetml/2009/9/main" objectType="CheckBox" fmlaLink="BQ184" lockText="1" noThreeD="1"/>
</file>

<file path=xl/ctrlProps/ctrlProp7.xml><?xml version="1.0" encoding="utf-8"?>
<formControlPr xmlns="http://schemas.microsoft.com/office/spreadsheetml/2009/9/main" objectType="Radio" checked="Checked" firstButton="1" fmlaLink="$CG$26" lockText="1" noThreeD="1"/>
</file>

<file path=xl/ctrlProps/ctrlProp70.xml><?xml version="1.0" encoding="utf-8"?>
<formControlPr xmlns="http://schemas.microsoft.com/office/spreadsheetml/2009/9/main" objectType="CheckBox" fmlaLink="BR184" lockText="1" noThreeD="1"/>
</file>

<file path=xl/ctrlProps/ctrlProp71.xml><?xml version="1.0" encoding="utf-8"?>
<formControlPr xmlns="http://schemas.microsoft.com/office/spreadsheetml/2009/9/main" objectType="CheckBox" fmlaLink="BS184" lockText="1" noThreeD="1"/>
</file>

<file path=xl/ctrlProps/ctrlProp72.xml><?xml version="1.0" encoding="utf-8"?>
<formControlPr xmlns="http://schemas.microsoft.com/office/spreadsheetml/2009/9/main" objectType="CheckBox" fmlaLink="BT184" lockText="1" noThreeD="1"/>
</file>

<file path=xl/ctrlProps/ctrlProp73.xml><?xml version="1.0" encoding="utf-8"?>
<formControlPr xmlns="http://schemas.microsoft.com/office/spreadsheetml/2009/9/main" objectType="CheckBox" fmlaLink="BM186" lockText="1" noThreeD="1"/>
</file>

<file path=xl/ctrlProps/ctrlProp74.xml><?xml version="1.0" encoding="utf-8"?>
<formControlPr xmlns="http://schemas.microsoft.com/office/spreadsheetml/2009/9/main" objectType="CheckBox" fmlaLink="BN186" lockText="1" noThreeD="1"/>
</file>

<file path=xl/ctrlProps/ctrlProp75.xml><?xml version="1.0" encoding="utf-8"?>
<formControlPr xmlns="http://schemas.microsoft.com/office/spreadsheetml/2009/9/main" objectType="CheckBox" fmlaLink="BO186" lockText="1" noThreeD="1"/>
</file>

<file path=xl/ctrlProps/ctrlProp76.xml><?xml version="1.0" encoding="utf-8"?>
<formControlPr xmlns="http://schemas.microsoft.com/office/spreadsheetml/2009/9/main" objectType="CheckBox" fmlaLink="BP186" lockText="1" noThreeD="1"/>
</file>

<file path=xl/ctrlProps/ctrlProp77.xml><?xml version="1.0" encoding="utf-8"?>
<formControlPr xmlns="http://schemas.microsoft.com/office/spreadsheetml/2009/9/main" objectType="CheckBox" fmlaLink="BQ186" lockText="1" noThreeD="1"/>
</file>

<file path=xl/ctrlProps/ctrlProp78.xml><?xml version="1.0" encoding="utf-8"?>
<formControlPr xmlns="http://schemas.microsoft.com/office/spreadsheetml/2009/9/main" objectType="CheckBox" fmlaLink="BR186" lockText="1" noThreeD="1"/>
</file>

<file path=xl/ctrlProps/ctrlProp79.xml><?xml version="1.0" encoding="utf-8"?>
<formControlPr xmlns="http://schemas.microsoft.com/office/spreadsheetml/2009/9/main" objectType="CheckBox" fmlaLink="BS186"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BT186" lockText="1" noThreeD="1"/>
</file>

<file path=xl/ctrlProps/ctrlProp81.xml><?xml version="1.0" encoding="utf-8"?>
<formControlPr xmlns="http://schemas.microsoft.com/office/spreadsheetml/2009/9/main" objectType="CheckBox" fmlaLink="BO188" lockText="1" noThreeD="1"/>
</file>

<file path=xl/ctrlProps/ctrlProp82.xml><?xml version="1.0" encoding="utf-8"?>
<formControlPr xmlns="http://schemas.microsoft.com/office/spreadsheetml/2009/9/main" objectType="CheckBox" fmlaLink="BP188" lockText="1" noThreeD="1"/>
</file>

<file path=xl/ctrlProps/ctrlProp83.xml><?xml version="1.0" encoding="utf-8"?>
<formControlPr xmlns="http://schemas.microsoft.com/office/spreadsheetml/2009/9/main" objectType="CheckBox" fmlaLink="BQ188" lockText="1" noThreeD="1"/>
</file>

<file path=xl/ctrlProps/ctrlProp84.xml><?xml version="1.0" encoding="utf-8"?>
<formControlPr xmlns="http://schemas.microsoft.com/office/spreadsheetml/2009/9/main" objectType="CheckBox" fmlaLink="BR188" lockText="1" noThreeD="1"/>
</file>

<file path=xl/ctrlProps/ctrlProp85.xml><?xml version="1.0" encoding="utf-8"?>
<formControlPr xmlns="http://schemas.microsoft.com/office/spreadsheetml/2009/9/main" objectType="CheckBox" fmlaLink="BS188" lockText="1" noThreeD="1"/>
</file>

<file path=xl/ctrlProps/ctrlProp86.xml><?xml version="1.0" encoding="utf-8"?>
<formControlPr xmlns="http://schemas.microsoft.com/office/spreadsheetml/2009/9/main" objectType="CheckBox" fmlaLink="BT188" lockText="1" noThreeD="1"/>
</file>

<file path=xl/ctrlProps/ctrlProp87.xml><?xml version="1.0" encoding="utf-8"?>
<formControlPr xmlns="http://schemas.microsoft.com/office/spreadsheetml/2009/9/main" objectType="CheckBox" fmlaLink="BO190" lockText="1" noThreeD="1"/>
</file>

<file path=xl/ctrlProps/ctrlProp88.xml><?xml version="1.0" encoding="utf-8"?>
<formControlPr xmlns="http://schemas.microsoft.com/office/spreadsheetml/2009/9/main" objectType="CheckBox" fmlaLink="BP190" lockText="1" noThreeD="1"/>
</file>

<file path=xl/ctrlProps/ctrlProp89.xml><?xml version="1.0" encoding="utf-8"?>
<formControlPr xmlns="http://schemas.microsoft.com/office/spreadsheetml/2009/9/main" objectType="CheckBox" fmlaLink="BQ190"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BR190" lockText="1" noThreeD="1"/>
</file>

<file path=xl/ctrlProps/ctrlProp91.xml><?xml version="1.0" encoding="utf-8"?>
<formControlPr xmlns="http://schemas.microsoft.com/office/spreadsheetml/2009/9/main" objectType="CheckBox" fmlaLink="BM194" lockText="1" noThreeD="1"/>
</file>

<file path=xl/ctrlProps/ctrlProp92.xml><?xml version="1.0" encoding="utf-8"?>
<formControlPr xmlns="http://schemas.microsoft.com/office/spreadsheetml/2009/9/main" objectType="CheckBox" fmlaLink="BN194" lockText="1" noThreeD="1"/>
</file>

<file path=xl/ctrlProps/ctrlProp93.xml><?xml version="1.0" encoding="utf-8"?>
<formControlPr xmlns="http://schemas.microsoft.com/office/spreadsheetml/2009/9/main" objectType="CheckBox" fmlaLink="BS194" lockText="1" noThreeD="1"/>
</file>

<file path=xl/ctrlProps/ctrlProp94.xml><?xml version="1.0" encoding="utf-8"?>
<formControlPr xmlns="http://schemas.microsoft.com/office/spreadsheetml/2009/9/main" objectType="CheckBox" fmlaLink="BT194" lockText="1" noThreeD="1"/>
</file>

<file path=xl/ctrlProps/ctrlProp95.xml><?xml version="1.0" encoding="utf-8"?>
<formControlPr xmlns="http://schemas.microsoft.com/office/spreadsheetml/2009/9/main" objectType="CheckBox" fmlaLink="BO196" lockText="1" noThreeD="1"/>
</file>

<file path=xl/ctrlProps/ctrlProp96.xml><?xml version="1.0" encoding="utf-8"?>
<formControlPr xmlns="http://schemas.microsoft.com/office/spreadsheetml/2009/9/main" objectType="CheckBox" fmlaLink="BP196" lockText="1" noThreeD="1"/>
</file>

<file path=xl/ctrlProps/ctrlProp97.xml><?xml version="1.0" encoding="utf-8"?>
<formControlPr xmlns="http://schemas.microsoft.com/office/spreadsheetml/2009/9/main" objectType="CheckBox" fmlaLink="BS196" lockText="1" noThreeD="1"/>
</file>

<file path=xl/ctrlProps/ctrlProp98.xml><?xml version="1.0" encoding="utf-8"?>
<formControlPr xmlns="http://schemas.microsoft.com/office/spreadsheetml/2009/9/main" objectType="CheckBox" fmlaLink="BT196" lockText="1" noThreeD="1"/>
</file>

<file path=xl/ctrlProps/ctrlProp99.xml><?xml version="1.0" encoding="utf-8"?>
<formControlPr xmlns="http://schemas.microsoft.com/office/spreadsheetml/2009/9/main" objectType="CheckBox" fmlaLink="BO19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0</xdr:row>
      <xdr:rowOff>9525</xdr:rowOff>
    </xdr:from>
    <xdr:to>
      <xdr:col>19</xdr:col>
      <xdr:colOff>152400</xdr:colOff>
      <xdr:row>2</xdr:row>
      <xdr:rowOff>9525</xdr:rowOff>
    </xdr:to>
    <xdr:pic>
      <xdr:nvPicPr>
        <xdr:cNvPr id="2" name="Picture 2" descr="Carnabio_031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25"/>
          <a:ext cx="24098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123825</xdr:colOff>
          <xdr:row>21</xdr:row>
          <xdr:rowOff>66675</xdr:rowOff>
        </xdr:from>
        <xdr:to>
          <xdr:col>29</xdr:col>
          <xdr:colOff>95250</xdr:colOff>
          <xdr:row>21</xdr:row>
          <xdr:rowOff>276225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IC50 determination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19050</xdr:rowOff>
        </xdr:from>
        <xdr:to>
          <xdr:col>58</xdr:col>
          <xdr:colOff>104775</xdr:colOff>
          <xdr:row>21</xdr:row>
          <xdr:rowOff>304800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0</xdr:rowOff>
        </xdr:from>
        <xdr:to>
          <xdr:col>58</xdr:col>
          <xdr:colOff>95250</xdr:colOff>
          <xdr:row>22</xdr:row>
          <xdr:rowOff>333375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23</xdr:row>
          <xdr:rowOff>66675</xdr:rowOff>
        </xdr:from>
        <xdr:to>
          <xdr:col>25</xdr:col>
          <xdr:colOff>28575</xdr:colOff>
          <xdr:row>23</xdr:row>
          <xdr:rowOff>276225</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µmol/L (µM)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23</xdr:row>
          <xdr:rowOff>66675</xdr:rowOff>
        </xdr:from>
        <xdr:to>
          <xdr:col>31</xdr:col>
          <xdr:colOff>0</xdr:colOff>
          <xdr:row>23</xdr:row>
          <xdr:rowOff>276225</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µg/mL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23</xdr:row>
          <xdr:rowOff>38100</xdr:rowOff>
        </xdr:from>
        <xdr:to>
          <xdr:col>58</xdr:col>
          <xdr:colOff>66675</xdr:colOff>
          <xdr:row>23</xdr:row>
          <xdr:rowOff>304800</xdr:rowOff>
        </xdr:to>
        <xdr:sp macro="" textlink="">
          <xdr:nvSpPr>
            <xdr:cNvPr id="4105" name="Group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24</xdr:row>
          <xdr:rowOff>76200</xdr:rowOff>
        </xdr:from>
        <xdr:to>
          <xdr:col>33</xdr:col>
          <xdr:colOff>95250</xdr:colOff>
          <xdr:row>24</xdr:row>
          <xdr:rowOff>266700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Dispose after completion of study.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142875</xdr:colOff>
          <xdr:row>24</xdr:row>
          <xdr:rowOff>57150</xdr:rowOff>
        </xdr:from>
        <xdr:to>
          <xdr:col>52</xdr:col>
          <xdr:colOff>133350</xdr:colOff>
          <xdr:row>24</xdr:row>
          <xdr:rowOff>285750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Return to the customer (at customer's cost)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57150</xdr:rowOff>
        </xdr:from>
        <xdr:to>
          <xdr:col>58</xdr:col>
          <xdr:colOff>66675</xdr:colOff>
          <xdr:row>24</xdr:row>
          <xdr:rowOff>304800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151</xdr:row>
          <xdr:rowOff>142875</xdr:rowOff>
        </xdr:from>
        <xdr:to>
          <xdr:col>7</xdr:col>
          <xdr:colOff>152400</xdr:colOff>
          <xdr:row>153</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154</xdr:row>
          <xdr:rowOff>0</xdr:rowOff>
        </xdr:from>
        <xdr:to>
          <xdr:col>7</xdr:col>
          <xdr:colOff>152400</xdr:colOff>
          <xdr:row>154</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156</xdr:row>
          <xdr:rowOff>9525</xdr:rowOff>
        </xdr:from>
        <xdr:to>
          <xdr:col>7</xdr:col>
          <xdr:colOff>152400</xdr:colOff>
          <xdr:row>157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158</xdr:row>
          <xdr:rowOff>9525</xdr:rowOff>
        </xdr:from>
        <xdr:to>
          <xdr:col>7</xdr:col>
          <xdr:colOff>152400</xdr:colOff>
          <xdr:row>159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149</xdr:row>
          <xdr:rowOff>0</xdr:rowOff>
        </xdr:from>
        <xdr:to>
          <xdr:col>38</xdr:col>
          <xdr:colOff>133350</xdr:colOff>
          <xdr:row>150</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151</xdr:row>
          <xdr:rowOff>133350</xdr:rowOff>
        </xdr:from>
        <xdr:to>
          <xdr:col>23</xdr:col>
          <xdr:colOff>0</xdr:colOff>
          <xdr:row>153</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152400</xdr:colOff>
          <xdr:row>151</xdr:row>
          <xdr:rowOff>133350</xdr:rowOff>
        </xdr:from>
        <xdr:to>
          <xdr:col>35</xdr:col>
          <xdr:colOff>152400</xdr:colOff>
          <xdr:row>153</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162</xdr:row>
          <xdr:rowOff>161925</xdr:rowOff>
        </xdr:from>
        <xdr:to>
          <xdr:col>15</xdr:col>
          <xdr:colOff>104775</xdr:colOff>
          <xdr:row>164</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162</xdr:row>
          <xdr:rowOff>161925</xdr:rowOff>
        </xdr:from>
        <xdr:to>
          <xdr:col>17</xdr:col>
          <xdr:colOff>104775</xdr:colOff>
          <xdr:row>164</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162</xdr:row>
          <xdr:rowOff>161925</xdr:rowOff>
        </xdr:from>
        <xdr:to>
          <xdr:col>28</xdr:col>
          <xdr:colOff>104775</xdr:colOff>
          <xdr:row>164</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162</xdr:row>
          <xdr:rowOff>161925</xdr:rowOff>
        </xdr:from>
        <xdr:to>
          <xdr:col>30</xdr:col>
          <xdr:colOff>104775</xdr:colOff>
          <xdr:row>164</xdr:row>
          <xdr:rowOff>19050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162</xdr:row>
          <xdr:rowOff>161925</xdr:rowOff>
        </xdr:from>
        <xdr:to>
          <xdr:col>41</xdr:col>
          <xdr:colOff>104775</xdr:colOff>
          <xdr:row>164</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162</xdr:row>
          <xdr:rowOff>161925</xdr:rowOff>
        </xdr:from>
        <xdr:to>
          <xdr:col>43</xdr:col>
          <xdr:colOff>104775</xdr:colOff>
          <xdr:row>164</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164</xdr:row>
          <xdr:rowOff>161925</xdr:rowOff>
        </xdr:from>
        <xdr:to>
          <xdr:col>15</xdr:col>
          <xdr:colOff>104775</xdr:colOff>
          <xdr:row>166</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164</xdr:row>
          <xdr:rowOff>161925</xdr:rowOff>
        </xdr:from>
        <xdr:to>
          <xdr:col>17</xdr:col>
          <xdr:colOff>104775</xdr:colOff>
          <xdr:row>166</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164</xdr:row>
          <xdr:rowOff>161925</xdr:rowOff>
        </xdr:from>
        <xdr:to>
          <xdr:col>28</xdr:col>
          <xdr:colOff>104775</xdr:colOff>
          <xdr:row>166</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164</xdr:row>
          <xdr:rowOff>161925</xdr:rowOff>
        </xdr:from>
        <xdr:to>
          <xdr:col>30</xdr:col>
          <xdr:colOff>104775</xdr:colOff>
          <xdr:row>166</xdr:row>
          <xdr:rowOff>19050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164</xdr:row>
          <xdr:rowOff>161925</xdr:rowOff>
        </xdr:from>
        <xdr:to>
          <xdr:col>41</xdr:col>
          <xdr:colOff>104775</xdr:colOff>
          <xdr:row>166</xdr:row>
          <xdr:rowOff>19050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164</xdr:row>
          <xdr:rowOff>161925</xdr:rowOff>
        </xdr:from>
        <xdr:to>
          <xdr:col>43</xdr:col>
          <xdr:colOff>104775</xdr:colOff>
          <xdr:row>166</xdr:row>
          <xdr:rowOff>19050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164</xdr:row>
          <xdr:rowOff>161925</xdr:rowOff>
        </xdr:from>
        <xdr:to>
          <xdr:col>54</xdr:col>
          <xdr:colOff>104775</xdr:colOff>
          <xdr:row>166</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164</xdr:row>
          <xdr:rowOff>161925</xdr:rowOff>
        </xdr:from>
        <xdr:to>
          <xdr:col>56</xdr:col>
          <xdr:colOff>104775</xdr:colOff>
          <xdr:row>166</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166</xdr:row>
          <xdr:rowOff>161925</xdr:rowOff>
        </xdr:from>
        <xdr:to>
          <xdr:col>15</xdr:col>
          <xdr:colOff>104775</xdr:colOff>
          <xdr:row>168</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166</xdr:row>
          <xdr:rowOff>161925</xdr:rowOff>
        </xdr:from>
        <xdr:to>
          <xdr:col>17</xdr:col>
          <xdr:colOff>104775</xdr:colOff>
          <xdr:row>168</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166</xdr:row>
          <xdr:rowOff>161925</xdr:rowOff>
        </xdr:from>
        <xdr:to>
          <xdr:col>28</xdr:col>
          <xdr:colOff>104775</xdr:colOff>
          <xdr:row>168</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166</xdr:row>
          <xdr:rowOff>161925</xdr:rowOff>
        </xdr:from>
        <xdr:to>
          <xdr:col>30</xdr:col>
          <xdr:colOff>104775</xdr:colOff>
          <xdr:row>168</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166</xdr:row>
          <xdr:rowOff>161925</xdr:rowOff>
        </xdr:from>
        <xdr:to>
          <xdr:col>41</xdr:col>
          <xdr:colOff>104775</xdr:colOff>
          <xdr:row>168</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166</xdr:row>
          <xdr:rowOff>161925</xdr:rowOff>
        </xdr:from>
        <xdr:to>
          <xdr:col>43</xdr:col>
          <xdr:colOff>104775</xdr:colOff>
          <xdr:row>168</xdr:row>
          <xdr:rowOff>19050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168</xdr:row>
          <xdr:rowOff>247650</xdr:rowOff>
        </xdr:from>
        <xdr:to>
          <xdr:col>28</xdr:col>
          <xdr:colOff>104775</xdr:colOff>
          <xdr:row>170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168</xdr:row>
          <xdr:rowOff>247650</xdr:rowOff>
        </xdr:from>
        <xdr:to>
          <xdr:col>30</xdr:col>
          <xdr:colOff>104775</xdr:colOff>
          <xdr:row>170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168</xdr:row>
          <xdr:rowOff>247650</xdr:rowOff>
        </xdr:from>
        <xdr:to>
          <xdr:col>41</xdr:col>
          <xdr:colOff>104775</xdr:colOff>
          <xdr:row>170</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168</xdr:row>
          <xdr:rowOff>247650</xdr:rowOff>
        </xdr:from>
        <xdr:to>
          <xdr:col>43</xdr:col>
          <xdr:colOff>104775</xdr:colOff>
          <xdr:row>170</xdr:row>
          <xdr:rowOff>9525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170</xdr:row>
          <xdr:rowOff>161925</xdr:rowOff>
        </xdr:from>
        <xdr:to>
          <xdr:col>28</xdr:col>
          <xdr:colOff>104775</xdr:colOff>
          <xdr:row>172</xdr:row>
          <xdr:rowOff>19050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170</xdr:row>
          <xdr:rowOff>161925</xdr:rowOff>
        </xdr:from>
        <xdr:to>
          <xdr:col>30</xdr:col>
          <xdr:colOff>104775</xdr:colOff>
          <xdr:row>172</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174</xdr:row>
          <xdr:rowOff>171450</xdr:rowOff>
        </xdr:from>
        <xdr:to>
          <xdr:col>15</xdr:col>
          <xdr:colOff>104775</xdr:colOff>
          <xdr:row>176</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174</xdr:row>
          <xdr:rowOff>171450</xdr:rowOff>
        </xdr:from>
        <xdr:to>
          <xdr:col>17</xdr:col>
          <xdr:colOff>104775</xdr:colOff>
          <xdr:row>176</xdr:row>
          <xdr:rowOff>28575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174</xdr:row>
          <xdr:rowOff>171450</xdr:rowOff>
        </xdr:from>
        <xdr:to>
          <xdr:col>41</xdr:col>
          <xdr:colOff>104775</xdr:colOff>
          <xdr:row>176</xdr:row>
          <xdr:rowOff>28575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174</xdr:row>
          <xdr:rowOff>171450</xdr:rowOff>
        </xdr:from>
        <xdr:to>
          <xdr:col>43</xdr:col>
          <xdr:colOff>104775</xdr:colOff>
          <xdr:row>176</xdr:row>
          <xdr:rowOff>28575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174</xdr:row>
          <xdr:rowOff>171450</xdr:rowOff>
        </xdr:from>
        <xdr:to>
          <xdr:col>54</xdr:col>
          <xdr:colOff>104775</xdr:colOff>
          <xdr:row>176</xdr:row>
          <xdr:rowOff>28575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174</xdr:row>
          <xdr:rowOff>171450</xdr:rowOff>
        </xdr:from>
        <xdr:to>
          <xdr:col>56</xdr:col>
          <xdr:colOff>104775</xdr:colOff>
          <xdr:row>176</xdr:row>
          <xdr:rowOff>28575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176</xdr:row>
          <xdr:rowOff>266700</xdr:rowOff>
        </xdr:from>
        <xdr:to>
          <xdr:col>54</xdr:col>
          <xdr:colOff>104775</xdr:colOff>
          <xdr:row>178</xdr:row>
          <xdr:rowOff>19050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176</xdr:row>
          <xdr:rowOff>266700</xdr:rowOff>
        </xdr:from>
        <xdr:to>
          <xdr:col>56</xdr:col>
          <xdr:colOff>104775</xdr:colOff>
          <xdr:row>178</xdr:row>
          <xdr:rowOff>19050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178</xdr:row>
          <xdr:rowOff>257175</xdr:rowOff>
        </xdr:from>
        <xdr:to>
          <xdr:col>15</xdr:col>
          <xdr:colOff>104775</xdr:colOff>
          <xdr:row>180</xdr:row>
          <xdr:rowOff>19050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178</xdr:row>
          <xdr:rowOff>257175</xdr:rowOff>
        </xdr:from>
        <xdr:to>
          <xdr:col>17</xdr:col>
          <xdr:colOff>104775</xdr:colOff>
          <xdr:row>180</xdr:row>
          <xdr:rowOff>19050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178</xdr:row>
          <xdr:rowOff>257175</xdr:rowOff>
        </xdr:from>
        <xdr:to>
          <xdr:col>28</xdr:col>
          <xdr:colOff>104775</xdr:colOff>
          <xdr:row>180</xdr:row>
          <xdr:rowOff>19050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178</xdr:row>
          <xdr:rowOff>257175</xdr:rowOff>
        </xdr:from>
        <xdr:to>
          <xdr:col>30</xdr:col>
          <xdr:colOff>104775</xdr:colOff>
          <xdr:row>180</xdr:row>
          <xdr:rowOff>19050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178</xdr:row>
          <xdr:rowOff>257175</xdr:rowOff>
        </xdr:from>
        <xdr:to>
          <xdr:col>54</xdr:col>
          <xdr:colOff>104775</xdr:colOff>
          <xdr:row>180</xdr:row>
          <xdr:rowOff>19050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178</xdr:row>
          <xdr:rowOff>257175</xdr:rowOff>
        </xdr:from>
        <xdr:to>
          <xdr:col>56</xdr:col>
          <xdr:colOff>104775</xdr:colOff>
          <xdr:row>180</xdr:row>
          <xdr:rowOff>19050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180</xdr:row>
          <xdr:rowOff>257175</xdr:rowOff>
        </xdr:from>
        <xdr:to>
          <xdr:col>15</xdr:col>
          <xdr:colOff>104775</xdr:colOff>
          <xdr:row>182</xdr:row>
          <xdr:rowOff>19050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180</xdr:row>
          <xdr:rowOff>257175</xdr:rowOff>
        </xdr:from>
        <xdr:to>
          <xdr:col>17</xdr:col>
          <xdr:colOff>104775</xdr:colOff>
          <xdr:row>182</xdr:row>
          <xdr:rowOff>19050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180</xdr:row>
          <xdr:rowOff>257175</xdr:rowOff>
        </xdr:from>
        <xdr:to>
          <xdr:col>28</xdr:col>
          <xdr:colOff>104775</xdr:colOff>
          <xdr:row>182</xdr:row>
          <xdr:rowOff>19050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180</xdr:row>
          <xdr:rowOff>257175</xdr:rowOff>
        </xdr:from>
        <xdr:to>
          <xdr:col>30</xdr:col>
          <xdr:colOff>104775</xdr:colOff>
          <xdr:row>182</xdr:row>
          <xdr:rowOff>19050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180</xdr:row>
          <xdr:rowOff>257175</xdr:rowOff>
        </xdr:from>
        <xdr:to>
          <xdr:col>41</xdr:col>
          <xdr:colOff>104775</xdr:colOff>
          <xdr:row>182</xdr:row>
          <xdr:rowOff>19050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180</xdr:row>
          <xdr:rowOff>257175</xdr:rowOff>
        </xdr:from>
        <xdr:to>
          <xdr:col>43</xdr:col>
          <xdr:colOff>104775</xdr:colOff>
          <xdr:row>182</xdr:row>
          <xdr:rowOff>19050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180</xdr:row>
          <xdr:rowOff>257175</xdr:rowOff>
        </xdr:from>
        <xdr:to>
          <xdr:col>54</xdr:col>
          <xdr:colOff>104775</xdr:colOff>
          <xdr:row>182</xdr:row>
          <xdr:rowOff>19050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180</xdr:row>
          <xdr:rowOff>257175</xdr:rowOff>
        </xdr:from>
        <xdr:to>
          <xdr:col>56</xdr:col>
          <xdr:colOff>104775</xdr:colOff>
          <xdr:row>182</xdr:row>
          <xdr:rowOff>19050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182</xdr:row>
          <xdr:rowOff>161925</xdr:rowOff>
        </xdr:from>
        <xdr:to>
          <xdr:col>15</xdr:col>
          <xdr:colOff>104775</xdr:colOff>
          <xdr:row>184</xdr:row>
          <xdr:rowOff>19050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182</xdr:row>
          <xdr:rowOff>161925</xdr:rowOff>
        </xdr:from>
        <xdr:to>
          <xdr:col>17</xdr:col>
          <xdr:colOff>104775</xdr:colOff>
          <xdr:row>184</xdr:row>
          <xdr:rowOff>19050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182</xdr:row>
          <xdr:rowOff>161925</xdr:rowOff>
        </xdr:from>
        <xdr:to>
          <xdr:col>28</xdr:col>
          <xdr:colOff>104775</xdr:colOff>
          <xdr:row>184</xdr:row>
          <xdr:rowOff>19050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182</xdr:row>
          <xdr:rowOff>161925</xdr:rowOff>
        </xdr:from>
        <xdr:to>
          <xdr:col>30</xdr:col>
          <xdr:colOff>104775</xdr:colOff>
          <xdr:row>184</xdr:row>
          <xdr:rowOff>19050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182</xdr:row>
          <xdr:rowOff>161925</xdr:rowOff>
        </xdr:from>
        <xdr:to>
          <xdr:col>41</xdr:col>
          <xdr:colOff>104775</xdr:colOff>
          <xdr:row>184</xdr:row>
          <xdr:rowOff>19050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182</xdr:row>
          <xdr:rowOff>161925</xdr:rowOff>
        </xdr:from>
        <xdr:to>
          <xdr:col>43</xdr:col>
          <xdr:colOff>104775</xdr:colOff>
          <xdr:row>184</xdr:row>
          <xdr:rowOff>19050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182</xdr:row>
          <xdr:rowOff>161925</xdr:rowOff>
        </xdr:from>
        <xdr:to>
          <xdr:col>54</xdr:col>
          <xdr:colOff>104775</xdr:colOff>
          <xdr:row>184</xdr:row>
          <xdr:rowOff>19050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182</xdr:row>
          <xdr:rowOff>161925</xdr:rowOff>
        </xdr:from>
        <xdr:to>
          <xdr:col>56</xdr:col>
          <xdr:colOff>104775</xdr:colOff>
          <xdr:row>184</xdr:row>
          <xdr:rowOff>19050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184</xdr:row>
          <xdr:rowOff>161925</xdr:rowOff>
        </xdr:from>
        <xdr:to>
          <xdr:col>15</xdr:col>
          <xdr:colOff>104775</xdr:colOff>
          <xdr:row>186</xdr:row>
          <xdr:rowOff>19050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184</xdr:row>
          <xdr:rowOff>161925</xdr:rowOff>
        </xdr:from>
        <xdr:to>
          <xdr:col>17</xdr:col>
          <xdr:colOff>104775</xdr:colOff>
          <xdr:row>186</xdr:row>
          <xdr:rowOff>19050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184</xdr:row>
          <xdr:rowOff>161925</xdr:rowOff>
        </xdr:from>
        <xdr:to>
          <xdr:col>28</xdr:col>
          <xdr:colOff>104775</xdr:colOff>
          <xdr:row>186</xdr:row>
          <xdr:rowOff>19050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184</xdr:row>
          <xdr:rowOff>161925</xdr:rowOff>
        </xdr:from>
        <xdr:to>
          <xdr:col>30</xdr:col>
          <xdr:colOff>104775</xdr:colOff>
          <xdr:row>186</xdr:row>
          <xdr:rowOff>19050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184</xdr:row>
          <xdr:rowOff>161925</xdr:rowOff>
        </xdr:from>
        <xdr:to>
          <xdr:col>41</xdr:col>
          <xdr:colOff>104775</xdr:colOff>
          <xdr:row>186</xdr:row>
          <xdr:rowOff>19050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184</xdr:row>
          <xdr:rowOff>161925</xdr:rowOff>
        </xdr:from>
        <xdr:to>
          <xdr:col>43</xdr:col>
          <xdr:colOff>104775</xdr:colOff>
          <xdr:row>186</xdr:row>
          <xdr:rowOff>19050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184</xdr:row>
          <xdr:rowOff>161925</xdr:rowOff>
        </xdr:from>
        <xdr:to>
          <xdr:col>54</xdr:col>
          <xdr:colOff>104775</xdr:colOff>
          <xdr:row>186</xdr:row>
          <xdr:rowOff>19050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184</xdr:row>
          <xdr:rowOff>161925</xdr:rowOff>
        </xdr:from>
        <xdr:to>
          <xdr:col>56</xdr:col>
          <xdr:colOff>104775</xdr:colOff>
          <xdr:row>186</xdr:row>
          <xdr:rowOff>19050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186</xdr:row>
          <xdr:rowOff>161925</xdr:rowOff>
        </xdr:from>
        <xdr:to>
          <xdr:col>28</xdr:col>
          <xdr:colOff>104775</xdr:colOff>
          <xdr:row>188</xdr:row>
          <xdr:rowOff>19050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186</xdr:row>
          <xdr:rowOff>161925</xdr:rowOff>
        </xdr:from>
        <xdr:to>
          <xdr:col>30</xdr:col>
          <xdr:colOff>104775</xdr:colOff>
          <xdr:row>188</xdr:row>
          <xdr:rowOff>19050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186</xdr:row>
          <xdr:rowOff>161925</xdr:rowOff>
        </xdr:from>
        <xdr:to>
          <xdr:col>41</xdr:col>
          <xdr:colOff>104775</xdr:colOff>
          <xdr:row>188</xdr:row>
          <xdr:rowOff>19050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186</xdr:row>
          <xdr:rowOff>161925</xdr:rowOff>
        </xdr:from>
        <xdr:to>
          <xdr:col>43</xdr:col>
          <xdr:colOff>104775</xdr:colOff>
          <xdr:row>188</xdr:row>
          <xdr:rowOff>19050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186</xdr:row>
          <xdr:rowOff>161925</xdr:rowOff>
        </xdr:from>
        <xdr:to>
          <xdr:col>54</xdr:col>
          <xdr:colOff>104775</xdr:colOff>
          <xdr:row>188</xdr:row>
          <xdr:rowOff>19050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186</xdr:row>
          <xdr:rowOff>161925</xdr:rowOff>
        </xdr:from>
        <xdr:to>
          <xdr:col>56</xdr:col>
          <xdr:colOff>104775</xdr:colOff>
          <xdr:row>188</xdr:row>
          <xdr:rowOff>19050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188</xdr:row>
          <xdr:rowOff>161925</xdr:rowOff>
        </xdr:from>
        <xdr:to>
          <xdr:col>28</xdr:col>
          <xdr:colOff>104775</xdr:colOff>
          <xdr:row>190</xdr:row>
          <xdr:rowOff>19050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188</xdr:row>
          <xdr:rowOff>161925</xdr:rowOff>
        </xdr:from>
        <xdr:to>
          <xdr:col>30</xdr:col>
          <xdr:colOff>104775</xdr:colOff>
          <xdr:row>190</xdr:row>
          <xdr:rowOff>19050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188</xdr:row>
          <xdr:rowOff>161925</xdr:rowOff>
        </xdr:from>
        <xdr:to>
          <xdr:col>41</xdr:col>
          <xdr:colOff>104775</xdr:colOff>
          <xdr:row>190</xdr:row>
          <xdr:rowOff>19050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188</xdr:row>
          <xdr:rowOff>161925</xdr:rowOff>
        </xdr:from>
        <xdr:to>
          <xdr:col>43</xdr:col>
          <xdr:colOff>104775</xdr:colOff>
          <xdr:row>190</xdr:row>
          <xdr:rowOff>19050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192</xdr:row>
          <xdr:rowOff>161925</xdr:rowOff>
        </xdr:from>
        <xdr:to>
          <xdr:col>15</xdr:col>
          <xdr:colOff>104775</xdr:colOff>
          <xdr:row>194</xdr:row>
          <xdr:rowOff>19050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192</xdr:row>
          <xdr:rowOff>161925</xdr:rowOff>
        </xdr:from>
        <xdr:to>
          <xdr:col>17</xdr:col>
          <xdr:colOff>104775</xdr:colOff>
          <xdr:row>194</xdr:row>
          <xdr:rowOff>19050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192</xdr:row>
          <xdr:rowOff>161925</xdr:rowOff>
        </xdr:from>
        <xdr:to>
          <xdr:col>54</xdr:col>
          <xdr:colOff>104775</xdr:colOff>
          <xdr:row>194</xdr:row>
          <xdr:rowOff>19050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192</xdr:row>
          <xdr:rowOff>161925</xdr:rowOff>
        </xdr:from>
        <xdr:to>
          <xdr:col>56</xdr:col>
          <xdr:colOff>104775</xdr:colOff>
          <xdr:row>194</xdr:row>
          <xdr:rowOff>19050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194</xdr:row>
          <xdr:rowOff>161925</xdr:rowOff>
        </xdr:from>
        <xdr:to>
          <xdr:col>28</xdr:col>
          <xdr:colOff>104775</xdr:colOff>
          <xdr:row>196</xdr:row>
          <xdr:rowOff>19050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194</xdr:row>
          <xdr:rowOff>161925</xdr:rowOff>
        </xdr:from>
        <xdr:to>
          <xdr:col>30</xdr:col>
          <xdr:colOff>104775</xdr:colOff>
          <xdr:row>196</xdr:row>
          <xdr:rowOff>19050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194</xdr:row>
          <xdr:rowOff>161925</xdr:rowOff>
        </xdr:from>
        <xdr:to>
          <xdr:col>54</xdr:col>
          <xdr:colOff>104775</xdr:colOff>
          <xdr:row>196</xdr:row>
          <xdr:rowOff>19050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194</xdr:row>
          <xdr:rowOff>161925</xdr:rowOff>
        </xdr:from>
        <xdr:to>
          <xdr:col>56</xdr:col>
          <xdr:colOff>104775</xdr:colOff>
          <xdr:row>196</xdr:row>
          <xdr:rowOff>19050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196</xdr:row>
          <xdr:rowOff>161925</xdr:rowOff>
        </xdr:from>
        <xdr:to>
          <xdr:col>28</xdr:col>
          <xdr:colOff>104775</xdr:colOff>
          <xdr:row>198</xdr:row>
          <xdr:rowOff>19050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196</xdr:row>
          <xdr:rowOff>161925</xdr:rowOff>
        </xdr:from>
        <xdr:to>
          <xdr:col>30</xdr:col>
          <xdr:colOff>104775</xdr:colOff>
          <xdr:row>198</xdr:row>
          <xdr:rowOff>19050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198</xdr:row>
          <xdr:rowOff>161925</xdr:rowOff>
        </xdr:from>
        <xdr:to>
          <xdr:col>41</xdr:col>
          <xdr:colOff>104775</xdr:colOff>
          <xdr:row>200</xdr:row>
          <xdr:rowOff>19050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198</xdr:row>
          <xdr:rowOff>161925</xdr:rowOff>
        </xdr:from>
        <xdr:to>
          <xdr:col>43</xdr:col>
          <xdr:colOff>104775</xdr:colOff>
          <xdr:row>200</xdr:row>
          <xdr:rowOff>19050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198</xdr:row>
          <xdr:rowOff>161925</xdr:rowOff>
        </xdr:from>
        <xdr:to>
          <xdr:col>54</xdr:col>
          <xdr:colOff>104775</xdr:colOff>
          <xdr:row>200</xdr:row>
          <xdr:rowOff>19050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198</xdr:row>
          <xdr:rowOff>161925</xdr:rowOff>
        </xdr:from>
        <xdr:to>
          <xdr:col>56</xdr:col>
          <xdr:colOff>104775</xdr:colOff>
          <xdr:row>200</xdr:row>
          <xdr:rowOff>19050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200</xdr:row>
          <xdr:rowOff>161925</xdr:rowOff>
        </xdr:from>
        <xdr:to>
          <xdr:col>15</xdr:col>
          <xdr:colOff>104775</xdr:colOff>
          <xdr:row>202</xdr:row>
          <xdr:rowOff>19050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200</xdr:row>
          <xdr:rowOff>161925</xdr:rowOff>
        </xdr:from>
        <xdr:to>
          <xdr:col>17</xdr:col>
          <xdr:colOff>104775</xdr:colOff>
          <xdr:row>202</xdr:row>
          <xdr:rowOff>19050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202</xdr:row>
          <xdr:rowOff>161925</xdr:rowOff>
        </xdr:from>
        <xdr:to>
          <xdr:col>15</xdr:col>
          <xdr:colOff>104775</xdr:colOff>
          <xdr:row>204</xdr:row>
          <xdr:rowOff>19050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202</xdr:row>
          <xdr:rowOff>161925</xdr:rowOff>
        </xdr:from>
        <xdr:to>
          <xdr:col>17</xdr:col>
          <xdr:colOff>104775</xdr:colOff>
          <xdr:row>204</xdr:row>
          <xdr:rowOff>19050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202</xdr:row>
          <xdr:rowOff>161925</xdr:rowOff>
        </xdr:from>
        <xdr:to>
          <xdr:col>41</xdr:col>
          <xdr:colOff>104775</xdr:colOff>
          <xdr:row>204</xdr:row>
          <xdr:rowOff>19050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202</xdr:row>
          <xdr:rowOff>161925</xdr:rowOff>
        </xdr:from>
        <xdr:to>
          <xdr:col>43</xdr:col>
          <xdr:colOff>104775</xdr:colOff>
          <xdr:row>204</xdr:row>
          <xdr:rowOff>19050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206</xdr:row>
          <xdr:rowOff>161925</xdr:rowOff>
        </xdr:from>
        <xdr:to>
          <xdr:col>41</xdr:col>
          <xdr:colOff>104775</xdr:colOff>
          <xdr:row>208</xdr:row>
          <xdr:rowOff>19050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206</xdr:row>
          <xdr:rowOff>161925</xdr:rowOff>
        </xdr:from>
        <xdr:to>
          <xdr:col>43</xdr:col>
          <xdr:colOff>104775</xdr:colOff>
          <xdr:row>208</xdr:row>
          <xdr:rowOff>19050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208</xdr:row>
          <xdr:rowOff>161925</xdr:rowOff>
        </xdr:from>
        <xdr:to>
          <xdr:col>15</xdr:col>
          <xdr:colOff>104775</xdr:colOff>
          <xdr:row>210</xdr:row>
          <xdr:rowOff>19050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208</xdr:row>
          <xdr:rowOff>161925</xdr:rowOff>
        </xdr:from>
        <xdr:to>
          <xdr:col>17</xdr:col>
          <xdr:colOff>104775</xdr:colOff>
          <xdr:row>210</xdr:row>
          <xdr:rowOff>19050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208</xdr:row>
          <xdr:rowOff>161925</xdr:rowOff>
        </xdr:from>
        <xdr:to>
          <xdr:col>28</xdr:col>
          <xdr:colOff>104775</xdr:colOff>
          <xdr:row>210</xdr:row>
          <xdr:rowOff>19050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208</xdr:row>
          <xdr:rowOff>161925</xdr:rowOff>
        </xdr:from>
        <xdr:to>
          <xdr:col>30</xdr:col>
          <xdr:colOff>104775</xdr:colOff>
          <xdr:row>210</xdr:row>
          <xdr:rowOff>19050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208</xdr:row>
          <xdr:rowOff>161925</xdr:rowOff>
        </xdr:from>
        <xdr:to>
          <xdr:col>41</xdr:col>
          <xdr:colOff>104775</xdr:colOff>
          <xdr:row>210</xdr:row>
          <xdr:rowOff>19050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208</xdr:row>
          <xdr:rowOff>161925</xdr:rowOff>
        </xdr:from>
        <xdr:to>
          <xdr:col>43</xdr:col>
          <xdr:colOff>104775</xdr:colOff>
          <xdr:row>210</xdr:row>
          <xdr:rowOff>19050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208</xdr:row>
          <xdr:rowOff>161925</xdr:rowOff>
        </xdr:from>
        <xdr:to>
          <xdr:col>54</xdr:col>
          <xdr:colOff>104775</xdr:colOff>
          <xdr:row>210</xdr:row>
          <xdr:rowOff>19050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208</xdr:row>
          <xdr:rowOff>161925</xdr:rowOff>
        </xdr:from>
        <xdr:to>
          <xdr:col>56</xdr:col>
          <xdr:colOff>104775</xdr:colOff>
          <xdr:row>210</xdr:row>
          <xdr:rowOff>19050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210</xdr:row>
          <xdr:rowOff>161925</xdr:rowOff>
        </xdr:from>
        <xdr:to>
          <xdr:col>15</xdr:col>
          <xdr:colOff>104775</xdr:colOff>
          <xdr:row>212</xdr:row>
          <xdr:rowOff>19050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210</xdr:row>
          <xdr:rowOff>161925</xdr:rowOff>
        </xdr:from>
        <xdr:to>
          <xdr:col>17</xdr:col>
          <xdr:colOff>104775</xdr:colOff>
          <xdr:row>212</xdr:row>
          <xdr:rowOff>19050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210</xdr:row>
          <xdr:rowOff>161925</xdr:rowOff>
        </xdr:from>
        <xdr:to>
          <xdr:col>28</xdr:col>
          <xdr:colOff>104775</xdr:colOff>
          <xdr:row>212</xdr:row>
          <xdr:rowOff>19050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210</xdr:row>
          <xdr:rowOff>161925</xdr:rowOff>
        </xdr:from>
        <xdr:to>
          <xdr:col>30</xdr:col>
          <xdr:colOff>104775</xdr:colOff>
          <xdr:row>212</xdr:row>
          <xdr:rowOff>19050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210</xdr:row>
          <xdr:rowOff>161925</xdr:rowOff>
        </xdr:from>
        <xdr:to>
          <xdr:col>41</xdr:col>
          <xdr:colOff>104775</xdr:colOff>
          <xdr:row>212</xdr:row>
          <xdr:rowOff>19050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210</xdr:row>
          <xdr:rowOff>161925</xdr:rowOff>
        </xdr:from>
        <xdr:to>
          <xdr:col>43</xdr:col>
          <xdr:colOff>104775</xdr:colOff>
          <xdr:row>212</xdr:row>
          <xdr:rowOff>19050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212</xdr:row>
          <xdr:rowOff>161925</xdr:rowOff>
        </xdr:from>
        <xdr:to>
          <xdr:col>15</xdr:col>
          <xdr:colOff>104775</xdr:colOff>
          <xdr:row>214</xdr:row>
          <xdr:rowOff>19050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212</xdr:row>
          <xdr:rowOff>161925</xdr:rowOff>
        </xdr:from>
        <xdr:to>
          <xdr:col>17</xdr:col>
          <xdr:colOff>104775</xdr:colOff>
          <xdr:row>214</xdr:row>
          <xdr:rowOff>19050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212</xdr:row>
          <xdr:rowOff>161925</xdr:rowOff>
        </xdr:from>
        <xdr:to>
          <xdr:col>28</xdr:col>
          <xdr:colOff>104775</xdr:colOff>
          <xdr:row>214</xdr:row>
          <xdr:rowOff>19050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212</xdr:row>
          <xdr:rowOff>161925</xdr:rowOff>
        </xdr:from>
        <xdr:to>
          <xdr:col>30</xdr:col>
          <xdr:colOff>104775</xdr:colOff>
          <xdr:row>214</xdr:row>
          <xdr:rowOff>19050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212</xdr:row>
          <xdr:rowOff>161925</xdr:rowOff>
        </xdr:from>
        <xdr:to>
          <xdr:col>54</xdr:col>
          <xdr:colOff>104775</xdr:colOff>
          <xdr:row>214</xdr:row>
          <xdr:rowOff>19050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212</xdr:row>
          <xdr:rowOff>161925</xdr:rowOff>
        </xdr:from>
        <xdr:to>
          <xdr:col>56</xdr:col>
          <xdr:colOff>104775</xdr:colOff>
          <xdr:row>214</xdr:row>
          <xdr:rowOff>19050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214</xdr:row>
          <xdr:rowOff>161925</xdr:rowOff>
        </xdr:from>
        <xdr:to>
          <xdr:col>15</xdr:col>
          <xdr:colOff>104775</xdr:colOff>
          <xdr:row>216</xdr:row>
          <xdr:rowOff>19050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214</xdr:row>
          <xdr:rowOff>161925</xdr:rowOff>
        </xdr:from>
        <xdr:to>
          <xdr:col>17</xdr:col>
          <xdr:colOff>104775</xdr:colOff>
          <xdr:row>216</xdr:row>
          <xdr:rowOff>19050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214</xdr:row>
          <xdr:rowOff>161925</xdr:rowOff>
        </xdr:from>
        <xdr:to>
          <xdr:col>28</xdr:col>
          <xdr:colOff>104775</xdr:colOff>
          <xdr:row>216</xdr:row>
          <xdr:rowOff>19050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214</xdr:row>
          <xdr:rowOff>161925</xdr:rowOff>
        </xdr:from>
        <xdr:to>
          <xdr:col>30</xdr:col>
          <xdr:colOff>104775</xdr:colOff>
          <xdr:row>216</xdr:row>
          <xdr:rowOff>19050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214</xdr:row>
          <xdr:rowOff>161925</xdr:rowOff>
        </xdr:from>
        <xdr:to>
          <xdr:col>41</xdr:col>
          <xdr:colOff>104775</xdr:colOff>
          <xdr:row>216</xdr:row>
          <xdr:rowOff>19050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214</xdr:row>
          <xdr:rowOff>161925</xdr:rowOff>
        </xdr:from>
        <xdr:to>
          <xdr:col>43</xdr:col>
          <xdr:colOff>104775</xdr:colOff>
          <xdr:row>216</xdr:row>
          <xdr:rowOff>19050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214</xdr:row>
          <xdr:rowOff>161925</xdr:rowOff>
        </xdr:from>
        <xdr:to>
          <xdr:col>54</xdr:col>
          <xdr:colOff>104775</xdr:colOff>
          <xdr:row>216</xdr:row>
          <xdr:rowOff>19050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214</xdr:row>
          <xdr:rowOff>161925</xdr:rowOff>
        </xdr:from>
        <xdr:to>
          <xdr:col>56</xdr:col>
          <xdr:colOff>104775</xdr:colOff>
          <xdr:row>216</xdr:row>
          <xdr:rowOff>19050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216</xdr:row>
          <xdr:rowOff>161925</xdr:rowOff>
        </xdr:from>
        <xdr:to>
          <xdr:col>15</xdr:col>
          <xdr:colOff>104775</xdr:colOff>
          <xdr:row>218</xdr:row>
          <xdr:rowOff>19050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216</xdr:row>
          <xdr:rowOff>161925</xdr:rowOff>
        </xdr:from>
        <xdr:to>
          <xdr:col>17</xdr:col>
          <xdr:colOff>104775</xdr:colOff>
          <xdr:row>218</xdr:row>
          <xdr:rowOff>19050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216</xdr:row>
          <xdr:rowOff>161925</xdr:rowOff>
        </xdr:from>
        <xdr:to>
          <xdr:col>28</xdr:col>
          <xdr:colOff>104775</xdr:colOff>
          <xdr:row>218</xdr:row>
          <xdr:rowOff>19050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216</xdr:row>
          <xdr:rowOff>161925</xdr:rowOff>
        </xdr:from>
        <xdr:to>
          <xdr:col>30</xdr:col>
          <xdr:colOff>104775</xdr:colOff>
          <xdr:row>218</xdr:row>
          <xdr:rowOff>19050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216</xdr:row>
          <xdr:rowOff>161925</xdr:rowOff>
        </xdr:from>
        <xdr:to>
          <xdr:col>41</xdr:col>
          <xdr:colOff>104775</xdr:colOff>
          <xdr:row>218</xdr:row>
          <xdr:rowOff>19050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216</xdr:row>
          <xdr:rowOff>161925</xdr:rowOff>
        </xdr:from>
        <xdr:to>
          <xdr:col>43</xdr:col>
          <xdr:colOff>104775</xdr:colOff>
          <xdr:row>218</xdr:row>
          <xdr:rowOff>19050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216</xdr:row>
          <xdr:rowOff>161925</xdr:rowOff>
        </xdr:from>
        <xdr:to>
          <xdr:col>54</xdr:col>
          <xdr:colOff>104775</xdr:colOff>
          <xdr:row>218</xdr:row>
          <xdr:rowOff>19050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216</xdr:row>
          <xdr:rowOff>161925</xdr:rowOff>
        </xdr:from>
        <xdr:to>
          <xdr:col>56</xdr:col>
          <xdr:colOff>104775</xdr:colOff>
          <xdr:row>218</xdr:row>
          <xdr:rowOff>19050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218</xdr:row>
          <xdr:rowOff>171450</xdr:rowOff>
        </xdr:from>
        <xdr:to>
          <xdr:col>15</xdr:col>
          <xdr:colOff>104775</xdr:colOff>
          <xdr:row>220</xdr:row>
          <xdr:rowOff>19050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218</xdr:row>
          <xdr:rowOff>171450</xdr:rowOff>
        </xdr:from>
        <xdr:to>
          <xdr:col>17</xdr:col>
          <xdr:colOff>104775</xdr:colOff>
          <xdr:row>220</xdr:row>
          <xdr:rowOff>19050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218</xdr:row>
          <xdr:rowOff>171450</xdr:rowOff>
        </xdr:from>
        <xdr:to>
          <xdr:col>28</xdr:col>
          <xdr:colOff>104775</xdr:colOff>
          <xdr:row>220</xdr:row>
          <xdr:rowOff>19050</xdr:rowOff>
        </xdr:to>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218</xdr:row>
          <xdr:rowOff>171450</xdr:rowOff>
        </xdr:from>
        <xdr:to>
          <xdr:col>30</xdr:col>
          <xdr:colOff>104775</xdr:colOff>
          <xdr:row>220</xdr:row>
          <xdr:rowOff>19050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218</xdr:row>
          <xdr:rowOff>171450</xdr:rowOff>
        </xdr:from>
        <xdr:to>
          <xdr:col>41</xdr:col>
          <xdr:colOff>104775</xdr:colOff>
          <xdr:row>220</xdr:row>
          <xdr:rowOff>19050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218</xdr:row>
          <xdr:rowOff>171450</xdr:rowOff>
        </xdr:from>
        <xdr:to>
          <xdr:col>43</xdr:col>
          <xdr:colOff>104775</xdr:colOff>
          <xdr:row>220</xdr:row>
          <xdr:rowOff>19050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220</xdr:row>
          <xdr:rowOff>161925</xdr:rowOff>
        </xdr:from>
        <xdr:to>
          <xdr:col>15</xdr:col>
          <xdr:colOff>104775</xdr:colOff>
          <xdr:row>222</xdr:row>
          <xdr:rowOff>19050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220</xdr:row>
          <xdr:rowOff>161925</xdr:rowOff>
        </xdr:from>
        <xdr:to>
          <xdr:col>17</xdr:col>
          <xdr:colOff>104775</xdr:colOff>
          <xdr:row>222</xdr:row>
          <xdr:rowOff>19050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220</xdr:row>
          <xdr:rowOff>161925</xdr:rowOff>
        </xdr:from>
        <xdr:to>
          <xdr:col>28</xdr:col>
          <xdr:colOff>104775</xdr:colOff>
          <xdr:row>222</xdr:row>
          <xdr:rowOff>19050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220</xdr:row>
          <xdr:rowOff>161925</xdr:rowOff>
        </xdr:from>
        <xdr:to>
          <xdr:col>30</xdr:col>
          <xdr:colOff>104775</xdr:colOff>
          <xdr:row>222</xdr:row>
          <xdr:rowOff>19050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222</xdr:row>
          <xdr:rowOff>161925</xdr:rowOff>
        </xdr:from>
        <xdr:to>
          <xdr:col>15</xdr:col>
          <xdr:colOff>104775</xdr:colOff>
          <xdr:row>224</xdr:row>
          <xdr:rowOff>19050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222</xdr:row>
          <xdr:rowOff>161925</xdr:rowOff>
        </xdr:from>
        <xdr:to>
          <xdr:col>17</xdr:col>
          <xdr:colOff>104775</xdr:colOff>
          <xdr:row>224</xdr:row>
          <xdr:rowOff>19050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222</xdr:row>
          <xdr:rowOff>161925</xdr:rowOff>
        </xdr:from>
        <xdr:to>
          <xdr:col>28</xdr:col>
          <xdr:colOff>104775</xdr:colOff>
          <xdr:row>224</xdr:row>
          <xdr:rowOff>19050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222</xdr:row>
          <xdr:rowOff>161925</xdr:rowOff>
        </xdr:from>
        <xdr:to>
          <xdr:col>30</xdr:col>
          <xdr:colOff>104775</xdr:colOff>
          <xdr:row>224</xdr:row>
          <xdr:rowOff>19050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229</xdr:row>
          <xdr:rowOff>161925</xdr:rowOff>
        </xdr:from>
        <xdr:to>
          <xdr:col>15</xdr:col>
          <xdr:colOff>104775</xdr:colOff>
          <xdr:row>231</xdr:row>
          <xdr:rowOff>19050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229</xdr:row>
          <xdr:rowOff>161925</xdr:rowOff>
        </xdr:from>
        <xdr:to>
          <xdr:col>17</xdr:col>
          <xdr:colOff>104775</xdr:colOff>
          <xdr:row>231</xdr:row>
          <xdr:rowOff>19050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229</xdr:row>
          <xdr:rowOff>161925</xdr:rowOff>
        </xdr:from>
        <xdr:to>
          <xdr:col>28</xdr:col>
          <xdr:colOff>104775</xdr:colOff>
          <xdr:row>231</xdr:row>
          <xdr:rowOff>19050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229</xdr:row>
          <xdr:rowOff>161925</xdr:rowOff>
        </xdr:from>
        <xdr:to>
          <xdr:col>41</xdr:col>
          <xdr:colOff>104775</xdr:colOff>
          <xdr:row>231</xdr:row>
          <xdr:rowOff>19050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229</xdr:row>
          <xdr:rowOff>161925</xdr:rowOff>
        </xdr:from>
        <xdr:to>
          <xdr:col>54</xdr:col>
          <xdr:colOff>104775</xdr:colOff>
          <xdr:row>231</xdr:row>
          <xdr:rowOff>19050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229</xdr:row>
          <xdr:rowOff>161925</xdr:rowOff>
        </xdr:from>
        <xdr:to>
          <xdr:col>56</xdr:col>
          <xdr:colOff>104775</xdr:colOff>
          <xdr:row>231</xdr:row>
          <xdr:rowOff>19050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231</xdr:row>
          <xdr:rowOff>161925</xdr:rowOff>
        </xdr:from>
        <xdr:to>
          <xdr:col>15</xdr:col>
          <xdr:colOff>104775</xdr:colOff>
          <xdr:row>233</xdr:row>
          <xdr:rowOff>19050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231</xdr:row>
          <xdr:rowOff>161925</xdr:rowOff>
        </xdr:from>
        <xdr:to>
          <xdr:col>41</xdr:col>
          <xdr:colOff>104775</xdr:colOff>
          <xdr:row>233</xdr:row>
          <xdr:rowOff>19050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231</xdr:row>
          <xdr:rowOff>161925</xdr:rowOff>
        </xdr:from>
        <xdr:to>
          <xdr:col>54</xdr:col>
          <xdr:colOff>104775</xdr:colOff>
          <xdr:row>233</xdr:row>
          <xdr:rowOff>19050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231</xdr:row>
          <xdr:rowOff>161925</xdr:rowOff>
        </xdr:from>
        <xdr:to>
          <xdr:col>56</xdr:col>
          <xdr:colOff>104775</xdr:colOff>
          <xdr:row>233</xdr:row>
          <xdr:rowOff>19050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233</xdr:row>
          <xdr:rowOff>171450</xdr:rowOff>
        </xdr:from>
        <xdr:to>
          <xdr:col>28</xdr:col>
          <xdr:colOff>104775</xdr:colOff>
          <xdr:row>235</xdr:row>
          <xdr:rowOff>28575</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233</xdr:row>
          <xdr:rowOff>171450</xdr:rowOff>
        </xdr:from>
        <xdr:to>
          <xdr:col>30</xdr:col>
          <xdr:colOff>104775</xdr:colOff>
          <xdr:row>235</xdr:row>
          <xdr:rowOff>28575</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233</xdr:row>
          <xdr:rowOff>171450</xdr:rowOff>
        </xdr:from>
        <xdr:to>
          <xdr:col>41</xdr:col>
          <xdr:colOff>104775</xdr:colOff>
          <xdr:row>235</xdr:row>
          <xdr:rowOff>28575</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233</xdr:row>
          <xdr:rowOff>171450</xdr:rowOff>
        </xdr:from>
        <xdr:to>
          <xdr:col>54</xdr:col>
          <xdr:colOff>104775</xdr:colOff>
          <xdr:row>235</xdr:row>
          <xdr:rowOff>28575</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235</xdr:row>
          <xdr:rowOff>161925</xdr:rowOff>
        </xdr:from>
        <xdr:to>
          <xdr:col>41</xdr:col>
          <xdr:colOff>104775</xdr:colOff>
          <xdr:row>237</xdr:row>
          <xdr:rowOff>19050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235</xdr:row>
          <xdr:rowOff>161925</xdr:rowOff>
        </xdr:from>
        <xdr:to>
          <xdr:col>54</xdr:col>
          <xdr:colOff>104775</xdr:colOff>
          <xdr:row>237</xdr:row>
          <xdr:rowOff>19050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237</xdr:row>
          <xdr:rowOff>161925</xdr:rowOff>
        </xdr:from>
        <xdr:to>
          <xdr:col>15</xdr:col>
          <xdr:colOff>104775</xdr:colOff>
          <xdr:row>239</xdr:row>
          <xdr:rowOff>19050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237</xdr:row>
          <xdr:rowOff>161925</xdr:rowOff>
        </xdr:from>
        <xdr:to>
          <xdr:col>28</xdr:col>
          <xdr:colOff>104775</xdr:colOff>
          <xdr:row>239</xdr:row>
          <xdr:rowOff>19050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237</xdr:row>
          <xdr:rowOff>161925</xdr:rowOff>
        </xdr:from>
        <xdr:to>
          <xdr:col>41</xdr:col>
          <xdr:colOff>104775</xdr:colOff>
          <xdr:row>239</xdr:row>
          <xdr:rowOff>19050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237</xdr:row>
          <xdr:rowOff>161925</xdr:rowOff>
        </xdr:from>
        <xdr:to>
          <xdr:col>43</xdr:col>
          <xdr:colOff>104775</xdr:colOff>
          <xdr:row>239</xdr:row>
          <xdr:rowOff>19050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239</xdr:row>
          <xdr:rowOff>161925</xdr:rowOff>
        </xdr:from>
        <xdr:to>
          <xdr:col>15</xdr:col>
          <xdr:colOff>104775</xdr:colOff>
          <xdr:row>241</xdr:row>
          <xdr:rowOff>19050</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239</xdr:row>
          <xdr:rowOff>161925</xdr:rowOff>
        </xdr:from>
        <xdr:to>
          <xdr:col>17</xdr:col>
          <xdr:colOff>104775</xdr:colOff>
          <xdr:row>241</xdr:row>
          <xdr:rowOff>19050</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239</xdr:row>
          <xdr:rowOff>161925</xdr:rowOff>
        </xdr:from>
        <xdr:to>
          <xdr:col>28</xdr:col>
          <xdr:colOff>104775</xdr:colOff>
          <xdr:row>241</xdr:row>
          <xdr:rowOff>19050</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239</xdr:row>
          <xdr:rowOff>161925</xdr:rowOff>
        </xdr:from>
        <xdr:to>
          <xdr:col>30</xdr:col>
          <xdr:colOff>104775</xdr:colOff>
          <xdr:row>241</xdr:row>
          <xdr:rowOff>19050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00000000-0008-0000-0000-00002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239</xdr:row>
          <xdr:rowOff>161925</xdr:rowOff>
        </xdr:from>
        <xdr:to>
          <xdr:col>41</xdr:col>
          <xdr:colOff>104775</xdr:colOff>
          <xdr:row>241</xdr:row>
          <xdr:rowOff>19050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239</xdr:row>
          <xdr:rowOff>161925</xdr:rowOff>
        </xdr:from>
        <xdr:to>
          <xdr:col>43</xdr:col>
          <xdr:colOff>104775</xdr:colOff>
          <xdr:row>241</xdr:row>
          <xdr:rowOff>19050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239</xdr:row>
          <xdr:rowOff>161925</xdr:rowOff>
        </xdr:from>
        <xdr:to>
          <xdr:col>54</xdr:col>
          <xdr:colOff>104775</xdr:colOff>
          <xdr:row>241</xdr:row>
          <xdr:rowOff>19050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241</xdr:row>
          <xdr:rowOff>161925</xdr:rowOff>
        </xdr:from>
        <xdr:to>
          <xdr:col>28</xdr:col>
          <xdr:colOff>104775</xdr:colOff>
          <xdr:row>243</xdr:row>
          <xdr:rowOff>19050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241</xdr:row>
          <xdr:rowOff>161925</xdr:rowOff>
        </xdr:from>
        <xdr:to>
          <xdr:col>30</xdr:col>
          <xdr:colOff>104775</xdr:colOff>
          <xdr:row>243</xdr:row>
          <xdr:rowOff>19050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243</xdr:row>
          <xdr:rowOff>161925</xdr:rowOff>
        </xdr:from>
        <xdr:to>
          <xdr:col>28</xdr:col>
          <xdr:colOff>104775</xdr:colOff>
          <xdr:row>245</xdr:row>
          <xdr:rowOff>19050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243</xdr:row>
          <xdr:rowOff>161925</xdr:rowOff>
        </xdr:from>
        <xdr:to>
          <xdr:col>41</xdr:col>
          <xdr:colOff>104775</xdr:colOff>
          <xdr:row>245</xdr:row>
          <xdr:rowOff>19050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243</xdr:row>
          <xdr:rowOff>161925</xdr:rowOff>
        </xdr:from>
        <xdr:to>
          <xdr:col>43</xdr:col>
          <xdr:colOff>104775</xdr:colOff>
          <xdr:row>245</xdr:row>
          <xdr:rowOff>19050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243</xdr:row>
          <xdr:rowOff>161925</xdr:rowOff>
        </xdr:from>
        <xdr:to>
          <xdr:col>54</xdr:col>
          <xdr:colOff>104775</xdr:colOff>
          <xdr:row>245</xdr:row>
          <xdr:rowOff>19050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243</xdr:row>
          <xdr:rowOff>161925</xdr:rowOff>
        </xdr:from>
        <xdr:to>
          <xdr:col>56</xdr:col>
          <xdr:colOff>104775</xdr:colOff>
          <xdr:row>245</xdr:row>
          <xdr:rowOff>19050</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00000000-0008-0000-0000-00003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245</xdr:row>
          <xdr:rowOff>161925</xdr:rowOff>
        </xdr:from>
        <xdr:to>
          <xdr:col>28</xdr:col>
          <xdr:colOff>104775</xdr:colOff>
          <xdr:row>247</xdr:row>
          <xdr:rowOff>19050</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245</xdr:row>
          <xdr:rowOff>161925</xdr:rowOff>
        </xdr:from>
        <xdr:to>
          <xdr:col>41</xdr:col>
          <xdr:colOff>104775</xdr:colOff>
          <xdr:row>247</xdr:row>
          <xdr:rowOff>19050</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245</xdr:row>
          <xdr:rowOff>161925</xdr:rowOff>
        </xdr:from>
        <xdr:to>
          <xdr:col>54</xdr:col>
          <xdr:colOff>104775</xdr:colOff>
          <xdr:row>247</xdr:row>
          <xdr:rowOff>19050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247</xdr:row>
          <xdr:rowOff>161925</xdr:rowOff>
        </xdr:from>
        <xdr:to>
          <xdr:col>15</xdr:col>
          <xdr:colOff>104775</xdr:colOff>
          <xdr:row>249</xdr:row>
          <xdr:rowOff>19050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247</xdr:row>
          <xdr:rowOff>161925</xdr:rowOff>
        </xdr:from>
        <xdr:to>
          <xdr:col>41</xdr:col>
          <xdr:colOff>104775</xdr:colOff>
          <xdr:row>249</xdr:row>
          <xdr:rowOff>19050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247</xdr:row>
          <xdr:rowOff>161925</xdr:rowOff>
        </xdr:from>
        <xdr:to>
          <xdr:col>43</xdr:col>
          <xdr:colOff>104775</xdr:colOff>
          <xdr:row>249</xdr:row>
          <xdr:rowOff>19050</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247</xdr:row>
          <xdr:rowOff>161925</xdr:rowOff>
        </xdr:from>
        <xdr:to>
          <xdr:col>54</xdr:col>
          <xdr:colOff>104775</xdr:colOff>
          <xdr:row>249</xdr:row>
          <xdr:rowOff>19050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249</xdr:row>
          <xdr:rowOff>161925</xdr:rowOff>
        </xdr:from>
        <xdr:to>
          <xdr:col>15</xdr:col>
          <xdr:colOff>104775</xdr:colOff>
          <xdr:row>251</xdr:row>
          <xdr:rowOff>19050</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249</xdr:row>
          <xdr:rowOff>161925</xdr:rowOff>
        </xdr:from>
        <xdr:to>
          <xdr:col>17</xdr:col>
          <xdr:colOff>104775</xdr:colOff>
          <xdr:row>251</xdr:row>
          <xdr:rowOff>19050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249</xdr:row>
          <xdr:rowOff>161925</xdr:rowOff>
        </xdr:from>
        <xdr:to>
          <xdr:col>28</xdr:col>
          <xdr:colOff>104775</xdr:colOff>
          <xdr:row>251</xdr:row>
          <xdr:rowOff>19050</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249</xdr:row>
          <xdr:rowOff>161925</xdr:rowOff>
        </xdr:from>
        <xdr:to>
          <xdr:col>30</xdr:col>
          <xdr:colOff>104775</xdr:colOff>
          <xdr:row>251</xdr:row>
          <xdr:rowOff>19050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249</xdr:row>
          <xdr:rowOff>161925</xdr:rowOff>
        </xdr:from>
        <xdr:to>
          <xdr:col>41</xdr:col>
          <xdr:colOff>104775</xdr:colOff>
          <xdr:row>251</xdr:row>
          <xdr:rowOff>19050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251</xdr:row>
          <xdr:rowOff>161925</xdr:rowOff>
        </xdr:from>
        <xdr:to>
          <xdr:col>41</xdr:col>
          <xdr:colOff>104775</xdr:colOff>
          <xdr:row>253</xdr:row>
          <xdr:rowOff>19050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000-00005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251</xdr:row>
          <xdr:rowOff>161925</xdr:rowOff>
        </xdr:from>
        <xdr:to>
          <xdr:col>43</xdr:col>
          <xdr:colOff>104775</xdr:colOff>
          <xdr:row>253</xdr:row>
          <xdr:rowOff>19050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251</xdr:row>
          <xdr:rowOff>161925</xdr:rowOff>
        </xdr:from>
        <xdr:to>
          <xdr:col>54</xdr:col>
          <xdr:colOff>104775</xdr:colOff>
          <xdr:row>253</xdr:row>
          <xdr:rowOff>19050</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251</xdr:row>
          <xdr:rowOff>161925</xdr:rowOff>
        </xdr:from>
        <xdr:to>
          <xdr:col>56</xdr:col>
          <xdr:colOff>104775</xdr:colOff>
          <xdr:row>253</xdr:row>
          <xdr:rowOff>19050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253</xdr:row>
          <xdr:rowOff>161925</xdr:rowOff>
        </xdr:from>
        <xdr:to>
          <xdr:col>15</xdr:col>
          <xdr:colOff>104775</xdr:colOff>
          <xdr:row>255</xdr:row>
          <xdr:rowOff>19050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253</xdr:row>
          <xdr:rowOff>161925</xdr:rowOff>
        </xdr:from>
        <xdr:to>
          <xdr:col>28</xdr:col>
          <xdr:colOff>104775</xdr:colOff>
          <xdr:row>255</xdr:row>
          <xdr:rowOff>19050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253</xdr:row>
          <xdr:rowOff>161925</xdr:rowOff>
        </xdr:from>
        <xdr:to>
          <xdr:col>54</xdr:col>
          <xdr:colOff>104775</xdr:colOff>
          <xdr:row>255</xdr:row>
          <xdr:rowOff>19050</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253</xdr:row>
          <xdr:rowOff>161925</xdr:rowOff>
        </xdr:from>
        <xdr:to>
          <xdr:col>56</xdr:col>
          <xdr:colOff>104775</xdr:colOff>
          <xdr:row>255</xdr:row>
          <xdr:rowOff>19050</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000-00005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255</xdr:row>
          <xdr:rowOff>161925</xdr:rowOff>
        </xdr:from>
        <xdr:to>
          <xdr:col>15</xdr:col>
          <xdr:colOff>104775</xdr:colOff>
          <xdr:row>257</xdr:row>
          <xdr:rowOff>19050</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255</xdr:row>
          <xdr:rowOff>161925</xdr:rowOff>
        </xdr:from>
        <xdr:to>
          <xdr:col>17</xdr:col>
          <xdr:colOff>104775</xdr:colOff>
          <xdr:row>257</xdr:row>
          <xdr:rowOff>19050</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000-00005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255</xdr:row>
          <xdr:rowOff>161925</xdr:rowOff>
        </xdr:from>
        <xdr:to>
          <xdr:col>41</xdr:col>
          <xdr:colOff>104775</xdr:colOff>
          <xdr:row>257</xdr:row>
          <xdr:rowOff>19050</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255</xdr:row>
          <xdr:rowOff>161925</xdr:rowOff>
        </xdr:from>
        <xdr:to>
          <xdr:col>43</xdr:col>
          <xdr:colOff>104775</xdr:colOff>
          <xdr:row>257</xdr:row>
          <xdr:rowOff>19050</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255</xdr:row>
          <xdr:rowOff>161925</xdr:rowOff>
        </xdr:from>
        <xdr:to>
          <xdr:col>54</xdr:col>
          <xdr:colOff>104775</xdr:colOff>
          <xdr:row>257</xdr:row>
          <xdr:rowOff>19050</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000-00006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255</xdr:row>
          <xdr:rowOff>161925</xdr:rowOff>
        </xdr:from>
        <xdr:to>
          <xdr:col>56</xdr:col>
          <xdr:colOff>104775</xdr:colOff>
          <xdr:row>257</xdr:row>
          <xdr:rowOff>19050</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000-00006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257</xdr:row>
          <xdr:rowOff>161925</xdr:rowOff>
        </xdr:from>
        <xdr:to>
          <xdr:col>15</xdr:col>
          <xdr:colOff>104775</xdr:colOff>
          <xdr:row>259</xdr:row>
          <xdr:rowOff>19050</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000-00006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257</xdr:row>
          <xdr:rowOff>161925</xdr:rowOff>
        </xdr:from>
        <xdr:to>
          <xdr:col>41</xdr:col>
          <xdr:colOff>104775</xdr:colOff>
          <xdr:row>259</xdr:row>
          <xdr:rowOff>19050</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000-00006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257</xdr:row>
          <xdr:rowOff>161925</xdr:rowOff>
        </xdr:from>
        <xdr:to>
          <xdr:col>54</xdr:col>
          <xdr:colOff>104775</xdr:colOff>
          <xdr:row>259</xdr:row>
          <xdr:rowOff>19050</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000-00006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259</xdr:row>
          <xdr:rowOff>161925</xdr:rowOff>
        </xdr:from>
        <xdr:to>
          <xdr:col>15</xdr:col>
          <xdr:colOff>104775</xdr:colOff>
          <xdr:row>261</xdr:row>
          <xdr:rowOff>19050</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261</xdr:row>
          <xdr:rowOff>161925</xdr:rowOff>
        </xdr:from>
        <xdr:to>
          <xdr:col>15</xdr:col>
          <xdr:colOff>104775</xdr:colOff>
          <xdr:row>263</xdr:row>
          <xdr:rowOff>19050</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261</xdr:row>
          <xdr:rowOff>161925</xdr:rowOff>
        </xdr:from>
        <xdr:to>
          <xdr:col>17</xdr:col>
          <xdr:colOff>104775</xdr:colOff>
          <xdr:row>263</xdr:row>
          <xdr:rowOff>19050</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263</xdr:row>
          <xdr:rowOff>161925</xdr:rowOff>
        </xdr:from>
        <xdr:to>
          <xdr:col>15</xdr:col>
          <xdr:colOff>104775</xdr:colOff>
          <xdr:row>265</xdr:row>
          <xdr:rowOff>19050</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00000000-0008-0000-0000-00007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263</xdr:row>
          <xdr:rowOff>161925</xdr:rowOff>
        </xdr:from>
        <xdr:to>
          <xdr:col>17</xdr:col>
          <xdr:colOff>104775</xdr:colOff>
          <xdr:row>265</xdr:row>
          <xdr:rowOff>19050</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00000000-0008-0000-0000-00007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263</xdr:row>
          <xdr:rowOff>161925</xdr:rowOff>
        </xdr:from>
        <xdr:to>
          <xdr:col>28</xdr:col>
          <xdr:colOff>104775</xdr:colOff>
          <xdr:row>265</xdr:row>
          <xdr:rowOff>19050</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00000000-0008-0000-0000-000073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263</xdr:row>
          <xdr:rowOff>161925</xdr:rowOff>
        </xdr:from>
        <xdr:to>
          <xdr:col>30</xdr:col>
          <xdr:colOff>104775</xdr:colOff>
          <xdr:row>265</xdr:row>
          <xdr:rowOff>19050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263</xdr:row>
          <xdr:rowOff>161925</xdr:rowOff>
        </xdr:from>
        <xdr:to>
          <xdr:col>41</xdr:col>
          <xdr:colOff>104775</xdr:colOff>
          <xdr:row>265</xdr:row>
          <xdr:rowOff>19050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263</xdr:row>
          <xdr:rowOff>161925</xdr:rowOff>
        </xdr:from>
        <xdr:to>
          <xdr:col>43</xdr:col>
          <xdr:colOff>104775</xdr:colOff>
          <xdr:row>265</xdr:row>
          <xdr:rowOff>19050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265</xdr:row>
          <xdr:rowOff>161925</xdr:rowOff>
        </xdr:from>
        <xdr:to>
          <xdr:col>54</xdr:col>
          <xdr:colOff>104775</xdr:colOff>
          <xdr:row>267</xdr:row>
          <xdr:rowOff>19050</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000-00007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267</xdr:row>
          <xdr:rowOff>161925</xdr:rowOff>
        </xdr:from>
        <xdr:to>
          <xdr:col>15</xdr:col>
          <xdr:colOff>104775</xdr:colOff>
          <xdr:row>269</xdr:row>
          <xdr:rowOff>19050</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267</xdr:row>
          <xdr:rowOff>161925</xdr:rowOff>
        </xdr:from>
        <xdr:to>
          <xdr:col>28</xdr:col>
          <xdr:colOff>104775</xdr:colOff>
          <xdr:row>269</xdr:row>
          <xdr:rowOff>19050</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267</xdr:row>
          <xdr:rowOff>161925</xdr:rowOff>
        </xdr:from>
        <xdr:to>
          <xdr:col>41</xdr:col>
          <xdr:colOff>104775</xdr:colOff>
          <xdr:row>269</xdr:row>
          <xdr:rowOff>19050</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267</xdr:row>
          <xdr:rowOff>161925</xdr:rowOff>
        </xdr:from>
        <xdr:to>
          <xdr:col>54</xdr:col>
          <xdr:colOff>104775</xdr:colOff>
          <xdr:row>269</xdr:row>
          <xdr:rowOff>19050</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269</xdr:row>
          <xdr:rowOff>161925</xdr:rowOff>
        </xdr:from>
        <xdr:to>
          <xdr:col>15</xdr:col>
          <xdr:colOff>104775</xdr:colOff>
          <xdr:row>271</xdr:row>
          <xdr:rowOff>19050</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269</xdr:row>
          <xdr:rowOff>161925</xdr:rowOff>
        </xdr:from>
        <xdr:to>
          <xdr:col>28</xdr:col>
          <xdr:colOff>104775</xdr:colOff>
          <xdr:row>271</xdr:row>
          <xdr:rowOff>19050</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000-00008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271</xdr:row>
          <xdr:rowOff>161925</xdr:rowOff>
        </xdr:from>
        <xdr:to>
          <xdr:col>15</xdr:col>
          <xdr:colOff>104775</xdr:colOff>
          <xdr:row>273</xdr:row>
          <xdr:rowOff>19050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271</xdr:row>
          <xdr:rowOff>161925</xdr:rowOff>
        </xdr:from>
        <xdr:to>
          <xdr:col>28</xdr:col>
          <xdr:colOff>104775</xdr:colOff>
          <xdr:row>273</xdr:row>
          <xdr:rowOff>19050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273</xdr:row>
          <xdr:rowOff>161925</xdr:rowOff>
        </xdr:from>
        <xdr:to>
          <xdr:col>15</xdr:col>
          <xdr:colOff>104775</xdr:colOff>
          <xdr:row>275</xdr:row>
          <xdr:rowOff>19050</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000-00008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277</xdr:row>
          <xdr:rowOff>161925</xdr:rowOff>
        </xdr:from>
        <xdr:to>
          <xdr:col>41</xdr:col>
          <xdr:colOff>104775</xdr:colOff>
          <xdr:row>279</xdr:row>
          <xdr:rowOff>19050</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277</xdr:row>
          <xdr:rowOff>161925</xdr:rowOff>
        </xdr:from>
        <xdr:to>
          <xdr:col>54</xdr:col>
          <xdr:colOff>104775</xdr:colOff>
          <xdr:row>279</xdr:row>
          <xdr:rowOff>19050</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000-000098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279</xdr:row>
          <xdr:rowOff>161925</xdr:rowOff>
        </xdr:from>
        <xdr:to>
          <xdr:col>54</xdr:col>
          <xdr:colOff>104775</xdr:colOff>
          <xdr:row>281</xdr:row>
          <xdr:rowOff>19050</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281</xdr:row>
          <xdr:rowOff>161925</xdr:rowOff>
        </xdr:from>
        <xdr:to>
          <xdr:col>15</xdr:col>
          <xdr:colOff>104775</xdr:colOff>
          <xdr:row>283</xdr:row>
          <xdr:rowOff>19050</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000-0000A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281</xdr:row>
          <xdr:rowOff>161925</xdr:rowOff>
        </xdr:from>
        <xdr:to>
          <xdr:col>28</xdr:col>
          <xdr:colOff>104775</xdr:colOff>
          <xdr:row>283</xdr:row>
          <xdr:rowOff>19050</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281</xdr:row>
          <xdr:rowOff>161925</xdr:rowOff>
        </xdr:from>
        <xdr:to>
          <xdr:col>30</xdr:col>
          <xdr:colOff>104775</xdr:colOff>
          <xdr:row>283</xdr:row>
          <xdr:rowOff>19050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281</xdr:row>
          <xdr:rowOff>161925</xdr:rowOff>
        </xdr:from>
        <xdr:to>
          <xdr:col>41</xdr:col>
          <xdr:colOff>104775</xdr:colOff>
          <xdr:row>283</xdr:row>
          <xdr:rowOff>19050</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281</xdr:row>
          <xdr:rowOff>161925</xdr:rowOff>
        </xdr:from>
        <xdr:to>
          <xdr:col>43</xdr:col>
          <xdr:colOff>104775</xdr:colOff>
          <xdr:row>283</xdr:row>
          <xdr:rowOff>19050</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281</xdr:row>
          <xdr:rowOff>161925</xdr:rowOff>
        </xdr:from>
        <xdr:to>
          <xdr:col>54</xdr:col>
          <xdr:colOff>104775</xdr:colOff>
          <xdr:row>283</xdr:row>
          <xdr:rowOff>19050</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281</xdr:row>
          <xdr:rowOff>161925</xdr:rowOff>
        </xdr:from>
        <xdr:to>
          <xdr:col>56</xdr:col>
          <xdr:colOff>104775</xdr:colOff>
          <xdr:row>283</xdr:row>
          <xdr:rowOff>19050</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283</xdr:row>
          <xdr:rowOff>161925</xdr:rowOff>
        </xdr:from>
        <xdr:to>
          <xdr:col>15</xdr:col>
          <xdr:colOff>104775</xdr:colOff>
          <xdr:row>285</xdr:row>
          <xdr:rowOff>19050</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283</xdr:row>
          <xdr:rowOff>161925</xdr:rowOff>
        </xdr:from>
        <xdr:to>
          <xdr:col>17</xdr:col>
          <xdr:colOff>104775</xdr:colOff>
          <xdr:row>285</xdr:row>
          <xdr:rowOff>19050</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283</xdr:row>
          <xdr:rowOff>161925</xdr:rowOff>
        </xdr:from>
        <xdr:to>
          <xdr:col>28</xdr:col>
          <xdr:colOff>104775</xdr:colOff>
          <xdr:row>285</xdr:row>
          <xdr:rowOff>19050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283</xdr:row>
          <xdr:rowOff>161925</xdr:rowOff>
        </xdr:from>
        <xdr:to>
          <xdr:col>30</xdr:col>
          <xdr:colOff>104775</xdr:colOff>
          <xdr:row>285</xdr:row>
          <xdr:rowOff>19050</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283</xdr:row>
          <xdr:rowOff>161925</xdr:rowOff>
        </xdr:from>
        <xdr:to>
          <xdr:col>41</xdr:col>
          <xdr:colOff>104775</xdr:colOff>
          <xdr:row>285</xdr:row>
          <xdr:rowOff>19050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283</xdr:row>
          <xdr:rowOff>161925</xdr:rowOff>
        </xdr:from>
        <xdr:to>
          <xdr:col>54</xdr:col>
          <xdr:colOff>104775</xdr:colOff>
          <xdr:row>285</xdr:row>
          <xdr:rowOff>19050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285</xdr:row>
          <xdr:rowOff>161925</xdr:rowOff>
        </xdr:from>
        <xdr:to>
          <xdr:col>15</xdr:col>
          <xdr:colOff>104775</xdr:colOff>
          <xdr:row>287</xdr:row>
          <xdr:rowOff>19050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285</xdr:row>
          <xdr:rowOff>161925</xdr:rowOff>
        </xdr:from>
        <xdr:to>
          <xdr:col>17</xdr:col>
          <xdr:colOff>104775</xdr:colOff>
          <xdr:row>287</xdr:row>
          <xdr:rowOff>19050</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285</xdr:row>
          <xdr:rowOff>161925</xdr:rowOff>
        </xdr:from>
        <xdr:to>
          <xdr:col>28</xdr:col>
          <xdr:colOff>104775</xdr:colOff>
          <xdr:row>287</xdr:row>
          <xdr:rowOff>19050</xdr:rowOff>
        </xdr:to>
        <xdr:sp macro="" textlink="">
          <xdr:nvSpPr>
            <xdr:cNvPr id="4527" name="Check Box 431" hidden="1">
              <a:extLst>
                <a:ext uri="{63B3BB69-23CF-44E3-9099-C40C66FF867C}">
                  <a14:compatExt spid="_x0000_s4527"/>
                </a:ext>
                <a:ext uri="{FF2B5EF4-FFF2-40B4-BE49-F238E27FC236}">
                  <a16:creationId xmlns:a16="http://schemas.microsoft.com/office/drawing/2014/main" id="{00000000-0008-0000-0000-0000AF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285</xdr:row>
          <xdr:rowOff>161925</xdr:rowOff>
        </xdr:from>
        <xdr:to>
          <xdr:col>54</xdr:col>
          <xdr:colOff>104775</xdr:colOff>
          <xdr:row>287</xdr:row>
          <xdr:rowOff>19050</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291</xdr:row>
          <xdr:rowOff>161925</xdr:rowOff>
        </xdr:from>
        <xdr:to>
          <xdr:col>41</xdr:col>
          <xdr:colOff>104775</xdr:colOff>
          <xdr:row>293</xdr:row>
          <xdr:rowOff>19050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291</xdr:row>
          <xdr:rowOff>161925</xdr:rowOff>
        </xdr:from>
        <xdr:to>
          <xdr:col>43</xdr:col>
          <xdr:colOff>104775</xdr:colOff>
          <xdr:row>293</xdr:row>
          <xdr:rowOff>19050</xdr:rowOff>
        </xdr:to>
        <xdr:sp macro="" textlink="">
          <xdr:nvSpPr>
            <xdr:cNvPr id="4544" name="Check Box 448" hidden="1">
              <a:extLst>
                <a:ext uri="{63B3BB69-23CF-44E3-9099-C40C66FF867C}">
                  <a14:compatExt spid="_x0000_s4544"/>
                </a:ext>
                <a:ext uri="{FF2B5EF4-FFF2-40B4-BE49-F238E27FC236}">
                  <a16:creationId xmlns:a16="http://schemas.microsoft.com/office/drawing/2014/main" id="{00000000-0008-0000-0000-0000C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297</xdr:row>
          <xdr:rowOff>161925</xdr:rowOff>
        </xdr:from>
        <xdr:to>
          <xdr:col>28</xdr:col>
          <xdr:colOff>104775</xdr:colOff>
          <xdr:row>299</xdr:row>
          <xdr:rowOff>19050</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299</xdr:row>
          <xdr:rowOff>161925</xdr:rowOff>
        </xdr:from>
        <xdr:to>
          <xdr:col>41</xdr:col>
          <xdr:colOff>104775</xdr:colOff>
          <xdr:row>301</xdr:row>
          <xdr:rowOff>19050</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00000000-0008-0000-0000-0000D3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299</xdr:row>
          <xdr:rowOff>161925</xdr:rowOff>
        </xdr:from>
        <xdr:to>
          <xdr:col>54</xdr:col>
          <xdr:colOff>104775</xdr:colOff>
          <xdr:row>301</xdr:row>
          <xdr:rowOff>19050</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142875</xdr:colOff>
          <xdr:row>303</xdr:row>
          <xdr:rowOff>161925</xdr:rowOff>
        </xdr:from>
        <xdr:to>
          <xdr:col>54</xdr:col>
          <xdr:colOff>104775</xdr:colOff>
          <xdr:row>305</xdr:row>
          <xdr:rowOff>19050</xdr:rowOff>
        </xdr:to>
        <xdr:sp macro="" textlink="">
          <xdr:nvSpPr>
            <xdr:cNvPr id="4576" name="Check Box 480" hidden="1">
              <a:extLst>
                <a:ext uri="{63B3BB69-23CF-44E3-9099-C40C66FF867C}">
                  <a14:compatExt spid="_x0000_s4576"/>
                </a:ext>
                <a:ext uri="{FF2B5EF4-FFF2-40B4-BE49-F238E27FC236}">
                  <a16:creationId xmlns:a16="http://schemas.microsoft.com/office/drawing/2014/main" id="{00000000-0008-0000-0000-0000E0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303</xdr:row>
          <xdr:rowOff>161925</xdr:rowOff>
        </xdr:from>
        <xdr:to>
          <xdr:col>56</xdr:col>
          <xdr:colOff>104775</xdr:colOff>
          <xdr:row>305</xdr:row>
          <xdr:rowOff>19050</xdr:rowOff>
        </xdr:to>
        <xdr:sp macro="" textlink="">
          <xdr:nvSpPr>
            <xdr:cNvPr id="4577" name="Check Box 481" hidden="1">
              <a:extLst>
                <a:ext uri="{63B3BB69-23CF-44E3-9099-C40C66FF867C}">
                  <a14:compatExt spid="_x0000_s4577"/>
                </a:ext>
                <a:ext uri="{FF2B5EF4-FFF2-40B4-BE49-F238E27FC236}">
                  <a16:creationId xmlns:a16="http://schemas.microsoft.com/office/drawing/2014/main" id="{00000000-0008-0000-0000-0000E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307</xdr:row>
          <xdr:rowOff>161925</xdr:rowOff>
        </xdr:from>
        <xdr:to>
          <xdr:col>15</xdr:col>
          <xdr:colOff>104775</xdr:colOff>
          <xdr:row>309</xdr:row>
          <xdr:rowOff>19050</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000-0000E8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307</xdr:row>
          <xdr:rowOff>161925</xdr:rowOff>
        </xdr:from>
        <xdr:to>
          <xdr:col>17</xdr:col>
          <xdr:colOff>104775</xdr:colOff>
          <xdr:row>309</xdr:row>
          <xdr:rowOff>19050</xdr:rowOff>
        </xdr:to>
        <xdr:sp macro="" textlink="">
          <xdr:nvSpPr>
            <xdr:cNvPr id="4585" name="Check Box 489" hidden="1">
              <a:extLst>
                <a:ext uri="{63B3BB69-23CF-44E3-9099-C40C66FF867C}">
                  <a14:compatExt spid="_x0000_s4585"/>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307</xdr:row>
          <xdr:rowOff>161925</xdr:rowOff>
        </xdr:from>
        <xdr:to>
          <xdr:col>28</xdr:col>
          <xdr:colOff>104775</xdr:colOff>
          <xdr:row>309</xdr:row>
          <xdr:rowOff>19050</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307</xdr:row>
          <xdr:rowOff>161925</xdr:rowOff>
        </xdr:from>
        <xdr:to>
          <xdr:col>30</xdr:col>
          <xdr:colOff>104775</xdr:colOff>
          <xdr:row>309</xdr:row>
          <xdr:rowOff>19050</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00000000-0008-0000-0000-0000E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307</xdr:row>
          <xdr:rowOff>161925</xdr:rowOff>
        </xdr:from>
        <xdr:to>
          <xdr:col>41</xdr:col>
          <xdr:colOff>104775</xdr:colOff>
          <xdr:row>309</xdr:row>
          <xdr:rowOff>19050</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00000000-0008-0000-0000-0000EC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309</xdr:row>
          <xdr:rowOff>133350</xdr:rowOff>
        </xdr:from>
        <xdr:to>
          <xdr:col>15</xdr:col>
          <xdr:colOff>104775</xdr:colOff>
          <xdr:row>311</xdr:row>
          <xdr:rowOff>19050</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000-0000EE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309</xdr:row>
          <xdr:rowOff>133350</xdr:rowOff>
        </xdr:from>
        <xdr:to>
          <xdr:col>41</xdr:col>
          <xdr:colOff>104775</xdr:colOff>
          <xdr:row>311</xdr:row>
          <xdr:rowOff>19050</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313</xdr:row>
          <xdr:rowOff>142875</xdr:rowOff>
        </xdr:from>
        <xdr:to>
          <xdr:col>15</xdr:col>
          <xdr:colOff>104775</xdr:colOff>
          <xdr:row>315</xdr:row>
          <xdr:rowOff>28575</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00000000-0008-0000-0000-0000F8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313</xdr:row>
          <xdr:rowOff>142875</xdr:rowOff>
        </xdr:from>
        <xdr:to>
          <xdr:col>17</xdr:col>
          <xdr:colOff>104775</xdr:colOff>
          <xdr:row>315</xdr:row>
          <xdr:rowOff>28575</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313</xdr:row>
          <xdr:rowOff>142875</xdr:rowOff>
        </xdr:from>
        <xdr:to>
          <xdr:col>41</xdr:col>
          <xdr:colOff>104775</xdr:colOff>
          <xdr:row>315</xdr:row>
          <xdr:rowOff>28575</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224</xdr:row>
          <xdr:rowOff>171450</xdr:rowOff>
        </xdr:from>
        <xdr:to>
          <xdr:col>15</xdr:col>
          <xdr:colOff>104775</xdr:colOff>
          <xdr:row>226</xdr:row>
          <xdr:rowOff>28575</xdr:rowOff>
        </xdr:to>
        <xdr:sp macro="" textlink="">
          <xdr:nvSpPr>
            <xdr:cNvPr id="4631" name="Check Box 535" hidden="1">
              <a:extLst>
                <a:ext uri="{63B3BB69-23CF-44E3-9099-C40C66FF867C}">
                  <a14:compatExt spid="_x0000_s4631"/>
                </a:ext>
                <a:ext uri="{FF2B5EF4-FFF2-40B4-BE49-F238E27FC236}">
                  <a16:creationId xmlns:a16="http://schemas.microsoft.com/office/drawing/2014/main" id="{00000000-0008-0000-0000-000017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224</xdr:row>
          <xdr:rowOff>171450</xdr:rowOff>
        </xdr:from>
        <xdr:to>
          <xdr:col>17</xdr:col>
          <xdr:colOff>104775</xdr:colOff>
          <xdr:row>226</xdr:row>
          <xdr:rowOff>28575</xdr:rowOff>
        </xdr:to>
        <xdr:sp macro="" textlink="">
          <xdr:nvSpPr>
            <xdr:cNvPr id="4632" name="Check Box 536" hidden="1">
              <a:extLst>
                <a:ext uri="{63B3BB69-23CF-44E3-9099-C40C66FF867C}">
                  <a14:compatExt spid="_x0000_s4632"/>
                </a:ext>
                <a:ext uri="{FF2B5EF4-FFF2-40B4-BE49-F238E27FC236}">
                  <a16:creationId xmlns:a16="http://schemas.microsoft.com/office/drawing/2014/main" id="{00000000-0008-0000-0000-000018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224</xdr:row>
          <xdr:rowOff>171450</xdr:rowOff>
        </xdr:from>
        <xdr:to>
          <xdr:col>28</xdr:col>
          <xdr:colOff>104775</xdr:colOff>
          <xdr:row>226</xdr:row>
          <xdr:rowOff>28575</xdr:rowOff>
        </xdr:to>
        <xdr:sp macro="" textlink="">
          <xdr:nvSpPr>
            <xdr:cNvPr id="4633" name="Check Box 537" hidden="1">
              <a:extLst>
                <a:ext uri="{63B3BB69-23CF-44E3-9099-C40C66FF867C}">
                  <a14:compatExt spid="_x0000_s4633"/>
                </a:ext>
                <a:ext uri="{FF2B5EF4-FFF2-40B4-BE49-F238E27FC236}">
                  <a16:creationId xmlns:a16="http://schemas.microsoft.com/office/drawing/2014/main" id="{00000000-0008-0000-0000-000019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224</xdr:row>
          <xdr:rowOff>171450</xdr:rowOff>
        </xdr:from>
        <xdr:to>
          <xdr:col>30</xdr:col>
          <xdr:colOff>104775</xdr:colOff>
          <xdr:row>226</xdr:row>
          <xdr:rowOff>28575</xdr:rowOff>
        </xdr:to>
        <xdr:sp macro="" textlink="">
          <xdr:nvSpPr>
            <xdr:cNvPr id="4634" name="Check Box 538" hidden="1">
              <a:extLst>
                <a:ext uri="{63B3BB69-23CF-44E3-9099-C40C66FF867C}">
                  <a14:compatExt spid="_x0000_s4634"/>
                </a:ext>
                <a:ext uri="{FF2B5EF4-FFF2-40B4-BE49-F238E27FC236}">
                  <a16:creationId xmlns:a16="http://schemas.microsoft.com/office/drawing/2014/main" id="{00000000-0008-0000-0000-00001A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224</xdr:row>
          <xdr:rowOff>171450</xdr:rowOff>
        </xdr:from>
        <xdr:to>
          <xdr:col>41</xdr:col>
          <xdr:colOff>104775</xdr:colOff>
          <xdr:row>226</xdr:row>
          <xdr:rowOff>28575</xdr:rowOff>
        </xdr:to>
        <xdr:sp macro="" textlink="">
          <xdr:nvSpPr>
            <xdr:cNvPr id="4635" name="Check Box 539" hidden="1">
              <a:extLst>
                <a:ext uri="{63B3BB69-23CF-44E3-9099-C40C66FF867C}">
                  <a14:compatExt spid="_x0000_s4635"/>
                </a:ext>
                <a:ext uri="{FF2B5EF4-FFF2-40B4-BE49-F238E27FC236}">
                  <a16:creationId xmlns:a16="http://schemas.microsoft.com/office/drawing/2014/main" id="{00000000-0008-0000-0000-00001B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224</xdr:row>
          <xdr:rowOff>171450</xdr:rowOff>
        </xdr:from>
        <xdr:to>
          <xdr:col>43</xdr:col>
          <xdr:colOff>104775</xdr:colOff>
          <xdr:row>226</xdr:row>
          <xdr:rowOff>28575</xdr:rowOff>
        </xdr:to>
        <xdr:sp macro="" textlink="">
          <xdr:nvSpPr>
            <xdr:cNvPr id="4636" name="Check Box 540" hidden="1">
              <a:extLst>
                <a:ext uri="{63B3BB69-23CF-44E3-9099-C40C66FF867C}">
                  <a14:compatExt spid="_x0000_s4636"/>
                </a:ext>
                <a:ext uri="{FF2B5EF4-FFF2-40B4-BE49-F238E27FC236}">
                  <a16:creationId xmlns:a16="http://schemas.microsoft.com/office/drawing/2014/main" id="{00000000-0008-0000-0000-00001C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153</xdr:row>
          <xdr:rowOff>142875</xdr:rowOff>
        </xdr:from>
        <xdr:to>
          <xdr:col>23</xdr:col>
          <xdr:colOff>0</xdr:colOff>
          <xdr:row>155</xdr:row>
          <xdr:rowOff>19050</xdr:rowOff>
        </xdr:to>
        <xdr:sp macro="" textlink="">
          <xdr:nvSpPr>
            <xdr:cNvPr id="4642" name="Check Box 546" hidden="1">
              <a:extLst>
                <a:ext uri="{63B3BB69-23CF-44E3-9099-C40C66FF867C}">
                  <a14:compatExt spid="_x0000_s4642"/>
                </a:ext>
                <a:ext uri="{FF2B5EF4-FFF2-40B4-BE49-F238E27FC236}">
                  <a16:creationId xmlns:a16="http://schemas.microsoft.com/office/drawing/2014/main" id="{00000000-0008-0000-00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152400</xdr:colOff>
          <xdr:row>153</xdr:row>
          <xdr:rowOff>142875</xdr:rowOff>
        </xdr:from>
        <xdr:to>
          <xdr:col>35</xdr:col>
          <xdr:colOff>152400</xdr:colOff>
          <xdr:row>155</xdr:row>
          <xdr:rowOff>19050</xdr:rowOff>
        </xdr:to>
        <xdr:sp macro="" textlink="">
          <xdr:nvSpPr>
            <xdr:cNvPr id="4643" name="Check Box 547" hidden="1">
              <a:extLst>
                <a:ext uri="{63B3BB69-23CF-44E3-9099-C40C66FF867C}">
                  <a14:compatExt spid="_x0000_s4643"/>
                </a:ext>
                <a:ext uri="{FF2B5EF4-FFF2-40B4-BE49-F238E27FC236}">
                  <a16:creationId xmlns:a16="http://schemas.microsoft.com/office/drawing/2014/main" id="{00000000-0008-0000-00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152400</xdr:colOff>
          <xdr:row>157</xdr:row>
          <xdr:rowOff>142875</xdr:rowOff>
        </xdr:from>
        <xdr:to>
          <xdr:col>36</xdr:col>
          <xdr:colOff>0</xdr:colOff>
          <xdr:row>159</xdr:row>
          <xdr:rowOff>19050</xdr:rowOff>
        </xdr:to>
        <xdr:sp macro="" textlink="">
          <xdr:nvSpPr>
            <xdr:cNvPr id="4644" name="Check Box 548" hidden="1">
              <a:extLst>
                <a:ext uri="{63B3BB69-23CF-44E3-9099-C40C66FF867C}">
                  <a14:compatExt spid="_x0000_s4644"/>
                </a:ext>
                <a:ext uri="{FF2B5EF4-FFF2-40B4-BE49-F238E27FC236}">
                  <a16:creationId xmlns:a16="http://schemas.microsoft.com/office/drawing/2014/main" id="{00000000-0008-0000-00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157</xdr:row>
          <xdr:rowOff>104775</xdr:rowOff>
        </xdr:from>
        <xdr:to>
          <xdr:col>23</xdr:col>
          <xdr:colOff>0</xdr:colOff>
          <xdr:row>159</xdr:row>
          <xdr:rowOff>57150</xdr:rowOff>
        </xdr:to>
        <xdr:sp macro="" textlink="">
          <xdr:nvSpPr>
            <xdr:cNvPr id="4645" name="Check Box 549" hidden="1">
              <a:extLst>
                <a:ext uri="{63B3BB69-23CF-44E3-9099-C40C66FF867C}">
                  <a14:compatExt spid="_x0000_s4645"/>
                </a:ext>
                <a:ext uri="{FF2B5EF4-FFF2-40B4-BE49-F238E27FC236}">
                  <a16:creationId xmlns:a16="http://schemas.microsoft.com/office/drawing/2014/main" id="{00000000-0008-0000-00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152400</xdr:colOff>
          <xdr:row>155</xdr:row>
          <xdr:rowOff>152400</xdr:rowOff>
        </xdr:from>
        <xdr:to>
          <xdr:col>35</xdr:col>
          <xdr:colOff>152400</xdr:colOff>
          <xdr:row>157</xdr:row>
          <xdr:rowOff>28575</xdr:rowOff>
        </xdr:to>
        <xdr:sp macro="" textlink="">
          <xdr:nvSpPr>
            <xdr:cNvPr id="4646" name="Check Box 550" hidden="1">
              <a:extLst>
                <a:ext uri="{63B3BB69-23CF-44E3-9099-C40C66FF867C}">
                  <a14:compatExt spid="_x0000_s4646"/>
                </a:ext>
                <a:ext uri="{FF2B5EF4-FFF2-40B4-BE49-F238E27FC236}">
                  <a16:creationId xmlns:a16="http://schemas.microsoft.com/office/drawing/2014/main" id="{00000000-0008-0000-00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281</xdr:row>
          <xdr:rowOff>161925</xdr:rowOff>
        </xdr:from>
        <xdr:to>
          <xdr:col>17</xdr:col>
          <xdr:colOff>104775</xdr:colOff>
          <xdr:row>283</xdr:row>
          <xdr:rowOff>19050</xdr:rowOff>
        </xdr:to>
        <xdr:sp macro="" textlink="">
          <xdr:nvSpPr>
            <xdr:cNvPr id="4657" name="Check Box 561" hidden="1">
              <a:extLst>
                <a:ext uri="{63B3BB69-23CF-44E3-9099-C40C66FF867C}">
                  <a14:compatExt spid="_x0000_s4657"/>
                </a:ext>
                <a:ext uri="{FF2B5EF4-FFF2-40B4-BE49-F238E27FC236}">
                  <a16:creationId xmlns:a16="http://schemas.microsoft.com/office/drawing/2014/main" id="{00000000-0008-0000-0000-000031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259</xdr:row>
          <xdr:rowOff>161925</xdr:rowOff>
        </xdr:from>
        <xdr:to>
          <xdr:col>17</xdr:col>
          <xdr:colOff>104775</xdr:colOff>
          <xdr:row>261</xdr:row>
          <xdr:rowOff>19050</xdr:rowOff>
        </xdr:to>
        <xdr:sp macro="" textlink="">
          <xdr:nvSpPr>
            <xdr:cNvPr id="4663" name="Check Box 567" hidden="1">
              <a:extLst>
                <a:ext uri="{63B3BB69-23CF-44E3-9099-C40C66FF867C}">
                  <a14:compatExt spid="_x0000_s4663"/>
                </a:ext>
                <a:ext uri="{FF2B5EF4-FFF2-40B4-BE49-F238E27FC236}">
                  <a16:creationId xmlns:a16="http://schemas.microsoft.com/office/drawing/2014/main" id="{00000000-0008-0000-0000-000037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253</xdr:row>
          <xdr:rowOff>161925</xdr:rowOff>
        </xdr:from>
        <xdr:to>
          <xdr:col>17</xdr:col>
          <xdr:colOff>104775</xdr:colOff>
          <xdr:row>255</xdr:row>
          <xdr:rowOff>19050</xdr:rowOff>
        </xdr:to>
        <xdr:sp macro="" textlink="">
          <xdr:nvSpPr>
            <xdr:cNvPr id="4664" name="Check Box 568" hidden="1">
              <a:extLst>
                <a:ext uri="{63B3BB69-23CF-44E3-9099-C40C66FF867C}">
                  <a14:compatExt spid="_x0000_s4664"/>
                </a:ext>
                <a:ext uri="{FF2B5EF4-FFF2-40B4-BE49-F238E27FC236}">
                  <a16:creationId xmlns:a16="http://schemas.microsoft.com/office/drawing/2014/main" id="{00000000-0008-0000-0000-000038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247</xdr:row>
          <xdr:rowOff>161925</xdr:rowOff>
        </xdr:from>
        <xdr:to>
          <xdr:col>17</xdr:col>
          <xdr:colOff>104775</xdr:colOff>
          <xdr:row>249</xdr:row>
          <xdr:rowOff>19050</xdr:rowOff>
        </xdr:to>
        <xdr:sp macro="" textlink="">
          <xdr:nvSpPr>
            <xdr:cNvPr id="4666" name="Check Box 570" hidden="1">
              <a:extLst>
                <a:ext uri="{63B3BB69-23CF-44E3-9099-C40C66FF867C}">
                  <a14:compatExt spid="_x0000_s4666"/>
                </a:ext>
                <a:ext uri="{FF2B5EF4-FFF2-40B4-BE49-F238E27FC236}">
                  <a16:creationId xmlns:a16="http://schemas.microsoft.com/office/drawing/2014/main" id="{00000000-0008-0000-0000-00003A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235</xdr:row>
          <xdr:rowOff>161925</xdr:rowOff>
        </xdr:from>
        <xdr:to>
          <xdr:col>56</xdr:col>
          <xdr:colOff>104775</xdr:colOff>
          <xdr:row>237</xdr:row>
          <xdr:rowOff>19050</xdr:rowOff>
        </xdr:to>
        <xdr:sp macro="" textlink="">
          <xdr:nvSpPr>
            <xdr:cNvPr id="4668" name="Check Box 572" hidden="1">
              <a:extLst>
                <a:ext uri="{63B3BB69-23CF-44E3-9099-C40C66FF867C}">
                  <a14:compatExt spid="_x0000_s4668"/>
                </a:ext>
                <a:ext uri="{FF2B5EF4-FFF2-40B4-BE49-F238E27FC236}">
                  <a16:creationId xmlns:a16="http://schemas.microsoft.com/office/drawing/2014/main" id="{00000000-0008-0000-0000-00003C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253</xdr:row>
          <xdr:rowOff>161925</xdr:rowOff>
        </xdr:from>
        <xdr:to>
          <xdr:col>30</xdr:col>
          <xdr:colOff>104775</xdr:colOff>
          <xdr:row>255</xdr:row>
          <xdr:rowOff>19050</xdr:rowOff>
        </xdr:to>
        <xdr:sp macro="" textlink="">
          <xdr:nvSpPr>
            <xdr:cNvPr id="4669" name="Check Box 573" hidden="1">
              <a:extLst>
                <a:ext uri="{63B3BB69-23CF-44E3-9099-C40C66FF867C}">
                  <a14:compatExt spid="_x0000_s4669"/>
                </a:ext>
                <a:ext uri="{FF2B5EF4-FFF2-40B4-BE49-F238E27FC236}">
                  <a16:creationId xmlns:a16="http://schemas.microsoft.com/office/drawing/2014/main" id="{00000000-0008-0000-0000-00003D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235</xdr:row>
          <xdr:rowOff>161925</xdr:rowOff>
        </xdr:from>
        <xdr:to>
          <xdr:col>43</xdr:col>
          <xdr:colOff>104775</xdr:colOff>
          <xdr:row>237</xdr:row>
          <xdr:rowOff>19050</xdr:rowOff>
        </xdr:to>
        <xdr:sp macro="" textlink="">
          <xdr:nvSpPr>
            <xdr:cNvPr id="4676" name="Check Box 580" hidden="1">
              <a:extLst>
                <a:ext uri="{63B3BB69-23CF-44E3-9099-C40C66FF867C}">
                  <a14:compatExt spid="_x0000_s4676"/>
                </a:ext>
                <a:ext uri="{FF2B5EF4-FFF2-40B4-BE49-F238E27FC236}">
                  <a16:creationId xmlns:a16="http://schemas.microsoft.com/office/drawing/2014/main" id="{00000000-0008-0000-0000-000044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237</xdr:row>
          <xdr:rowOff>161925</xdr:rowOff>
        </xdr:from>
        <xdr:to>
          <xdr:col>17</xdr:col>
          <xdr:colOff>104775</xdr:colOff>
          <xdr:row>239</xdr:row>
          <xdr:rowOff>19050</xdr:rowOff>
        </xdr:to>
        <xdr:sp macro="" textlink="">
          <xdr:nvSpPr>
            <xdr:cNvPr id="4677" name="Check Box 581" hidden="1">
              <a:extLst>
                <a:ext uri="{63B3BB69-23CF-44E3-9099-C40C66FF867C}">
                  <a14:compatExt spid="_x0000_s4677"/>
                </a:ext>
                <a:ext uri="{FF2B5EF4-FFF2-40B4-BE49-F238E27FC236}">
                  <a16:creationId xmlns:a16="http://schemas.microsoft.com/office/drawing/2014/main" id="{00000000-0008-0000-0000-000045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237</xdr:row>
          <xdr:rowOff>161925</xdr:rowOff>
        </xdr:from>
        <xdr:to>
          <xdr:col>30</xdr:col>
          <xdr:colOff>104775</xdr:colOff>
          <xdr:row>239</xdr:row>
          <xdr:rowOff>19050</xdr:rowOff>
        </xdr:to>
        <xdr:sp macro="" textlink="">
          <xdr:nvSpPr>
            <xdr:cNvPr id="4678" name="Check Box 582" hidden="1">
              <a:extLst>
                <a:ext uri="{63B3BB69-23CF-44E3-9099-C40C66FF867C}">
                  <a14:compatExt spid="_x0000_s4678"/>
                </a:ext>
                <a:ext uri="{FF2B5EF4-FFF2-40B4-BE49-F238E27FC236}">
                  <a16:creationId xmlns:a16="http://schemas.microsoft.com/office/drawing/2014/main" id="{00000000-0008-0000-0000-000046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273</xdr:row>
          <xdr:rowOff>161925</xdr:rowOff>
        </xdr:from>
        <xdr:to>
          <xdr:col>17</xdr:col>
          <xdr:colOff>104775</xdr:colOff>
          <xdr:row>275</xdr:row>
          <xdr:rowOff>19050</xdr:rowOff>
        </xdr:to>
        <xdr:sp macro="" textlink="">
          <xdr:nvSpPr>
            <xdr:cNvPr id="4680" name="Check Box 584" hidden="1">
              <a:extLst>
                <a:ext uri="{63B3BB69-23CF-44E3-9099-C40C66FF867C}">
                  <a14:compatExt spid="_x0000_s4680"/>
                </a:ext>
                <a:ext uri="{FF2B5EF4-FFF2-40B4-BE49-F238E27FC236}">
                  <a16:creationId xmlns:a16="http://schemas.microsoft.com/office/drawing/2014/main" id="{00000000-0008-0000-0000-000048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57150</xdr:rowOff>
        </xdr:from>
        <xdr:to>
          <xdr:col>7</xdr:col>
          <xdr:colOff>57150</xdr:colOff>
          <xdr:row>38</xdr:row>
          <xdr:rowOff>66675</xdr:rowOff>
        </xdr:to>
        <xdr:sp macro="" textlink="">
          <xdr:nvSpPr>
            <xdr:cNvPr id="4689" name="Check Box 593" hidden="1">
              <a:extLst>
                <a:ext uri="{63B3BB69-23CF-44E3-9099-C40C66FF867C}">
                  <a14:compatExt spid="_x0000_s4689"/>
                </a:ext>
                <a:ext uri="{FF2B5EF4-FFF2-40B4-BE49-F238E27FC236}">
                  <a16:creationId xmlns:a16="http://schemas.microsoft.com/office/drawing/2014/main" id="{00000000-0008-0000-00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104775</xdr:rowOff>
        </xdr:from>
        <xdr:to>
          <xdr:col>7</xdr:col>
          <xdr:colOff>57150</xdr:colOff>
          <xdr:row>39</xdr:row>
          <xdr:rowOff>66675</xdr:rowOff>
        </xdr:to>
        <xdr:sp macro="" textlink="">
          <xdr:nvSpPr>
            <xdr:cNvPr id="4690" name="Check Box 594" hidden="1">
              <a:extLst>
                <a:ext uri="{63B3BB69-23CF-44E3-9099-C40C66FF867C}">
                  <a14:compatExt spid="_x0000_s4690"/>
                </a:ext>
                <a:ext uri="{FF2B5EF4-FFF2-40B4-BE49-F238E27FC236}">
                  <a16:creationId xmlns:a16="http://schemas.microsoft.com/office/drawing/2014/main" id="{00000000-0008-0000-00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104775</xdr:rowOff>
        </xdr:from>
        <xdr:to>
          <xdr:col>7</xdr:col>
          <xdr:colOff>57150</xdr:colOff>
          <xdr:row>40</xdr:row>
          <xdr:rowOff>66675</xdr:rowOff>
        </xdr:to>
        <xdr:sp macro="" textlink="">
          <xdr:nvSpPr>
            <xdr:cNvPr id="4691" name="Check Box 595" hidden="1">
              <a:extLst>
                <a:ext uri="{63B3BB69-23CF-44E3-9099-C40C66FF867C}">
                  <a14:compatExt spid="_x0000_s4691"/>
                </a:ext>
                <a:ext uri="{FF2B5EF4-FFF2-40B4-BE49-F238E27FC236}">
                  <a16:creationId xmlns:a16="http://schemas.microsoft.com/office/drawing/2014/main" id="{00000000-0008-0000-00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95250</xdr:rowOff>
        </xdr:from>
        <xdr:to>
          <xdr:col>7</xdr:col>
          <xdr:colOff>57150</xdr:colOff>
          <xdr:row>42</xdr:row>
          <xdr:rowOff>57150</xdr:rowOff>
        </xdr:to>
        <xdr:sp macro="" textlink="">
          <xdr:nvSpPr>
            <xdr:cNvPr id="4692" name="Check Box 596" hidden="1">
              <a:extLst>
                <a:ext uri="{63B3BB69-23CF-44E3-9099-C40C66FF867C}">
                  <a14:compatExt spid="_x0000_s4692"/>
                </a:ext>
                <a:ext uri="{FF2B5EF4-FFF2-40B4-BE49-F238E27FC236}">
                  <a16:creationId xmlns:a16="http://schemas.microsoft.com/office/drawing/2014/main" id="{00000000-0008-0000-00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313</xdr:row>
          <xdr:rowOff>142875</xdr:rowOff>
        </xdr:from>
        <xdr:to>
          <xdr:col>43</xdr:col>
          <xdr:colOff>104775</xdr:colOff>
          <xdr:row>315</xdr:row>
          <xdr:rowOff>28575</xdr:rowOff>
        </xdr:to>
        <xdr:sp macro="" textlink="">
          <xdr:nvSpPr>
            <xdr:cNvPr id="4698" name="Check Box 602" hidden="1">
              <a:extLst>
                <a:ext uri="{63B3BB69-23CF-44E3-9099-C40C66FF867C}">
                  <a14:compatExt spid="_x0000_s4698"/>
                </a:ext>
                <a:ext uri="{FF2B5EF4-FFF2-40B4-BE49-F238E27FC236}">
                  <a16:creationId xmlns:a16="http://schemas.microsoft.com/office/drawing/2014/main" id="{00000000-0008-0000-0000-00005A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307</xdr:row>
          <xdr:rowOff>161925</xdr:rowOff>
        </xdr:from>
        <xdr:to>
          <xdr:col>43</xdr:col>
          <xdr:colOff>104775</xdr:colOff>
          <xdr:row>309</xdr:row>
          <xdr:rowOff>19050</xdr:rowOff>
        </xdr:to>
        <xdr:sp macro="" textlink="">
          <xdr:nvSpPr>
            <xdr:cNvPr id="4700" name="Check Box 604" hidden="1">
              <a:extLst>
                <a:ext uri="{63B3BB69-23CF-44E3-9099-C40C66FF867C}">
                  <a14:compatExt spid="_x0000_s4700"/>
                </a:ext>
                <a:ext uri="{FF2B5EF4-FFF2-40B4-BE49-F238E27FC236}">
                  <a16:creationId xmlns:a16="http://schemas.microsoft.com/office/drawing/2014/main" id="{00000000-0008-0000-0000-00005C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299</xdr:row>
          <xdr:rowOff>161925</xdr:rowOff>
        </xdr:from>
        <xdr:to>
          <xdr:col>56</xdr:col>
          <xdr:colOff>104775</xdr:colOff>
          <xdr:row>301</xdr:row>
          <xdr:rowOff>19050</xdr:rowOff>
        </xdr:to>
        <xdr:sp macro="" textlink="">
          <xdr:nvSpPr>
            <xdr:cNvPr id="4703" name="Check Box 607" hidden="1">
              <a:extLst>
                <a:ext uri="{63B3BB69-23CF-44E3-9099-C40C66FF867C}">
                  <a14:compatExt spid="_x0000_s4703"/>
                </a:ext>
                <a:ext uri="{FF2B5EF4-FFF2-40B4-BE49-F238E27FC236}">
                  <a16:creationId xmlns:a16="http://schemas.microsoft.com/office/drawing/2014/main" id="{00000000-0008-0000-0000-00005F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297</xdr:row>
          <xdr:rowOff>161925</xdr:rowOff>
        </xdr:from>
        <xdr:to>
          <xdr:col>30</xdr:col>
          <xdr:colOff>104775</xdr:colOff>
          <xdr:row>299</xdr:row>
          <xdr:rowOff>19050</xdr:rowOff>
        </xdr:to>
        <xdr:sp macro="" textlink="">
          <xdr:nvSpPr>
            <xdr:cNvPr id="4704" name="Check Box 608" hidden="1">
              <a:extLst>
                <a:ext uri="{63B3BB69-23CF-44E3-9099-C40C66FF867C}">
                  <a14:compatExt spid="_x0000_s4704"/>
                </a:ext>
                <a:ext uri="{FF2B5EF4-FFF2-40B4-BE49-F238E27FC236}">
                  <a16:creationId xmlns:a16="http://schemas.microsoft.com/office/drawing/2014/main" id="{00000000-0008-0000-0000-000060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285</xdr:row>
          <xdr:rowOff>161925</xdr:rowOff>
        </xdr:from>
        <xdr:to>
          <xdr:col>56</xdr:col>
          <xdr:colOff>104775</xdr:colOff>
          <xdr:row>287</xdr:row>
          <xdr:rowOff>19050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285</xdr:row>
          <xdr:rowOff>161925</xdr:rowOff>
        </xdr:from>
        <xdr:to>
          <xdr:col>30</xdr:col>
          <xdr:colOff>104775</xdr:colOff>
          <xdr:row>287</xdr:row>
          <xdr:rowOff>19050</xdr:rowOff>
        </xdr:to>
        <xdr:sp macro="" textlink="">
          <xdr:nvSpPr>
            <xdr:cNvPr id="4711" name="Check Box 615" hidden="1">
              <a:extLst>
                <a:ext uri="{63B3BB69-23CF-44E3-9099-C40C66FF867C}">
                  <a14:compatExt spid="_x0000_s4711"/>
                </a:ext>
                <a:ext uri="{FF2B5EF4-FFF2-40B4-BE49-F238E27FC236}">
                  <a16:creationId xmlns:a16="http://schemas.microsoft.com/office/drawing/2014/main" id="{00000000-0008-0000-0000-000067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283</xdr:row>
          <xdr:rowOff>161925</xdr:rowOff>
        </xdr:from>
        <xdr:to>
          <xdr:col>43</xdr:col>
          <xdr:colOff>104775</xdr:colOff>
          <xdr:row>285</xdr:row>
          <xdr:rowOff>19050</xdr:rowOff>
        </xdr:to>
        <xdr:sp macro="" textlink="">
          <xdr:nvSpPr>
            <xdr:cNvPr id="4712" name="Check Box 616" hidden="1">
              <a:extLst>
                <a:ext uri="{63B3BB69-23CF-44E3-9099-C40C66FF867C}">
                  <a14:compatExt spid="_x0000_s4712"/>
                </a:ext>
                <a:ext uri="{FF2B5EF4-FFF2-40B4-BE49-F238E27FC236}">
                  <a16:creationId xmlns:a16="http://schemas.microsoft.com/office/drawing/2014/main" id="{00000000-0008-0000-0000-000068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277</xdr:row>
          <xdr:rowOff>161925</xdr:rowOff>
        </xdr:from>
        <xdr:to>
          <xdr:col>43</xdr:col>
          <xdr:colOff>104775</xdr:colOff>
          <xdr:row>279</xdr:row>
          <xdr:rowOff>19050</xdr:rowOff>
        </xdr:to>
        <xdr:sp macro="" textlink="">
          <xdr:nvSpPr>
            <xdr:cNvPr id="4714" name="Check Box 618" hidden="1">
              <a:extLst>
                <a:ext uri="{63B3BB69-23CF-44E3-9099-C40C66FF867C}">
                  <a14:compatExt spid="_x0000_s4714"/>
                </a:ext>
                <a:ext uri="{FF2B5EF4-FFF2-40B4-BE49-F238E27FC236}">
                  <a16:creationId xmlns:a16="http://schemas.microsoft.com/office/drawing/2014/main" id="{00000000-0008-0000-0000-00006A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271</xdr:row>
          <xdr:rowOff>161925</xdr:rowOff>
        </xdr:from>
        <xdr:to>
          <xdr:col>30</xdr:col>
          <xdr:colOff>104775</xdr:colOff>
          <xdr:row>273</xdr:row>
          <xdr:rowOff>19050</xdr:rowOff>
        </xdr:to>
        <xdr:sp macro="" textlink="">
          <xdr:nvSpPr>
            <xdr:cNvPr id="4717" name="Check Box 621" hidden="1">
              <a:extLst>
                <a:ext uri="{63B3BB69-23CF-44E3-9099-C40C66FF867C}">
                  <a14:compatExt spid="_x0000_s4717"/>
                </a:ext>
                <a:ext uri="{FF2B5EF4-FFF2-40B4-BE49-F238E27FC236}">
                  <a16:creationId xmlns:a16="http://schemas.microsoft.com/office/drawing/2014/main" id="{00000000-0008-0000-0000-00006D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269</xdr:row>
          <xdr:rowOff>161925</xdr:rowOff>
        </xdr:from>
        <xdr:to>
          <xdr:col>30</xdr:col>
          <xdr:colOff>104775</xdr:colOff>
          <xdr:row>271</xdr:row>
          <xdr:rowOff>19050</xdr:rowOff>
        </xdr:to>
        <xdr:sp macro="" textlink="">
          <xdr:nvSpPr>
            <xdr:cNvPr id="4719" name="Check Box 623" hidden="1">
              <a:extLst>
                <a:ext uri="{63B3BB69-23CF-44E3-9099-C40C66FF867C}">
                  <a14:compatExt spid="_x0000_s4719"/>
                </a:ext>
                <a:ext uri="{FF2B5EF4-FFF2-40B4-BE49-F238E27FC236}">
                  <a16:creationId xmlns:a16="http://schemas.microsoft.com/office/drawing/2014/main" id="{00000000-0008-0000-0000-00006F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142875</xdr:colOff>
          <xdr:row>265</xdr:row>
          <xdr:rowOff>161925</xdr:rowOff>
        </xdr:from>
        <xdr:to>
          <xdr:col>56</xdr:col>
          <xdr:colOff>104775</xdr:colOff>
          <xdr:row>267</xdr:row>
          <xdr:rowOff>19050</xdr:rowOff>
        </xdr:to>
        <xdr:sp macro="" textlink="">
          <xdr:nvSpPr>
            <xdr:cNvPr id="4720" name="Check Box 624" hidden="1">
              <a:extLst>
                <a:ext uri="{63B3BB69-23CF-44E3-9099-C40C66FF867C}">
                  <a14:compatExt spid="_x0000_s4720"/>
                </a:ext>
                <a:ext uri="{FF2B5EF4-FFF2-40B4-BE49-F238E27FC236}">
                  <a16:creationId xmlns:a16="http://schemas.microsoft.com/office/drawing/2014/main" id="{00000000-0008-0000-0000-00007012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0</xdr:rowOff>
        </xdr:from>
        <xdr:to>
          <xdr:col>58</xdr:col>
          <xdr:colOff>95250</xdr:colOff>
          <xdr:row>22</xdr:row>
          <xdr:rowOff>333375</xdr:rowOff>
        </xdr:to>
        <xdr:sp macro="" textlink="">
          <xdr:nvSpPr>
            <xdr:cNvPr id="4728" name="Group Box 632" hidden="1">
              <a:extLst>
                <a:ext uri="{63B3BB69-23CF-44E3-9099-C40C66FF867C}">
                  <a14:compatExt spid="_x0000_s4728"/>
                </a:ext>
                <a:ext uri="{FF2B5EF4-FFF2-40B4-BE49-F238E27FC236}">
                  <a16:creationId xmlns:a16="http://schemas.microsoft.com/office/drawing/2014/main" id="{00000000-0008-0000-0000-000078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22</xdr:row>
          <xdr:rowOff>66675</xdr:rowOff>
        </xdr:from>
        <xdr:to>
          <xdr:col>24</xdr:col>
          <xdr:colOff>123825</xdr:colOff>
          <xdr:row>22</xdr:row>
          <xdr:rowOff>295275</xdr:rowOff>
        </xdr:to>
        <xdr:sp macro="" textlink="">
          <xdr:nvSpPr>
            <xdr:cNvPr id="4729" name="Option Button 633" hidden="1">
              <a:extLst>
                <a:ext uri="{63B3BB69-23CF-44E3-9099-C40C66FF867C}">
                  <a14:compatExt spid="_x0000_s4729"/>
                </a:ext>
                <a:ext uri="{FF2B5EF4-FFF2-40B4-BE49-F238E27FC236}">
                  <a16:creationId xmlns:a16="http://schemas.microsoft.com/office/drawing/2014/main" id="{00000000-0008-0000-00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76200</xdr:rowOff>
        </xdr:from>
        <xdr:to>
          <xdr:col>48</xdr:col>
          <xdr:colOff>114300</xdr:colOff>
          <xdr:row>22</xdr:row>
          <xdr:rowOff>276225</xdr:rowOff>
        </xdr:to>
        <xdr:sp macro="" textlink="">
          <xdr:nvSpPr>
            <xdr:cNvPr id="4730" name="Option Button 634" hidden="1">
              <a:extLst>
                <a:ext uri="{63B3BB69-23CF-44E3-9099-C40C66FF867C}">
                  <a14:compatExt spid="_x0000_s4730"/>
                </a:ext>
                <a:ext uri="{FF2B5EF4-FFF2-40B4-BE49-F238E27FC236}">
                  <a16:creationId xmlns:a16="http://schemas.microsoft.com/office/drawing/2014/main" id="{00000000-0008-0000-00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Solid (please read the powder compound requirements from the line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22</xdr:row>
          <xdr:rowOff>876300</xdr:rowOff>
        </xdr:from>
        <xdr:to>
          <xdr:col>22</xdr:col>
          <xdr:colOff>9525</xdr:colOff>
          <xdr:row>22</xdr:row>
          <xdr:rowOff>1123950</xdr:rowOff>
        </xdr:to>
        <xdr:sp macro="" textlink="">
          <xdr:nvSpPr>
            <xdr:cNvPr id="4731" name="Check Box 635" hidden="1">
              <a:extLst>
                <a:ext uri="{63B3BB69-23CF-44E3-9099-C40C66FF867C}">
                  <a14:compatExt spid="_x0000_s4731"/>
                </a:ext>
                <a:ext uri="{FF2B5EF4-FFF2-40B4-BE49-F238E27FC236}">
                  <a16:creationId xmlns:a16="http://schemas.microsoft.com/office/drawing/2014/main" id="{00000000-0008-0000-00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76200</xdr:colOff>
      <xdr:row>22</xdr:row>
      <xdr:rowOff>733425</xdr:rowOff>
    </xdr:from>
    <xdr:to>
      <xdr:col>48</xdr:col>
      <xdr:colOff>57150</xdr:colOff>
      <xdr:row>22</xdr:row>
      <xdr:rowOff>933450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76625" y="6591300"/>
          <a:ext cx="43529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Arial" panose="020B0604020202020204" pitchFamily="34" charset="0"/>
              <a:cs typeface="Arial" panose="020B0604020202020204" pitchFamily="34" charset="0"/>
            </a:rPr>
            <a:t>Your compounds can be heated (up to at 70°C for 5 mins.), if required.</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21</xdr:col>
      <xdr:colOff>76200</xdr:colOff>
      <xdr:row>22</xdr:row>
      <xdr:rowOff>542925</xdr:rowOff>
    </xdr:from>
    <xdr:to>
      <xdr:col>45</xdr:col>
      <xdr:colOff>38101</xdr:colOff>
      <xdr:row>22</xdr:row>
      <xdr:rowOff>733425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76625" y="6400800"/>
          <a:ext cx="384810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Arial" panose="020B0604020202020204" pitchFamily="34" charset="0"/>
              <a:cs typeface="Arial" panose="020B0604020202020204" pitchFamily="34" charset="0"/>
            </a:rPr>
            <a:t>Your compounds can be sonicated (up to 10 min.), if required.</a:t>
          </a:r>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21</xdr:col>
      <xdr:colOff>85726</xdr:colOff>
      <xdr:row>22</xdr:row>
      <xdr:rowOff>942975</xdr:rowOff>
    </xdr:from>
    <xdr:to>
      <xdr:col>40</xdr:col>
      <xdr:colOff>9525</xdr:colOff>
      <xdr:row>22</xdr:row>
      <xdr:rowOff>1076325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486151" y="6800850"/>
          <a:ext cx="3000374"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Arial" panose="020B0604020202020204" pitchFamily="34" charset="0"/>
              <a:cs typeface="Arial" panose="020B0604020202020204" pitchFamily="34" charset="0"/>
            </a:rPr>
            <a:t>Your compounds cannot be sonicated and heated.</a:t>
          </a:r>
          <a:endParaRPr kumimoji="1" lang="ja-JP" altLang="en-US" sz="10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20</xdr:col>
          <xdr:colOff>95250</xdr:colOff>
          <xdr:row>22</xdr:row>
          <xdr:rowOff>695325</xdr:rowOff>
        </xdr:from>
        <xdr:to>
          <xdr:col>22</xdr:col>
          <xdr:colOff>9525</xdr:colOff>
          <xdr:row>22</xdr:row>
          <xdr:rowOff>942975</xdr:rowOff>
        </xdr:to>
        <xdr:sp macro="" textlink="">
          <xdr:nvSpPr>
            <xdr:cNvPr id="4732" name="Check Box 636" hidden="1">
              <a:extLst>
                <a:ext uri="{63B3BB69-23CF-44E3-9099-C40C66FF867C}">
                  <a14:compatExt spid="_x0000_s4732"/>
                </a:ext>
                <a:ext uri="{FF2B5EF4-FFF2-40B4-BE49-F238E27FC236}">
                  <a16:creationId xmlns:a16="http://schemas.microsoft.com/office/drawing/2014/main" id="{00000000-0008-0000-00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22</xdr:row>
          <xdr:rowOff>514350</xdr:rowOff>
        </xdr:from>
        <xdr:to>
          <xdr:col>22</xdr:col>
          <xdr:colOff>9525</xdr:colOff>
          <xdr:row>22</xdr:row>
          <xdr:rowOff>762000</xdr:rowOff>
        </xdr:to>
        <xdr:sp macro="" textlink="">
          <xdr:nvSpPr>
            <xdr:cNvPr id="4733" name="Check Box 637" hidden="1">
              <a:extLst>
                <a:ext uri="{63B3BB69-23CF-44E3-9099-C40C66FF867C}">
                  <a14:compatExt spid="_x0000_s4733"/>
                </a:ext>
                <a:ext uri="{FF2B5EF4-FFF2-40B4-BE49-F238E27FC236}">
                  <a16:creationId xmlns:a16="http://schemas.microsoft.com/office/drawing/2014/main" id="{00000000-0008-0000-00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66676</xdr:colOff>
      <xdr:row>22</xdr:row>
      <xdr:rowOff>1123949</xdr:rowOff>
    </xdr:from>
    <xdr:to>
      <xdr:col>56</xdr:col>
      <xdr:colOff>114301</xdr:colOff>
      <xdr:row>22</xdr:row>
      <xdr:rowOff>1314450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43251" y="6981824"/>
          <a:ext cx="6057900" cy="190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solidFill>
                <a:srgbClr val="FF0000"/>
              </a:solidFill>
              <a:latin typeface="Arial" panose="020B0604020202020204" pitchFamily="34" charset="0"/>
              <a:cs typeface="Arial" panose="020B0604020202020204" pitchFamily="34" charset="0"/>
            </a:rPr>
            <a:t>NB:  Compound(s) which can not be solubilized will be incorporated in your data report with the notation “not tested”.</a:t>
          </a:r>
          <a:endParaRPr kumimoji="1" lang="ja-JP" altLang="en-US" sz="900">
            <a:solidFill>
              <a:srgbClr val="FF0000"/>
            </a:solidFill>
            <a:latin typeface="Arial" panose="020B0604020202020204" pitchFamily="34" charset="0"/>
            <a:cs typeface="Arial" panose="020B0604020202020204" pitchFamily="34" charset="0"/>
          </a:endParaRPr>
        </a:p>
      </xdr:txBody>
    </xdr:sp>
    <xdr:clientData/>
  </xdr:twoCellAnchor>
  <xdr:twoCellAnchor>
    <xdr:from>
      <xdr:col>19</xdr:col>
      <xdr:colOff>66675</xdr:colOff>
      <xdr:row>22</xdr:row>
      <xdr:rowOff>342899</xdr:rowOff>
    </xdr:from>
    <xdr:to>
      <xdr:col>39</xdr:col>
      <xdr:colOff>152400</xdr:colOff>
      <xdr:row>22</xdr:row>
      <xdr:rowOff>561974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143250" y="6200774"/>
          <a:ext cx="33242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Arial" panose="020B0604020202020204" pitchFamily="34" charset="0"/>
              <a:cs typeface="Arial" panose="020B0604020202020204" pitchFamily="34" charset="0"/>
            </a:rPr>
            <a:t>Compounds preparation method when not dissolving.</a:t>
          </a:r>
          <a:endParaRPr kumimoji="1" lang="ja-JP" altLang="en-US" sz="105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xdr:row>
      <xdr:rowOff>38100</xdr:rowOff>
    </xdr:from>
    <xdr:to>
      <xdr:col>14</xdr:col>
      <xdr:colOff>504825</xdr:colOff>
      <xdr:row>3</xdr:row>
      <xdr:rowOff>142875</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2581275" y="200025"/>
          <a:ext cx="6457950" cy="428625"/>
        </a:xfrm>
        <a:prstGeom prst="rect">
          <a:avLst/>
        </a:prstGeom>
      </xdr:spPr>
      <xdr:txBody>
        <a:bodyPr wrap="none" fromWordArt="1">
          <a:prstTxWarp prst="textPlain">
            <a:avLst>
              <a:gd name="adj" fmla="val 50000"/>
            </a:avLst>
          </a:prstTxWarp>
        </a:bodyPr>
        <a:lstStyle/>
        <a:p>
          <a:pPr algn="ctr" rtl="0">
            <a:buNone/>
          </a:pPr>
          <a:r>
            <a:rPr lang="en-US" altLang="ja-JP" sz="3600" kern="10" spc="0">
              <a:ln w="12700">
                <a:solidFill>
                  <a:srgbClr val="3333CC"/>
                </a:solidFill>
                <a:round/>
                <a:headEnd/>
                <a:tailEnd/>
              </a:ln>
              <a:solidFill>
                <a:srgbClr xmlns:mc="http://schemas.openxmlformats.org/markup-compatibility/2006" xmlns:a14="http://schemas.microsoft.com/office/drawing/2010/main" val="333399" mc:Ignorable="a14" a14:legacySpreadsheetColorIndex="62"/>
              </a:solidFill>
              <a:effectLst>
                <a:outerShdw dist="45791" dir="2021404" algn="ctr" rotWithShape="0">
                  <a:srgbClr val="9999FF"/>
                </a:outerShdw>
              </a:effectLst>
              <a:latin typeface="Arial" panose="020B0604020202020204" pitchFamily="34" charset="0"/>
              <a:cs typeface="Arial" panose="020B0604020202020204" pitchFamily="34" charset="0"/>
            </a:rPr>
            <a:t>Sample Shipping Information</a:t>
          </a:r>
          <a:endParaRPr lang="ja-JP" altLang="en-US" sz="3600" kern="10" spc="0">
            <a:ln w="12700">
              <a:solidFill>
                <a:srgbClr val="3333CC"/>
              </a:solidFill>
              <a:round/>
              <a:headEnd/>
              <a:tailEnd/>
            </a:ln>
            <a:solidFill>
              <a:srgbClr xmlns:mc="http://schemas.openxmlformats.org/markup-compatibility/2006" xmlns:a14="http://schemas.microsoft.com/office/drawing/2010/main" val="333399" mc:Ignorable="a14" a14:legacySpreadsheetColorIndex="62"/>
            </a:solidFill>
            <a:effectLst>
              <a:outerShdw dist="45791" dir="2021404" algn="ctr" rotWithShape="0">
                <a:srgbClr val="9999FF"/>
              </a:outerShdw>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303" Type="http://schemas.openxmlformats.org/officeDocument/2006/relationships/ctrlProp" Target="../ctrlProps/ctrlProp298.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226" Type="http://schemas.openxmlformats.org/officeDocument/2006/relationships/ctrlProp" Target="../ctrlProps/ctrlProp221.xml"/><Relationship Id="rId247" Type="http://schemas.openxmlformats.org/officeDocument/2006/relationships/ctrlProp" Target="../ctrlProps/ctrlProp242.xml"/><Relationship Id="rId107" Type="http://schemas.openxmlformats.org/officeDocument/2006/relationships/ctrlProp" Target="../ctrlProps/ctrlProp102.xml"/><Relationship Id="rId268" Type="http://schemas.openxmlformats.org/officeDocument/2006/relationships/ctrlProp" Target="../ctrlProps/ctrlProp263.xml"/><Relationship Id="rId289" Type="http://schemas.openxmlformats.org/officeDocument/2006/relationships/ctrlProp" Target="../ctrlProps/ctrlProp284.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314" Type="http://schemas.openxmlformats.org/officeDocument/2006/relationships/ctrlProp" Target="../ctrlProps/ctrlProp309.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37" Type="http://schemas.openxmlformats.org/officeDocument/2006/relationships/ctrlProp" Target="../ctrlProps/ctrlProp232.xml"/><Relationship Id="rId258" Type="http://schemas.openxmlformats.org/officeDocument/2006/relationships/ctrlProp" Target="../ctrlProps/ctrlProp253.xml"/><Relationship Id="rId279" Type="http://schemas.openxmlformats.org/officeDocument/2006/relationships/ctrlProp" Target="../ctrlProps/ctrlProp274.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25" Type="http://schemas.openxmlformats.org/officeDocument/2006/relationships/ctrlProp" Target="../ctrlProps/ctrlProp320.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227" Type="http://schemas.openxmlformats.org/officeDocument/2006/relationships/ctrlProp" Target="../ctrlProps/ctrlProp222.xml"/><Relationship Id="rId248" Type="http://schemas.openxmlformats.org/officeDocument/2006/relationships/ctrlProp" Target="../ctrlProps/ctrlProp243.xml"/><Relationship Id="rId269" Type="http://schemas.openxmlformats.org/officeDocument/2006/relationships/ctrlProp" Target="../ctrlProps/ctrlProp264.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280" Type="http://schemas.openxmlformats.org/officeDocument/2006/relationships/ctrlProp" Target="../ctrlProps/ctrlProp275.xml"/><Relationship Id="rId315" Type="http://schemas.openxmlformats.org/officeDocument/2006/relationships/ctrlProp" Target="../ctrlProps/ctrlProp310.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217" Type="http://schemas.openxmlformats.org/officeDocument/2006/relationships/ctrlProp" Target="../ctrlProps/ctrlProp212.xml"/><Relationship Id="rId6" Type="http://schemas.openxmlformats.org/officeDocument/2006/relationships/ctrlProp" Target="../ctrlProps/ctrlProp1.xml"/><Relationship Id="rId238" Type="http://schemas.openxmlformats.org/officeDocument/2006/relationships/ctrlProp" Target="../ctrlProps/ctrlProp233.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291" Type="http://schemas.openxmlformats.org/officeDocument/2006/relationships/ctrlProp" Target="../ctrlProps/ctrlProp286.xml"/><Relationship Id="rId305" Type="http://schemas.openxmlformats.org/officeDocument/2006/relationships/ctrlProp" Target="../ctrlProps/ctrlProp300.xml"/><Relationship Id="rId326" Type="http://schemas.openxmlformats.org/officeDocument/2006/relationships/ctrlProp" Target="../ctrlProps/ctrlProp321.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281" Type="http://schemas.openxmlformats.org/officeDocument/2006/relationships/ctrlProp" Target="../ctrlProps/ctrlProp276.xml"/><Relationship Id="rId316" Type="http://schemas.openxmlformats.org/officeDocument/2006/relationships/ctrlProp" Target="../ctrlProps/ctrlProp311.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50" Type="http://schemas.openxmlformats.org/officeDocument/2006/relationships/ctrlProp" Target="../ctrlProps/ctrlProp245.xml"/><Relationship Id="rId271" Type="http://schemas.openxmlformats.org/officeDocument/2006/relationships/ctrlProp" Target="../ctrlProps/ctrlProp266.xml"/><Relationship Id="rId292" Type="http://schemas.openxmlformats.org/officeDocument/2006/relationships/ctrlProp" Target="../ctrlProps/ctrlProp287.xml"/><Relationship Id="rId306" Type="http://schemas.openxmlformats.org/officeDocument/2006/relationships/ctrlProp" Target="../ctrlProps/ctrlProp301.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327" Type="http://schemas.openxmlformats.org/officeDocument/2006/relationships/ctrlProp" Target="../ctrlProps/ctrlProp322.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282" Type="http://schemas.openxmlformats.org/officeDocument/2006/relationships/ctrlProp" Target="../ctrlProps/ctrlProp277.xml"/><Relationship Id="rId312" Type="http://schemas.openxmlformats.org/officeDocument/2006/relationships/ctrlProp" Target="../ctrlProps/ctrlProp307.xml"/><Relationship Id="rId317" Type="http://schemas.openxmlformats.org/officeDocument/2006/relationships/ctrlProp" Target="../ctrlProps/ctrlProp31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219" Type="http://schemas.openxmlformats.org/officeDocument/2006/relationships/ctrlProp" Target="../ctrlProps/ctrlProp21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0" Type="http://schemas.openxmlformats.org/officeDocument/2006/relationships/ctrlProp" Target="../ctrlProps/ctrlProp225.xml"/><Relationship Id="rId235" Type="http://schemas.openxmlformats.org/officeDocument/2006/relationships/ctrlProp" Target="../ctrlProps/ctrlProp230.xml"/><Relationship Id="rId251" Type="http://schemas.openxmlformats.org/officeDocument/2006/relationships/ctrlProp" Target="../ctrlProps/ctrlProp246.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72" Type="http://schemas.openxmlformats.org/officeDocument/2006/relationships/ctrlProp" Target="../ctrlProps/ctrlProp267.xml"/><Relationship Id="rId293" Type="http://schemas.openxmlformats.org/officeDocument/2006/relationships/ctrlProp" Target="../ctrlProps/ctrlProp288.xml"/><Relationship Id="rId302" Type="http://schemas.openxmlformats.org/officeDocument/2006/relationships/ctrlProp" Target="../ctrlProps/ctrlProp297.xml"/><Relationship Id="rId307" Type="http://schemas.openxmlformats.org/officeDocument/2006/relationships/ctrlProp" Target="../ctrlProps/ctrlProp302.xml"/><Relationship Id="rId323" Type="http://schemas.openxmlformats.org/officeDocument/2006/relationships/ctrlProp" Target="../ctrlProps/ctrlProp318.xml"/><Relationship Id="rId328" Type="http://schemas.openxmlformats.org/officeDocument/2006/relationships/ctrlProp" Target="../ctrlProps/ctrlProp32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220" Type="http://schemas.openxmlformats.org/officeDocument/2006/relationships/ctrlProp" Target="../ctrlProps/ctrlProp215.xml"/><Relationship Id="rId225" Type="http://schemas.openxmlformats.org/officeDocument/2006/relationships/ctrlProp" Target="../ctrlProps/ctrlProp220.xml"/><Relationship Id="rId241" Type="http://schemas.openxmlformats.org/officeDocument/2006/relationships/ctrlProp" Target="../ctrlProps/ctrlProp236.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262" Type="http://schemas.openxmlformats.org/officeDocument/2006/relationships/ctrlProp" Target="../ctrlProps/ctrlProp257.xml"/><Relationship Id="rId283" Type="http://schemas.openxmlformats.org/officeDocument/2006/relationships/ctrlProp" Target="../ctrlProps/ctrlProp278.xml"/><Relationship Id="rId313" Type="http://schemas.openxmlformats.org/officeDocument/2006/relationships/ctrlProp" Target="../ctrlProps/ctrlProp308.xml"/><Relationship Id="rId318" Type="http://schemas.openxmlformats.org/officeDocument/2006/relationships/ctrlProp" Target="../ctrlProps/ctrlProp313.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www.carnabio.com/output/pdf/ProfilingProfilingBook_en.pdf"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mailto:info@carnabio.com"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carnabio.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EK807"/>
  <sheetViews>
    <sheetView tabSelected="1" zoomScaleNormal="100" zoomScaleSheetLayoutView="100" workbookViewId="0">
      <selection activeCell="N10" sqref="N10:BG10"/>
    </sheetView>
  </sheetViews>
  <sheetFormatPr defaultRowHeight="12.75"/>
  <cols>
    <col min="1" max="5" width="2.42578125" style="61" customWidth="1"/>
    <col min="6" max="14" width="2.42578125" style="94" customWidth="1"/>
    <col min="15" max="15" width="2.5703125" style="94" customWidth="1"/>
    <col min="16" max="16" width="2.42578125" style="94" customWidth="1"/>
    <col min="17" max="17" width="2.5703125" style="94" customWidth="1"/>
    <col min="18" max="19" width="2.28515625" style="94" customWidth="1"/>
    <col min="20" max="27" width="2.42578125" style="94" customWidth="1"/>
    <col min="28" max="28" width="2.5703125" style="94" customWidth="1"/>
    <col min="29" max="29" width="2.42578125" style="94" customWidth="1"/>
    <col min="30" max="30" width="2.5703125" style="94" customWidth="1"/>
    <col min="31" max="32" width="2.28515625" style="94" customWidth="1"/>
    <col min="33" max="40" width="2.42578125" style="94" customWidth="1"/>
    <col min="41" max="41" width="2.5703125" style="94" customWidth="1"/>
    <col min="42" max="42" width="2.42578125" style="94" customWidth="1"/>
    <col min="43" max="43" width="2.5703125" style="94" customWidth="1"/>
    <col min="44" max="45" width="2.28515625" style="94" customWidth="1"/>
    <col min="46" max="53" width="2.42578125" style="94" customWidth="1"/>
    <col min="54" max="54" width="2.5703125" style="94" customWidth="1"/>
    <col min="55" max="55" width="2.42578125" style="94" customWidth="1"/>
    <col min="56" max="56" width="2.5703125" style="94" customWidth="1"/>
    <col min="57" max="59" width="2.42578125" style="94" customWidth="1"/>
    <col min="60" max="60" width="10" style="61" customWidth="1"/>
    <col min="61" max="62" width="2.42578125" style="61" customWidth="1"/>
    <col min="63" max="83" width="2.42578125" style="93" hidden="1" customWidth="1"/>
    <col min="84" max="84" width="19.140625" style="93" hidden="1" customWidth="1"/>
    <col min="85" max="85" width="19.7109375" style="93" hidden="1" customWidth="1"/>
    <col min="86" max="86" width="9.140625" style="93" hidden="1" customWidth="1"/>
    <col min="87" max="87" width="10" style="93" hidden="1" customWidth="1"/>
    <col min="88" max="89" width="3.5703125" style="93" hidden="1" customWidth="1"/>
    <col min="90" max="90" width="10.42578125" style="93" hidden="1" customWidth="1"/>
    <col min="91" max="93" width="3.5703125" style="93" hidden="1" customWidth="1"/>
    <col min="94" max="107" width="6.85546875" style="93" hidden="1" customWidth="1"/>
    <col min="108" max="108" width="9.140625" style="93" hidden="1" customWidth="1"/>
    <col min="109" max="113" width="9.140625" style="61" hidden="1" customWidth="1"/>
    <col min="114" max="114" width="27" style="61" customWidth="1"/>
    <col min="115" max="123" width="9.140625" style="61"/>
    <col min="124" max="16384" width="9.140625" style="94"/>
  </cols>
  <sheetData>
    <row r="1" spans="1:113">
      <c r="A1" s="29"/>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38" t="s">
        <v>936</v>
      </c>
      <c r="AX1" s="61"/>
      <c r="AY1" s="61"/>
      <c r="AZ1" s="61"/>
      <c r="BA1" s="61"/>
      <c r="BB1" s="61"/>
      <c r="BC1" s="61"/>
      <c r="BD1" s="61"/>
      <c r="BE1" s="61"/>
      <c r="BF1" s="61"/>
      <c r="BG1" s="61"/>
      <c r="BK1" s="93" t="s">
        <v>0</v>
      </c>
      <c r="DE1" s="94"/>
      <c r="DF1" s="94"/>
      <c r="DG1" s="94"/>
      <c r="DH1" s="94"/>
      <c r="DI1" s="93" t="s">
        <v>0</v>
      </c>
    </row>
    <row r="2" spans="1:113">
      <c r="A2" s="29"/>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DE2" s="94"/>
      <c r="DF2" s="94"/>
      <c r="DG2" s="94"/>
      <c r="DH2" s="94"/>
      <c r="DI2" s="94"/>
    </row>
    <row r="3" spans="1:113">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DE3" s="94"/>
      <c r="DF3" s="94"/>
      <c r="DG3" s="94"/>
      <c r="DH3" s="94"/>
      <c r="DI3" s="94"/>
    </row>
    <row r="4" spans="1:113" ht="27.75" customHeight="1">
      <c r="F4" s="61"/>
      <c r="G4" s="61"/>
      <c r="H4" s="61"/>
      <c r="I4" s="61"/>
      <c r="J4" s="61"/>
      <c r="K4" s="61"/>
      <c r="L4" s="61"/>
      <c r="M4" s="61"/>
      <c r="N4" s="61"/>
      <c r="O4" s="61"/>
      <c r="P4" s="61"/>
      <c r="Q4" s="61"/>
      <c r="R4" s="61"/>
      <c r="S4" s="61"/>
      <c r="T4" s="61"/>
      <c r="U4" s="61"/>
      <c r="V4" s="61"/>
      <c r="W4" s="61"/>
      <c r="X4" s="61"/>
      <c r="Y4" s="61"/>
      <c r="Z4" s="61"/>
      <c r="AA4" s="61"/>
      <c r="AB4" s="61"/>
      <c r="AC4" s="61"/>
      <c r="AD4" s="61"/>
      <c r="AE4" s="61"/>
      <c r="AF4" s="142" t="s">
        <v>829</v>
      </c>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DE4" s="94"/>
      <c r="DF4" s="94"/>
      <c r="DG4" s="94"/>
      <c r="DH4" s="94"/>
      <c r="DI4" s="94"/>
    </row>
    <row r="5" spans="1:113" ht="12.75" customHeight="1">
      <c r="F5" s="61"/>
      <c r="G5" s="61"/>
      <c r="H5" s="61"/>
      <c r="I5" s="61"/>
      <c r="J5" s="220" t="s">
        <v>921</v>
      </c>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61"/>
      <c r="BA5" s="61"/>
      <c r="BB5" s="61"/>
      <c r="BC5" s="61"/>
      <c r="BD5" s="61"/>
      <c r="BE5" s="61"/>
      <c r="BF5" s="61"/>
      <c r="BG5" s="61"/>
      <c r="DE5" s="94"/>
      <c r="DF5" s="94"/>
      <c r="DG5" s="94"/>
      <c r="DH5" s="94"/>
      <c r="DI5" s="94"/>
    </row>
    <row r="6" spans="1:113" ht="12.75" customHeight="1">
      <c r="F6" s="61"/>
      <c r="G6" s="61"/>
      <c r="H6" s="61"/>
      <c r="I6" s="61"/>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61"/>
      <c r="BA6" s="61"/>
      <c r="BB6" s="61"/>
      <c r="BC6" s="61"/>
      <c r="BD6" s="61"/>
      <c r="BE6" s="61"/>
      <c r="BF6" s="61"/>
      <c r="BG6" s="61"/>
      <c r="CF6" s="93" t="str">
        <f>AW1</f>
        <v>Application Form Rev. 2408P</v>
      </c>
      <c r="DE6" s="94"/>
      <c r="DF6" s="94"/>
      <c r="DG6" s="94"/>
      <c r="DH6" s="94"/>
      <c r="DI6" s="94"/>
    </row>
    <row r="7" spans="1:113" ht="12.75" customHeight="1">
      <c r="F7" s="61"/>
      <c r="G7" s="61"/>
      <c r="H7" s="61"/>
      <c r="I7" s="61"/>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48" t="s">
        <v>611</v>
      </c>
      <c r="AZ7" s="184"/>
      <c r="BA7" s="184"/>
      <c r="BB7" s="184"/>
      <c r="BC7" s="184"/>
      <c r="BD7" s="184"/>
      <c r="BE7" s="184"/>
      <c r="BF7" s="95"/>
      <c r="BG7" s="61"/>
      <c r="CF7" s="47" t="s">
        <v>612</v>
      </c>
      <c r="DE7" s="94"/>
      <c r="DF7" s="94"/>
      <c r="DG7" s="94"/>
      <c r="DH7" s="94"/>
      <c r="DI7" s="94"/>
    </row>
    <row r="8" spans="1:113" ht="12.75" customHeight="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30"/>
      <c r="BA8" s="61"/>
      <c r="BB8" s="61"/>
      <c r="BC8" s="61"/>
      <c r="BD8" s="61"/>
      <c r="BE8" s="61"/>
      <c r="BF8" s="61"/>
      <c r="BG8" s="96"/>
      <c r="DE8" s="94"/>
      <c r="DF8" s="94"/>
      <c r="DG8" s="94"/>
      <c r="DH8" s="94"/>
      <c r="DI8" s="94"/>
    </row>
    <row r="9" spans="1:113" ht="25.5" customHeight="1">
      <c r="F9" s="185" t="s">
        <v>513</v>
      </c>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78"/>
      <c r="CF9" s="97" t="s">
        <v>1</v>
      </c>
      <c r="DE9" s="94"/>
      <c r="DF9" s="94"/>
      <c r="DG9" s="94"/>
      <c r="DH9" s="94"/>
      <c r="DI9" s="94"/>
    </row>
    <row r="10" spans="1:113" ht="25.5" customHeight="1">
      <c r="F10" s="186" t="s">
        <v>695</v>
      </c>
      <c r="G10" s="187"/>
      <c r="H10" s="187"/>
      <c r="I10" s="187"/>
      <c r="J10" s="187"/>
      <c r="K10" s="187"/>
      <c r="L10" s="187"/>
      <c r="M10" s="188"/>
      <c r="N10" s="189"/>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1"/>
      <c r="BH10" s="178"/>
      <c r="BK10" s="93" t="s">
        <v>556</v>
      </c>
      <c r="CF10" s="93" t="s">
        <v>2</v>
      </c>
      <c r="CG10" s="47" t="str">
        <f>IF($N$10="","",N10)</f>
        <v/>
      </c>
      <c r="CJ10" s="11"/>
      <c r="DE10" s="94"/>
      <c r="DF10" s="94"/>
      <c r="DG10" s="94"/>
      <c r="DH10" s="94"/>
      <c r="DI10" s="94"/>
    </row>
    <row r="11" spans="1:113" ht="25.5" customHeight="1">
      <c r="F11" s="192" t="s">
        <v>696</v>
      </c>
      <c r="G11" s="193"/>
      <c r="H11" s="193"/>
      <c r="I11" s="193"/>
      <c r="J11" s="193"/>
      <c r="K11" s="193"/>
      <c r="L11" s="193"/>
      <c r="M11" s="194"/>
      <c r="N11" s="195"/>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7"/>
      <c r="BH11" s="178"/>
      <c r="BK11" s="93" t="s">
        <v>557</v>
      </c>
      <c r="CG11" s="47"/>
      <c r="CJ11" s="11"/>
      <c r="DE11" s="94"/>
      <c r="DF11" s="94"/>
      <c r="DG11" s="94"/>
      <c r="DH11" s="94"/>
      <c r="DI11" s="94"/>
    </row>
    <row r="12" spans="1:113" ht="25.5" customHeight="1">
      <c r="F12" s="192" t="s">
        <v>697</v>
      </c>
      <c r="G12" s="193"/>
      <c r="H12" s="193"/>
      <c r="I12" s="193"/>
      <c r="J12" s="193"/>
      <c r="K12" s="193"/>
      <c r="L12" s="193"/>
      <c r="M12" s="194"/>
      <c r="N12" s="195"/>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7"/>
      <c r="BH12" s="178"/>
      <c r="BK12" s="93" t="s">
        <v>558</v>
      </c>
      <c r="CF12" s="93" t="s">
        <v>3</v>
      </c>
      <c r="CG12" s="47" t="str">
        <f t="shared" ref="CG12:CG20" si="0">IF($N$10="","",N11)</f>
        <v/>
      </c>
      <c r="DE12" s="94"/>
      <c r="DF12" s="94"/>
      <c r="DG12" s="94"/>
      <c r="DH12" s="94"/>
      <c r="DI12" s="94"/>
    </row>
    <row r="13" spans="1:113" ht="25.5" customHeight="1">
      <c r="F13" s="192" t="s">
        <v>698</v>
      </c>
      <c r="G13" s="193"/>
      <c r="H13" s="193"/>
      <c r="I13" s="193"/>
      <c r="J13" s="193"/>
      <c r="K13" s="193"/>
      <c r="L13" s="193"/>
      <c r="M13" s="194"/>
      <c r="N13" s="195"/>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7"/>
      <c r="BH13" s="178"/>
      <c r="BK13" s="93" t="s">
        <v>559</v>
      </c>
      <c r="CF13" s="93" t="s">
        <v>4</v>
      </c>
      <c r="CG13" s="47" t="str">
        <f t="shared" si="0"/>
        <v/>
      </c>
      <c r="DE13" s="94"/>
      <c r="DF13" s="94"/>
      <c r="DG13" s="94"/>
      <c r="DH13" s="94"/>
      <c r="DI13" s="94"/>
    </row>
    <row r="14" spans="1:113" ht="25.5" customHeight="1">
      <c r="F14" s="192" t="s">
        <v>699</v>
      </c>
      <c r="G14" s="193"/>
      <c r="H14" s="193"/>
      <c r="I14" s="193"/>
      <c r="J14" s="193"/>
      <c r="K14" s="193"/>
      <c r="L14" s="193"/>
      <c r="M14" s="194"/>
      <c r="N14" s="195"/>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7"/>
      <c r="BH14" s="178"/>
      <c r="BK14" s="93" t="s">
        <v>560</v>
      </c>
      <c r="CF14" s="93" t="s">
        <v>5</v>
      </c>
      <c r="CG14" s="93" t="str">
        <f t="shared" si="0"/>
        <v/>
      </c>
      <c r="DE14" s="94"/>
      <c r="DF14" s="94"/>
      <c r="DG14" s="94"/>
      <c r="DH14" s="94"/>
      <c r="DI14" s="94"/>
    </row>
    <row r="15" spans="1:113" ht="25.5" customHeight="1">
      <c r="F15" s="192" t="s">
        <v>700</v>
      </c>
      <c r="G15" s="193"/>
      <c r="H15" s="193"/>
      <c r="I15" s="193"/>
      <c r="J15" s="193"/>
      <c r="K15" s="193"/>
      <c r="L15" s="193"/>
      <c r="M15" s="194"/>
      <c r="N15" s="195"/>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7"/>
      <c r="BH15" s="178"/>
      <c r="BK15" s="93" t="s">
        <v>561</v>
      </c>
      <c r="CF15" s="93" t="s">
        <v>613</v>
      </c>
      <c r="CG15" s="93" t="str">
        <f t="shared" si="0"/>
        <v/>
      </c>
      <c r="DE15" s="94"/>
      <c r="DF15" s="94"/>
      <c r="DG15" s="94"/>
      <c r="DH15" s="94"/>
      <c r="DI15" s="94"/>
    </row>
    <row r="16" spans="1:113" ht="25.5" customHeight="1">
      <c r="F16" s="192" t="s">
        <v>701</v>
      </c>
      <c r="G16" s="193"/>
      <c r="H16" s="193"/>
      <c r="I16" s="193"/>
      <c r="J16" s="193"/>
      <c r="K16" s="193"/>
      <c r="L16" s="193"/>
      <c r="M16" s="194"/>
      <c r="N16" s="195"/>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7"/>
      <c r="BH16" s="178"/>
      <c r="BK16" s="93" t="s">
        <v>562</v>
      </c>
      <c r="CF16" s="93" t="s">
        <v>514</v>
      </c>
      <c r="CG16" s="93" t="str">
        <f t="shared" si="0"/>
        <v/>
      </c>
      <c r="DE16" s="94"/>
      <c r="DF16" s="94"/>
      <c r="DG16" s="94"/>
      <c r="DH16" s="94"/>
      <c r="DI16" s="94"/>
    </row>
    <row r="17" spans="6:113" ht="25.5" customHeight="1">
      <c r="F17" s="192" t="s">
        <v>702</v>
      </c>
      <c r="G17" s="193"/>
      <c r="H17" s="193"/>
      <c r="I17" s="193"/>
      <c r="J17" s="193"/>
      <c r="K17" s="193"/>
      <c r="L17" s="193"/>
      <c r="M17" s="194"/>
      <c r="N17" s="195"/>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7"/>
      <c r="BH17" s="178"/>
      <c r="BK17" s="93" t="s">
        <v>563</v>
      </c>
      <c r="CF17" s="93" t="s">
        <v>6</v>
      </c>
      <c r="CG17" s="93" t="str">
        <f t="shared" si="0"/>
        <v/>
      </c>
      <c r="DE17" s="94"/>
      <c r="DF17" s="94"/>
      <c r="DG17" s="94"/>
      <c r="DH17" s="94"/>
      <c r="DI17" s="94"/>
    </row>
    <row r="18" spans="6:113" ht="25.5" customHeight="1">
      <c r="F18" s="192"/>
      <c r="G18" s="193"/>
      <c r="H18" s="193"/>
      <c r="I18" s="193"/>
      <c r="J18" s="193"/>
      <c r="K18" s="193"/>
      <c r="L18" s="193"/>
      <c r="M18" s="194"/>
      <c r="N18" s="195"/>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7"/>
      <c r="BH18" s="178"/>
      <c r="BK18" s="93" t="s">
        <v>564</v>
      </c>
      <c r="CF18" s="93" t="s">
        <v>7</v>
      </c>
      <c r="CG18" s="93" t="str">
        <f t="shared" si="0"/>
        <v/>
      </c>
      <c r="DE18" s="94"/>
      <c r="DF18" s="94"/>
      <c r="DG18" s="94"/>
      <c r="DH18" s="94"/>
      <c r="DI18" s="94"/>
    </row>
    <row r="19" spans="6:113" ht="25.5" customHeight="1">
      <c r="F19" s="211" t="s">
        <v>703</v>
      </c>
      <c r="G19" s="212"/>
      <c r="H19" s="212"/>
      <c r="I19" s="212"/>
      <c r="J19" s="212"/>
      <c r="K19" s="212"/>
      <c r="L19" s="212"/>
      <c r="M19" s="213"/>
      <c r="N19" s="214"/>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6"/>
      <c r="BH19" s="178"/>
      <c r="BK19" s="93" t="s">
        <v>565</v>
      </c>
      <c r="CG19" s="93" t="str">
        <f t="shared" si="0"/>
        <v/>
      </c>
      <c r="DE19" s="94"/>
      <c r="DF19" s="94"/>
      <c r="DG19" s="94"/>
      <c r="DH19" s="94"/>
      <c r="DI19" s="94"/>
    </row>
    <row r="20" spans="6:113" ht="12.75" customHeight="1">
      <c r="F20" s="28"/>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CF20" s="93" t="s">
        <v>8</v>
      </c>
      <c r="CG20" s="93" t="str">
        <f t="shared" si="0"/>
        <v/>
      </c>
      <c r="DE20" s="94"/>
      <c r="DF20" s="94"/>
      <c r="DG20" s="94"/>
      <c r="DH20" s="94"/>
      <c r="DI20" s="94"/>
    </row>
    <row r="21" spans="6:113" ht="25.5" customHeight="1">
      <c r="F21" s="217" t="s">
        <v>515</v>
      </c>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9"/>
      <c r="CG21" s="98"/>
      <c r="DE21" s="94"/>
      <c r="DF21" s="94"/>
      <c r="DG21" s="94"/>
      <c r="DH21" s="94"/>
      <c r="DI21" s="94"/>
    </row>
    <row r="22" spans="6:113" ht="25.5" customHeight="1">
      <c r="F22" s="186" t="s">
        <v>614</v>
      </c>
      <c r="G22" s="187"/>
      <c r="H22" s="187"/>
      <c r="I22" s="187"/>
      <c r="J22" s="187"/>
      <c r="K22" s="187"/>
      <c r="L22" s="187"/>
      <c r="M22" s="187"/>
      <c r="N22" s="187"/>
      <c r="O22" s="187"/>
      <c r="P22" s="187"/>
      <c r="Q22" s="187"/>
      <c r="R22" s="187"/>
      <c r="S22" s="188"/>
      <c r="T22" s="202"/>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4"/>
      <c r="BL22" s="141" t="s">
        <v>822</v>
      </c>
      <c r="CF22" s="97" t="s">
        <v>9</v>
      </c>
      <c r="DE22" s="94"/>
      <c r="DF22" s="94"/>
      <c r="DG22" s="94"/>
      <c r="DH22" s="94"/>
      <c r="DI22" s="94"/>
    </row>
    <row r="23" spans="6:113" ht="105" customHeight="1">
      <c r="F23" s="198" t="s">
        <v>931</v>
      </c>
      <c r="G23" s="193"/>
      <c r="H23" s="193"/>
      <c r="I23" s="193"/>
      <c r="J23" s="193"/>
      <c r="K23" s="193"/>
      <c r="L23" s="193"/>
      <c r="M23" s="193"/>
      <c r="N23" s="193"/>
      <c r="O23" s="193"/>
      <c r="P23" s="193"/>
      <c r="Q23" s="193"/>
      <c r="R23" s="193"/>
      <c r="S23" s="194"/>
      <c r="T23" s="199" t="s">
        <v>932</v>
      </c>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00"/>
      <c r="BG23" s="201"/>
      <c r="BL23" s="141" t="s">
        <v>823</v>
      </c>
      <c r="CF23" s="93" t="s">
        <v>516</v>
      </c>
      <c r="CG23" s="99">
        <v>2</v>
      </c>
      <c r="CH23" s="93" t="s">
        <v>517</v>
      </c>
      <c r="DE23" s="94"/>
      <c r="DF23" s="94"/>
      <c r="DG23" s="94"/>
      <c r="DH23" s="94"/>
      <c r="DI23" s="94"/>
    </row>
    <row r="24" spans="6:113" ht="25.5" customHeight="1">
      <c r="F24" s="192" t="s">
        <v>615</v>
      </c>
      <c r="G24" s="193"/>
      <c r="H24" s="193"/>
      <c r="I24" s="193"/>
      <c r="J24" s="193"/>
      <c r="K24" s="193"/>
      <c r="L24" s="193"/>
      <c r="M24" s="193"/>
      <c r="N24" s="193"/>
      <c r="O24" s="193"/>
      <c r="P24" s="193"/>
      <c r="Q24" s="193"/>
      <c r="R24" s="193"/>
      <c r="S24" s="194"/>
      <c r="T24" s="202"/>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4"/>
      <c r="BL24" s="141" t="s">
        <v>824</v>
      </c>
      <c r="CF24" s="93" t="s">
        <v>10</v>
      </c>
      <c r="CG24" s="99">
        <v>0</v>
      </c>
      <c r="CH24" s="93" t="s">
        <v>518</v>
      </c>
      <c r="CL24" s="93" t="b">
        <v>0</v>
      </c>
      <c r="CM24" s="93" t="s">
        <v>933</v>
      </c>
      <c r="DE24" s="94"/>
      <c r="DF24" s="94"/>
      <c r="DG24" s="94"/>
      <c r="DH24" s="94"/>
      <c r="DI24" s="94"/>
    </row>
    <row r="25" spans="6:113" ht="25.5" customHeight="1">
      <c r="F25" s="205" t="s">
        <v>616</v>
      </c>
      <c r="G25" s="206"/>
      <c r="H25" s="206"/>
      <c r="I25" s="206"/>
      <c r="J25" s="206"/>
      <c r="K25" s="206"/>
      <c r="L25" s="206"/>
      <c r="M25" s="206"/>
      <c r="N25" s="206"/>
      <c r="O25" s="206"/>
      <c r="P25" s="206"/>
      <c r="Q25" s="206"/>
      <c r="R25" s="206"/>
      <c r="S25" s="207"/>
      <c r="T25" s="208"/>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10"/>
      <c r="BL25" s="141" t="s">
        <v>916</v>
      </c>
      <c r="CF25" s="93" t="s">
        <v>519</v>
      </c>
      <c r="CG25" s="99">
        <v>1</v>
      </c>
      <c r="CH25" s="93" t="s">
        <v>617</v>
      </c>
      <c r="CL25" s="93" t="b">
        <v>0</v>
      </c>
      <c r="CM25" s="93" t="s">
        <v>934</v>
      </c>
      <c r="DE25" s="94"/>
      <c r="DF25" s="94"/>
      <c r="DG25" s="94"/>
      <c r="DH25" s="94"/>
      <c r="DI25" s="94"/>
    </row>
    <row r="26" spans="6:113" ht="12.75" customHeight="1">
      <c r="F26" s="229"/>
      <c r="G26" s="230"/>
      <c r="H26" s="230"/>
      <c r="I26" s="230"/>
      <c r="J26" s="230"/>
      <c r="K26" s="230"/>
      <c r="L26" s="230"/>
      <c r="M26" s="230"/>
      <c r="N26" s="230"/>
      <c r="O26" s="230"/>
      <c r="P26" s="230"/>
      <c r="Q26" s="230"/>
      <c r="R26" s="230"/>
      <c r="S26" s="230"/>
      <c r="T26" s="231"/>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L26" s="141" t="s">
        <v>825</v>
      </c>
      <c r="CF26" s="93" t="s">
        <v>11</v>
      </c>
      <c r="CG26" s="99">
        <v>1</v>
      </c>
      <c r="CH26" s="93" t="s">
        <v>618</v>
      </c>
      <c r="CL26" s="93" t="b">
        <v>0</v>
      </c>
      <c r="CM26" s="93" t="s">
        <v>935</v>
      </c>
      <c r="DE26" s="94"/>
      <c r="DF26" s="94"/>
      <c r="DG26" s="94"/>
      <c r="DH26" s="94"/>
      <c r="DI26" s="94"/>
    </row>
    <row r="27" spans="6:113" ht="21" customHeight="1">
      <c r="F27" s="233" t="s">
        <v>522</v>
      </c>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L27" s="141" t="s">
        <v>826</v>
      </c>
      <c r="CF27" s="93" t="s">
        <v>12</v>
      </c>
      <c r="CG27" s="100"/>
      <c r="DE27" s="94"/>
      <c r="DF27" s="94"/>
      <c r="DG27" s="94"/>
      <c r="DH27" s="94"/>
      <c r="DI27" s="94"/>
    </row>
    <row r="28" spans="6:113" ht="12.75" customHeight="1">
      <c r="F28" s="221"/>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3"/>
      <c r="CF28" s="93" t="s">
        <v>520</v>
      </c>
      <c r="CG28" s="99">
        <v>2</v>
      </c>
      <c r="CH28" s="93" t="s">
        <v>521</v>
      </c>
      <c r="DE28" s="94"/>
      <c r="DF28" s="94"/>
      <c r="DG28" s="94"/>
      <c r="DH28" s="94"/>
      <c r="DI28" s="94"/>
    </row>
    <row r="29" spans="6:113" ht="12.75" customHeight="1">
      <c r="F29" s="221"/>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3"/>
      <c r="CF29" s="94"/>
      <c r="CG29" s="99"/>
      <c r="DE29" s="94"/>
      <c r="DF29" s="94"/>
      <c r="DG29" s="94"/>
      <c r="DH29" s="94"/>
      <c r="DI29" s="94"/>
    </row>
    <row r="30" spans="6:113" ht="12.75" customHeight="1">
      <c r="F30" s="221"/>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3"/>
      <c r="CF30" s="97" t="s">
        <v>619</v>
      </c>
      <c r="CG30" s="93" t="str">
        <f>IF(F28="","",F28)</f>
        <v/>
      </c>
      <c r="CH30" s="47"/>
      <c r="CM30" s="47"/>
      <c r="DE30" s="94"/>
      <c r="DF30" s="94"/>
      <c r="DG30" s="94"/>
      <c r="DH30" s="94"/>
      <c r="DI30" s="94"/>
    </row>
    <row r="31" spans="6:113" ht="12.75" customHeight="1">
      <c r="F31" s="221"/>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3"/>
      <c r="CG31" s="93" t="str">
        <f t="shared" ref="CG31:CG33" si="1">IF(F29="","",F29)</f>
        <v/>
      </c>
      <c r="CH31" s="47"/>
      <c r="CM31" s="47"/>
      <c r="DE31" s="94"/>
      <c r="DF31" s="94"/>
      <c r="DG31" s="94"/>
      <c r="DH31" s="94"/>
      <c r="DI31" s="94"/>
    </row>
    <row r="32" spans="6:113" ht="12.75" customHeight="1">
      <c r="F32" s="224"/>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6"/>
      <c r="CG32" s="93" t="str">
        <f t="shared" si="1"/>
        <v/>
      </c>
      <c r="CH32" s="47"/>
      <c r="DE32" s="94"/>
      <c r="DF32" s="94"/>
      <c r="DG32" s="94"/>
      <c r="DH32" s="94"/>
      <c r="DI32" s="94"/>
    </row>
    <row r="33" spans="6:113" ht="12.75" customHeight="1">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CG33" s="93" t="str">
        <f t="shared" si="1"/>
        <v/>
      </c>
      <c r="CH33" s="47"/>
      <c r="DE33" s="94"/>
      <c r="DF33" s="94"/>
      <c r="DG33" s="94"/>
      <c r="DH33" s="94"/>
      <c r="DI33" s="94"/>
    </row>
    <row r="34" spans="6:113" ht="21" customHeight="1">
      <c r="F34" s="234" t="s">
        <v>904</v>
      </c>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6"/>
      <c r="CG34" s="93" t="str">
        <f>IF(F32="","",F32)</f>
        <v/>
      </c>
      <c r="DE34" s="94"/>
      <c r="DF34" s="94"/>
      <c r="DG34" s="94"/>
      <c r="DH34" s="94"/>
      <c r="DI34" s="94"/>
    </row>
    <row r="35" spans="6:113" ht="12.75" customHeight="1">
      <c r="F35" s="237"/>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9"/>
      <c r="DE35" s="94"/>
      <c r="DF35" s="94"/>
      <c r="DG35" s="94"/>
      <c r="DH35" s="94"/>
      <c r="DI35" s="94"/>
    </row>
    <row r="36" spans="6:113" ht="24.75" customHeight="1">
      <c r="F36" s="240" t="s">
        <v>906</v>
      </c>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2"/>
      <c r="DE36" s="94"/>
      <c r="DF36" s="94"/>
      <c r="DG36" s="94"/>
      <c r="DH36" s="94"/>
      <c r="DI36" s="94"/>
    </row>
    <row r="37" spans="6:113" ht="9" customHeight="1">
      <c r="F37" s="240"/>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2"/>
      <c r="DE37" s="94"/>
      <c r="DF37" s="94"/>
      <c r="DG37" s="94"/>
      <c r="DH37" s="94"/>
      <c r="DI37" s="94"/>
    </row>
    <row r="38" spans="6:113" ht="12.75" customHeight="1">
      <c r="F38" s="240" t="s">
        <v>907</v>
      </c>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2"/>
      <c r="DE38" s="94"/>
      <c r="DF38" s="94"/>
      <c r="DG38" s="94"/>
      <c r="DH38" s="94"/>
      <c r="DI38" s="94"/>
    </row>
    <row r="39" spans="6:113" ht="12.75" customHeight="1">
      <c r="F39" s="240" t="s">
        <v>908</v>
      </c>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2"/>
      <c r="DE39" s="94"/>
      <c r="DF39" s="94"/>
      <c r="DG39" s="94"/>
      <c r="DH39" s="94"/>
      <c r="DI39" s="94"/>
    </row>
    <row r="40" spans="6:113" ht="12.75" customHeight="1">
      <c r="F40" s="240" t="s">
        <v>909</v>
      </c>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2"/>
      <c r="DE40" s="94"/>
      <c r="DF40" s="94"/>
      <c r="DG40" s="94"/>
      <c r="DH40" s="94"/>
      <c r="DI40" s="94"/>
    </row>
    <row r="41" spans="6:113" ht="12.75" customHeight="1">
      <c r="F41" s="240" t="s">
        <v>910</v>
      </c>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2"/>
      <c r="DE41" s="94"/>
      <c r="DF41" s="94"/>
      <c r="DG41" s="94"/>
      <c r="DH41" s="94"/>
      <c r="DI41" s="94"/>
    </row>
    <row r="42" spans="6:113" ht="12.75" customHeight="1">
      <c r="F42" s="240" t="s">
        <v>911</v>
      </c>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2"/>
      <c r="DE42" s="94"/>
      <c r="DF42" s="94"/>
      <c r="DG42" s="94"/>
      <c r="DH42" s="94"/>
      <c r="DI42" s="94"/>
    </row>
    <row r="43" spans="6:113" ht="12.75" customHeight="1">
      <c r="F43" s="240"/>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2"/>
      <c r="DE43" s="94"/>
      <c r="DF43" s="94"/>
      <c r="DG43" s="94"/>
      <c r="DH43" s="94"/>
      <c r="DI43" s="94"/>
    </row>
    <row r="44" spans="6:113" ht="25.5" customHeight="1">
      <c r="F44" s="240" t="s">
        <v>912</v>
      </c>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2"/>
      <c r="DE44" s="94"/>
      <c r="DF44" s="94"/>
      <c r="DG44" s="94"/>
      <c r="DH44" s="94"/>
      <c r="DI44" s="94"/>
    </row>
    <row r="45" spans="6:113" ht="12.75" customHeight="1">
      <c r="F45" s="240"/>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2"/>
      <c r="DE45" s="94"/>
      <c r="DF45" s="94"/>
      <c r="DG45" s="94"/>
      <c r="DH45" s="94"/>
      <c r="DI45" s="94"/>
    </row>
    <row r="46" spans="6:113" ht="12.75" hidden="1" customHeight="1">
      <c r="F46" s="240" t="s">
        <v>913</v>
      </c>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2"/>
      <c r="DE46" s="94"/>
      <c r="DF46" s="94"/>
      <c r="DG46" s="94"/>
      <c r="DH46" s="94"/>
      <c r="DI46" s="94"/>
    </row>
    <row r="47" spans="6:113" ht="9" hidden="1" customHeight="1">
      <c r="F47" s="240"/>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2"/>
      <c r="DE47" s="94"/>
      <c r="DF47" s="94"/>
      <c r="DG47" s="94"/>
      <c r="DH47" s="94"/>
      <c r="DI47" s="94"/>
    </row>
    <row r="48" spans="6:113" ht="12.75" hidden="1" customHeight="1">
      <c r="F48" s="240" t="s">
        <v>914</v>
      </c>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2"/>
      <c r="DE48" s="94"/>
      <c r="DF48" s="94"/>
      <c r="DG48" s="94"/>
      <c r="DH48" s="94"/>
      <c r="DI48" s="94"/>
    </row>
    <row r="49" spans="6:113" ht="12.75" hidden="1" customHeight="1">
      <c r="F49" s="240" t="s">
        <v>915</v>
      </c>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2"/>
      <c r="DE49" s="94"/>
      <c r="DF49" s="94"/>
      <c r="DG49" s="94"/>
      <c r="DH49" s="94"/>
      <c r="DI49" s="94"/>
    </row>
    <row r="50" spans="6:113" ht="12.75" hidden="1" customHeight="1">
      <c r="F50" s="240"/>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2"/>
      <c r="DE50" s="94"/>
      <c r="DF50" s="94"/>
      <c r="DG50" s="94"/>
      <c r="DH50" s="94"/>
      <c r="DI50" s="94"/>
    </row>
    <row r="51" spans="6:113" ht="12.75" hidden="1" customHeight="1">
      <c r="F51" s="243" t="s">
        <v>930</v>
      </c>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5"/>
      <c r="DE51" s="94"/>
      <c r="DF51" s="94"/>
      <c r="DG51" s="94"/>
      <c r="DH51" s="94"/>
      <c r="DI51" s="94"/>
    </row>
    <row r="52" spans="6:113" ht="12.75" hidden="1" customHeight="1">
      <c r="F52" s="240"/>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2"/>
      <c r="DE52" s="94"/>
      <c r="DF52" s="94"/>
      <c r="DG52" s="94"/>
      <c r="DH52" s="94"/>
      <c r="DI52" s="94"/>
    </row>
    <row r="53" spans="6:113" ht="12.75" customHeight="1">
      <c r="F53" s="240" t="s">
        <v>905</v>
      </c>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2"/>
      <c r="DE53" s="94"/>
      <c r="DF53" s="94"/>
      <c r="DG53" s="94"/>
      <c r="DH53" s="94"/>
      <c r="DI53" s="94"/>
    </row>
    <row r="54" spans="6:113" ht="12.75" customHeight="1">
      <c r="F54" s="333"/>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c r="AN54" s="334"/>
      <c r="AO54" s="334"/>
      <c r="AP54" s="334"/>
      <c r="AQ54" s="334"/>
      <c r="AR54" s="334"/>
      <c r="AS54" s="334"/>
      <c r="AT54" s="334"/>
      <c r="AU54" s="334"/>
      <c r="AV54" s="334"/>
      <c r="AW54" s="334"/>
      <c r="AX54" s="334"/>
      <c r="AY54" s="334"/>
      <c r="AZ54" s="334"/>
      <c r="BA54" s="334"/>
      <c r="BB54" s="334"/>
      <c r="BC54" s="334"/>
      <c r="BD54" s="334"/>
      <c r="BE54" s="334"/>
      <c r="BF54" s="334"/>
      <c r="BG54" s="335"/>
      <c r="DE54" s="94"/>
      <c r="DF54" s="94"/>
      <c r="DG54" s="94"/>
      <c r="DH54" s="94"/>
      <c r="DI54" s="94"/>
    </row>
    <row r="55" spans="6:113" ht="12.75" customHeight="1">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DE55" s="94"/>
      <c r="DF55" s="94"/>
      <c r="DG55" s="94"/>
      <c r="DH55" s="94"/>
      <c r="DI55" s="94"/>
    </row>
    <row r="56" spans="6:113" ht="21" customHeight="1">
      <c r="F56" s="228" t="s">
        <v>620</v>
      </c>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CG56" s="94"/>
      <c r="DE56" s="94"/>
      <c r="DF56" s="94"/>
      <c r="DG56" s="94"/>
      <c r="DH56" s="94"/>
      <c r="DI56" s="94"/>
    </row>
    <row r="57" spans="6:113" ht="12.75" customHeight="1">
      <c r="F57" s="101"/>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3"/>
      <c r="DE57" s="94"/>
      <c r="DF57" s="94"/>
      <c r="DG57" s="94"/>
      <c r="DH57" s="94"/>
      <c r="DI57" s="94"/>
    </row>
    <row r="58" spans="6:113" ht="12.75" customHeight="1">
      <c r="F58" s="101"/>
      <c r="G58" s="50" t="s">
        <v>566</v>
      </c>
      <c r="H58" s="50"/>
      <c r="I58" s="50"/>
      <c r="J58" s="50"/>
      <c r="K58" s="50"/>
      <c r="L58" s="50"/>
      <c r="M58" s="50"/>
      <c r="N58" s="50"/>
      <c r="O58" s="50"/>
      <c r="P58" s="50"/>
      <c r="Q58" s="50"/>
      <c r="R58" s="50"/>
      <c r="S58" s="50"/>
      <c r="T58" s="50"/>
      <c r="U58" s="50"/>
      <c r="V58" s="50"/>
      <c r="W58" s="50"/>
      <c r="X58" s="50"/>
      <c r="Y58" s="50"/>
      <c r="Z58" s="50"/>
      <c r="AA58" s="50"/>
      <c r="AB58" s="50"/>
      <c r="AC58" s="50"/>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3"/>
      <c r="DE58" s="94"/>
      <c r="DF58" s="94"/>
      <c r="DG58" s="94"/>
      <c r="DH58" s="94"/>
      <c r="DI58" s="94"/>
    </row>
    <row r="59" spans="6:113" ht="12.75" customHeight="1">
      <c r="F59" s="49"/>
      <c r="G59" s="50"/>
      <c r="H59" s="181" t="s">
        <v>621</v>
      </c>
      <c r="I59" s="181"/>
      <c r="J59" s="181"/>
      <c r="K59" s="181"/>
      <c r="L59" s="181"/>
      <c r="M59" s="181"/>
      <c r="N59" s="181"/>
      <c r="O59" s="181"/>
      <c r="P59" s="181"/>
      <c r="Q59" s="181"/>
      <c r="R59" s="181"/>
      <c r="S59" s="181"/>
      <c r="T59" s="181"/>
      <c r="U59" s="181"/>
      <c r="V59" s="181"/>
      <c r="W59" s="181"/>
      <c r="X59" s="181"/>
      <c r="Y59" s="181"/>
      <c r="Z59" s="181"/>
      <c r="AA59" s="181"/>
      <c r="AB59" s="181"/>
      <c r="AC59" s="181"/>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1"/>
      <c r="DE59" s="94"/>
      <c r="DF59" s="94"/>
      <c r="DG59" s="94"/>
      <c r="DH59" s="94"/>
      <c r="DI59" s="94"/>
    </row>
    <row r="60" spans="6:113" ht="12.75" customHeight="1">
      <c r="F60" s="52"/>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1"/>
      <c r="DE60" s="94"/>
      <c r="DF60" s="94"/>
      <c r="DG60" s="94"/>
      <c r="DH60" s="94"/>
      <c r="DI60" s="94"/>
    </row>
    <row r="61" spans="6:113" ht="12.75" customHeight="1">
      <c r="F61" s="52"/>
      <c r="G61" s="56" t="s">
        <v>622</v>
      </c>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7"/>
      <c r="DE61" s="94"/>
      <c r="DF61" s="94"/>
      <c r="DG61" s="94"/>
      <c r="DH61" s="94"/>
      <c r="DI61" s="94"/>
    </row>
    <row r="62" spans="6:113" ht="12.75" customHeight="1">
      <c r="F62" s="52"/>
      <c r="G62" s="56"/>
      <c r="H62" s="56" t="s">
        <v>922</v>
      </c>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7"/>
      <c r="DE62" s="94"/>
      <c r="DF62" s="94"/>
      <c r="DG62" s="94"/>
      <c r="DH62" s="94"/>
      <c r="DI62" s="94"/>
    </row>
    <row r="63" spans="6:113" ht="12.75" customHeight="1">
      <c r="F63" s="49"/>
      <c r="G63" s="56"/>
      <c r="H63" s="58" t="s">
        <v>623</v>
      </c>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42"/>
      <c r="AI63" s="42"/>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7"/>
      <c r="DE63" s="94"/>
      <c r="DF63" s="94"/>
      <c r="DG63" s="94"/>
      <c r="DH63" s="94"/>
      <c r="DI63" s="94"/>
    </row>
    <row r="64" spans="6:113" ht="12.75" customHeight="1">
      <c r="F64" s="52"/>
      <c r="G64" s="56"/>
      <c r="H64" s="58" t="s">
        <v>624</v>
      </c>
      <c r="I64" s="58"/>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7"/>
      <c r="DE64" s="94"/>
      <c r="DF64" s="94"/>
      <c r="DG64" s="94"/>
      <c r="DH64" s="94"/>
      <c r="DI64" s="94"/>
    </row>
    <row r="65" spans="6:113" ht="12.75" customHeight="1">
      <c r="F65" s="104"/>
      <c r="G65" s="56"/>
      <c r="H65" s="179" t="s">
        <v>923</v>
      </c>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c r="BD65" s="179"/>
      <c r="BE65" s="179"/>
      <c r="BF65" s="179"/>
      <c r="BG65" s="180"/>
      <c r="DE65" s="94"/>
      <c r="DF65" s="94"/>
      <c r="DG65" s="94"/>
      <c r="DH65" s="94"/>
      <c r="DI65" s="94"/>
    </row>
    <row r="66" spans="6:113" ht="12.75" customHeight="1">
      <c r="F66" s="52"/>
      <c r="G66" s="56"/>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c r="BD66" s="179"/>
      <c r="BE66" s="179"/>
      <c r="BF66" s="179"/>
      <c r="BG66" s="180"/>
      <c r="DE66" s="94"/>
      <c r="DF66" s="94"/>
      <c r="DG66" s="94"/>
      <c r="DH66" s="94"/>
      <c r="DI66" s="94"/>
    </row>
    <row r="67" spans="6:113" ht="12.75" customHeight="1">
      <c r="F67" s="52"/>
      <c r="G67" s="50"/>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c r="BD67" s="179"/>
      <c r="BE67" s="179"/>
      <c r="BF67" s="179"/>
      <c r="BG67" s="180"/>
      <c r="DE67" s="94"/>
      <c r="DF67" s="94"/>
      <c r="DG67" s="94"/>
      <c r="DH67" s="94"/>
      <c r="DI67" s="94"/>
    </row>
    <row r="68" spans="6:113" ht="12.75" customHeight="1">
      <c r="F68" s="52"/>
      <c r="G68" s="50"/>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c r="BE68" s="179"/>
      <c r="BF68" s="179"/>
      <c r="BG68" s="180"/>
      <c r="DE68" s="94"/>
      <c r="DF68" s="94"/>
      <c r="DG68" s="94"/>
      <c r="DH68" s="94"/>
      <c r="DI68" s="94"/>
    </row>
    <row r="69" spans="6:113" ht="12.75" customHeight="1">
      <c r="F69" s="52"/>
      <c r="G69" s="50"/>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179"/>
      <c r="AU69" s="179"/>
      <c r="AV69" s="179"/>
      <c r="AW69" s="179"/>
      <c r="AX69" s="179"/>
      <c r="AY69" s="179"/>
      <c r="AZ69" s="179"/>
      <c r="BA69" s="179"/>
      <c r="BB69" s="179"/>
      <c r="BC69" s="179"/>
      <c r="BD69" s="179"/>
      <c r="BE69" s="179"/>
      <c r="BF69" s="179"/>
      <c r="BG69" s="180"/>
      <c r="DE69" s="94"/>
      <c r="DF69" s="94"/>
      <c r="DG69" s="94"/>
      <c r="DH69" s="94"/>
      <c r="DI69" s="94"/>
    </row>
    <row r="70" spans="6:113" ht="12.75" customHeight="1">
      <c r="F70" s="52"/>
      <c r="G70" s="50"/>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80"/>
      <c r="DE70" s="94"/>
      <c r="DF70" s="94"/>
      <c r="DG70" s="94"/>
      <c r="DH70" s="94"/>
      <c r="DI70" s="94"/>
    </row>
    <row r="71" spans="6:113" ht="12.75" customHeight="1">
      <c r="F71" s="52"/>
      <c r="G71" s="50"/>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80"/>
      <c r="DE71" s="94"/>
      <c r="DF71" s="94"/>
      <c r="DG71" s="94"/>
      <c r="DH71" s="94"/>
      <c r="DI71" s="94"/>
    </row>
    <row r="72" spans="6:113" ht="12.75" customHeight="1">
      <c r="F72" s="52"/>
      <c r="G72" s="50"/>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80"/>
      <c r="DE72" s="94"/>
      <c r="DF72" s="94"/>
      <c r="DG72" s="94"/>
      <c r="DH72" s="94"/>
      <c r="DI72" s="94"/>
    </row>
    <row r="73" spans="6:113" ht="12.75" customHeight="1">
      <c r="F73" s="52"/>
      <c r="H73" s="50"/>
      <c r="I73" s="50"/>
      <c r="J73" s="50"/>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0"/>
      <c r="AZ73" s="50"/>
      <c r="BA73" s="50"/>
      <c r="BB73" s="50"/>
      <c r="BC73" s="50"/>
      <c r="BD73" s="50"/>
      <c r="BE73" s="50"/>
      <c r="BF73" s="50"/>
      <c r="BG73" s="51"/>
      <c r="DE73" s="94"/>
      <c r="DF73" s="94"/>
      <c r="DG73" s="94"/>
      <c r="DH73" s="94"/>
      <c r="DI73" s="94"/>
    </row>
    <row r="74" spans="6:113" ht="12.75" customHeight="1">
      <c r="F74" s="52"/>
      <c r="G74" s="50" t="s">
        <v>567</v>
      </c>
      <c r="H74" s="50"/>
      <c r="I74" s="50"/>
      <c r="J74" s="50"/>
      <c r="K74" s="50" t="s">
        <v>570</v>
      </c>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0"/>
      <c r="AZ74" s="50"/>
      <c r="BA74" s="50"/>
      <c r="BB74" s="50"/>
      <c r="BC74" s="50"/>
      <c r="BD74" s="50"/>
      <c r="BE74" s="50"/>
      <c r="BF74" s="50"/>
      <c r="BG74" s="51"/>
      <c r="DE74" s="94"/>
      <c r="DF74" s="94"/>
      <c r="DG74" s="94"/>
      <c r="DH74" s="94"/>
      <c r="DI74" s="94"/>
    </row>
    <row r="75" spans="6:113" ht="12.75" customHeight="1">
      <c r="F75" s="52"/>
      <c r="G75" s="50"/>
      <c r="H75" s="50"/>
      <c r="I75" s="50"/>
      <c r="J75" s="50"/>
      <c r="K75" s="50" t="s">
        <v>625</v>
      </c>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4"/>
      <c r="DE75" s="94"/>
      <c r="DF75" s="94"/>
      <c r="DG75" s="94"/>
      <c r="DH75" s="94"/>
      <c r="DI75" s="94"/>
    </row>
    <row r="76" spans="6:113" ht="12.75" customHeight="1">
      <c r="F76" s="52"/>
      <c r="G76" s="50"/>
      <c r="H76" s="50"/>
      <c r="I76" s="50"/>
      <c r="J76" s="50"/>
      <c r="K76" s="50" t="s">
        <v>569</v>
      </c>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4"/>
      <c r="DE76" s="94"/>
      <c r="DF76" s="94"/>
      <c r="DG76" s="94"/>
      <c r="DH76" s="94"/>
      <c r="DI76" s="94"/>
    </row>
    <row r="77" spans="6:113" ht="12.75" customHeight="1">
      <c r="F77" s="52"/>
      <c r="G77" s="50"/>
      <c r="H77" s="50"/>
      <c r="I77" s="50"/>
      <c r="J77" s="50"/>
      <c r="K77" s="42" t="s">
        <v>571</v>
      </c>
      <c r="U77" s="50"/>
      <c r="V77" s="50"/>
      <c r="W77" s="50"/>
      <c r="X77" s="50"/>
      <c r="Y77" s="50"/>
      <c r="Z77" s="50"/>
      <c r="AA77" s="50"/>
      <c r="AB77" s="50"/>
      <c r="AC77" s="50"/>
      <c r="AD77" s="50"/>
      <c r="AE77" s="50"/>
      <c r="AF77" s="50"/>
      <c r="AG77" s="50"/>
      <c r="AH77" s="50"/>
      <c r="AI77" s="50"/>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1"/>
      <c r="DE77" s="94"/>
      <c r="DF77" s="94"/>
      <c r="DG77" s="94"/>
      <c r="DH77" s="94"/>
      <c r="DI77" s="94"/>
    </row>
    <row r="78" spans="6:113" ht="12.75" customHeight="1">
      <c r="F78" s="52"/>
      <c r="H78" s="50"/>
      <c r="I78" s="50"/>
      <c r="J78" s="50"/>
      <c r="K78" s="50" t="s">
        <v>568</v>
      </c>
      <c r="L78" s="50"/>
      <c r="M78" s="50"/>
      <c r="N78" s="181" t="s">
        <v>13</v>
      </c>
      <c r="O78" s="181"/>
      <c r="P78" s="181"/>
      <c r="Q78" s="181"/>
      <c r="R78" s="181"/>
      <c r="S78" s="181"/>
      <c r="T78" s="181"/>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1"/>
      <c r="DE78" s="94"/>
      <c r="DF78" s="94"/>
      <c r="DG78" s="94"/>
      <c r="DH78" s="94"/>
      <c r="DI78" s="94"/>
    </row>
    <row r="79" spans="6:113" ht="12.75" customHeight="1">
      <c r="F79" s="52"/>
      <c r="G79" s="42"/>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2"/>
      <c r="DE79" s="94"/>
      <c r="DF79" s="94"/>
      <c r="DG79" s="94"/>
      <c r="DH79" s="94"/>
      <c r="DI79" s="94"/>
    </row>
    <row r="80" spans="6:113" ht="12.75" customHeight="1">
      <c r="F80" s="52"/>
      <c r="G80" s="56" t="s">
        <v>572</v>
      </c>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2"/>
      <c r="DE80" s="94"/>
      <c r="DF80" s="94"/>
      <c r="DG80" s="94"/>
      <c r="DH80" s="94"/>
      <c r="DI80" s="94"/>
    </row>
    <row r="81" spans="6:141" ht="12.75" customHeight="1">
      <c r="F81" s="52"/>
      <c r="G81" s="56"/>
      <c r="H81" s="182" t="s">
        <v>924</v>
      </c>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2"/>
      <c r="AV81" s="182"/>
      <c r="AW81" s="182"/>
      <c r="AX81" s="182"/>
      <c r="AY81" s="182"/>
      <c r="AZ81" s="182"/>
      <c r="BA81" s="182"/>
      <c r="BB81" s="182"/>
      <c r="BC81" s="182"/>
      <c r="BD81" s="182"/>
      <c r="BE81" s="182"/>
      <c r="BF81" s="182"/>
      <c r="BG81" s="183"/>
      <c r="DE81" s="94"/>
      <c r="DF81" s="94"/>
      <c r="DG81" s="94"/>
      <c r="DH81" s="94"/>
      <c r="DI81" s="94"/>
    </row>
    <row r="82" spans="6:141" ht="12.75" customHeight="1">
      <c r="F82" s="52"/>
      <c r="G82" s="56"/>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182"/>
      <c r="AU82" s="182"/>
      <c r="AV82" s="182"/>
      <c r="AW82" s="182"/>
      <c r="AX82" s="182"/>
      <c r="AY82" s="182"/>
      <c r="AZ82" s="182"/>
      <c r="BA82" s="182"/>
      <c r="BB82" s="182"/>
      <c r="BC82" s="182"/>
      <c r="BD82" s="182"/>
      <c r="BE82" s="182"/>
      <c r="BF82" s="182"/>
      <c r="BG82" s="183"/>
      <c r="DE82" s="94"/>
      <c r="DF82" s="94"/>
      <c r="DG82" s="94"/>
      <c r="DH82" s="94"/>
      <c r="DI82" s="94"/>
    </row>
    <row r="83" spans="6:141" ht="12.75" customHeight="1">
      <c r="F83" s="52"/>
      <c r="G83" s="56"/>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2"/>
      <c r="DE83" s="94"/>
      <c r="DF83" s="94"/>
      <c r="DG83" s="94"/>
      <c r="DH83" s="94"/>
      <c r="DI83" s="94"/>
    </row>
    <row r="84" spans="6:141" ht="12.75" customHeight="1">
      <c r="F84" s="52"/>
      <c r="G84" s="56" t="s">
        <v>573</v>
      </c>
      <c r="H84" s="55"/>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4"/>
      <c r="DE84" s="94"/>
      <c r="DF84" s="94"/>
      <c r="DG84" s="94"/>
      <c r="DH84" s="94"/>
      <c r="DI84" s="94"/>
    </row>
    <row r="85" spans="6:141" ht="12.75" customHeight="1">
      <c r="F85" s="52"/>
      <c r="G85" s="42"/>
      <c r="H85" s="246" t="s">
        <v>574</v>
      </c>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6"/>
      <c r="AZ85" s="246"/>
      <c r="BA85" s="246"/>
      <c r="BB85" s="246"/>
      <c r="BC85" s="246"/>
      <c r="BD85" s="246"/>
      <c r="BE85" s="246"/>
      <c r="BF85" s="246"/>
      <c r="BG85" s="247"/>
      <c r="DE85" s="94"/>
      <c r="DF85" s="94"/>
      <c r="DG85" s="94"/>
      <c r="DH85" s="94"/>
      <c r="DI85" s="94"/>
    </row>
    <row r="86" spans="6:141" ht="12.75" customHeight="1">
      <c r="F86" s="52"/>
      <c r="G86" s="5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6"/>
      <c r="AZ86" s="246"/>
      <c r="BA86" s="246"/>
      <c r="BB86" s="246"/>
      <c r="BC86" s="246"/>
      <c r="BD86" s="246"/>
      <c r="BE86" s="246"/>
      <c r="BF86" s="246"/>
      <c r="BG86" s="247"/>
      <c r="DE86" s="94"/>
      <c r="DF86" s="94"/>
      <c r="DG86" s="94"/>
      <c r="DH86" s="94"/>
      <c r="DI86" s="94"/>
    </row>
    <row r="87" spans="6:141" ht="12.75" customHeight="1">
      <c r="F87" s="52"/>
      <c r="G87" s="56"/>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105"/>
      <c r="DE87" s="94"/>
      <c r="DF87" s="94"/>
      <c r="DG87" s="94"/>
      <c r="DH87" s="94"/>
      <c r="DI87" s="94"/>
    </row>
    <row r="88" spans="6:141" ht="12.75" customHeight="1">
      <c r="F88" s="52"/>
      <c r="G88" s="56" t="s">
        <v>925</v>
      </c>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7"/>
      <c r="DE88" s="94"/>
      <c r="DF88" s="94"/>
      <c r="DG88" s="94"/>
      <c r="DH88" s="94"/>
      <c r="DI88" s="94"/>
    </row>
    <row r="89" spans="6:141" ht="12.75" customHeight="1">
      <c r="F89" s="106"/>
      <c r="G89" s="107"/>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60"/>
      <c r="DE89" s="94"/>
      <c r="DF89" s="94"/>
      <c r="DG89" s="94"/>
      <c r="DH89" s="94"/>
      <c r="DI89" s="94"/>
    </row>
    <row r="90" spans="6:141" ht="12.75" customHeight="1">
      <c r="F90" s="96"/>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DE90" s="94"/>
      <c r="DF90" s="94"/>
      <c r="DG90" s="94"/>
      <c r="DH90" s="94"/>
      <c r="DI90" s="94"/>
    </row>
    <row r="91" spans="6:141" ht="35.25" customHeight="1">
      <c r="F91" s="248" t="s">
        <v>626</v>
      </c>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249"/>
      <c r="AZ91" s="249"/>
      <c r="BA91" s="249"/>
      <c r="BB91" s="249"/>
      <c r="BC91" s="249"/>
      <c r="BD91" s="249"/>
      <c r="BE91" s="249"/>
      <c r="BF91" s="249"/>
      <c r="BG91" s="250"/>
      <c r="CF91" s="97" t="s">
        <v>14</v>
      </c>
      <c r="DE91" s="94"/>
      <c r="DF91" s="94"/>
      <c r="DG91" s="94"/>
      <c r="DH91" s="94"/>
      <c r="DI91" s="94"/>
    </row>
    <row r="92" spans="6:141" ht="12.75" customHeight="1">
      <c r="F92" s="251"/>
      <c r="G92" s="251"/>
      <c r="H92" s="253" t="s">
        <v>627</v>
      </c>
      <c r="I92" s="254"/>
      <c r="J92" s="254"/>
      <c r="K92" s="254"/>
      <c r="L92" s="255"/>
      <c r="M92" s="259" t="s">
        <v>628</v>
      </c>
      <c r="N92" s="260"/>
      <c r="O92" s="260"/>
      <c r="P92" s="260"/>
      <c r="Q92" s="261"/>
      <c r="R92" s="265" t="s">
        <v>629</v>
      </c>
      <c r="S92" s="265"/>
      <c r="T92" s="265"/>
      <c r="U92" s="265"/>
      <c r="V92" s="267" t="str">
        <f>IF(AND(CG24=1,CG25=1),"Conc."&amp;CHAR(10)&amp;"(mmol/L)",IF(AND(CG24=1,CG25=2),"Conc."&amp;CHAR(10)&amp;"(mg/mL)","F. W."))</f>
        <v>F. W.</v>
      </c>
      <c r="W92" s="268"/>
      <c r="X92" s="268"/>
      <c r="Y92" s="269"/>
      <c r="Z92" s="267" t="str">
        <f>IF(CG24=1,"Volume"&amp;CHAR(10)&amp;"(µL)","Amount"&amp;CHAR(10)&amp;"(mg)")</f>
        <v>Amount
(mg)</v>
      </c>
      <c r="AA92" s="268"/>
      <c r="AB92" s="268"/>
      <c r="AC92" s="269"/>
      <c r="AD92" s="273" t="str">
        <f>IF(CG24=2,"Purity"&amp;CHAR(10)&amp;"(%)","-")</f>
        <v>-</v>
      </c>
      <c r="AE92" s="273"/>
      <c r="AF92" s="273"/>
      <c r="AG92" s="275" t="s">
        <v>630</v>
      </c>
      <c r="AH92" s="275"/>
      <c r="AI92" s="275"/>
      <c r="AJ92" s="275"/>
      <c r="AK92" s="275"/>
      <c r="AL92" s="253" t="str">
        <f>IF(CG23=1,"Test Concentration","Start Concentration")&amp;IF(CG25=1," (µmol/L)"," (ug/mL)")</f>
        <v>Start Concentration (µmol/L)</v>
      </c>
      <c r="AM92" s="254"/>
      <c r="AN92" s="254"/>
      <c r="AO92" s="254"/>
      <c r="AP92" s="254"/>
      <c r="AQ92" s="254"/>
      <c r="AR92" s="254"/>
      <c r="AS92" s="254"/>
      <c r="AT92" s="254"/>
      <c r="AU92" s="254"/>
      <c r="AV92" s="254"/>
      <c r="AW92" s="254"/>
      <c r="AX92" s="254"/>
      <c r="AY92" s="254"/>
      <c r="AZ92" s="254"/>
      <c r="BA92" s="254"/>
      <c r="BB92" s="254"/>
      <c r="BC92" s="254"/>
      <c r="BD92" s="277"/>
      <c r="BE92" s="278"/>
      <c r="BF92" s="278"/>
      <c r="BG92" s="279"/>
      <c r="CF92" s="12" t="str">
        <f>H92</f>
        <v>Name</v>
      </c>
      <c r="CG92" s="93" t="s">
        <v>631</v>
      </c>
      <c r="CH92" s="12" t="str">
        <f>M92</f>
        <v>Lot #</v>
      </c>
      <c r="CI92" s="12" t="str">
        <f>R92</f>
        <v>Prep. Date</v>
      </c>
      <c r="CJ92" s="12" t="str">
        <f>V92</f>
        <v>F. W.</v>
      </c>
      <c r="CK92" s="12" t="str">
        <f>Z92</f>
        <v>Amount
(mg)</v>
      </c>
      <c r="CL92" s="12" t="str">
        <f>AD92</f>
        <v>-</v>
      </c>
      <c r="CM92" s="12" t="str">
        <f>AG92</f>
        <v>Storage Temp.</v>
      </c>
      <c r="CN92" s="12" t="str">
        <f>AL92</f>
        <v>Start Concentration (µmol/L)</v>
      </c>
      <c r="CO92" s="12"/>
      <c r="CP92" s="12"/>
      <c r="CQ92" s="12"/>
      <c r="CR92" s="12"/>
      <c r="CS92" s="12"/>
      <c r="CT92" s="12"/>
      <c r="CU92" s="12"/>
      <c r="CV92" s="12"/>
      <c r="CW92" s="12"/>
      <c r="CX92" s="13" t="s">
        <v>512</v>
      </c>
      <c r="CY92" s="13"/>
      <c r="CZ92" s="13"/>
      <c r="DE92" s="14"/>
      <c r="DF92" s="14"/>
      <c r="DG92" s="14"/>
      <c r="DH92" s="93"/>
      <c r="DI92" s="93"/>
      <c r="DR92" s="90"/>
      <c r="DS92" s="90"/>
      <c r="DT92" s="90"/>
      <c r="DU92" s="90"/>
      <c r="DV92" s="90"/>
      <c r="DW92" s="90"/>
      <c r="DX92" s="90"/>
      <c r="DY92" s="1"/>
      <c r="DZ92" s="1"/>
      <c r="EA92" s="1"/>
      <c r="EB92" s="1"/>
      <c r="EC92" s="1"/>
      <c r="ED92" s="1"/>
      <c r="EE92" s="1"/>
      <c r="EF92" s="1"/>
      <c r="EG92" s="1"/>
      <c r="EH92" s="1"/>
      <c r="EI92" s="1"/>
      <c r="EJ92" s="1"/>
      <c r="EK92" s="1"/>
    </row>
    <row r="93" spans="6:141" ht="12.75" customHeight="1">
      <c r="F93" s="252"/>
      <c r="G93" s="252"/>
      <c r="H93" s="256"/>
      <c r="I93" s="257"/>
      <c r="J93" s="257"/>
      <c r="K93" s="257"/>
      <c r="L93" s="258"/>
      <c r="M93" s="262"/>
      <c r="N93" s="263"/>
      <c r="O93" s="263"/>
      <c r="P93" s="263"/>
      <c r="Q93" s="264"/>
      <c r="R93" s="266"/>
      <c r="S93" s="266"/>
      <c r="T93" s="266"/>
      <c r="U93" s="266"/>
      <c r="V93" s="270"/>
      <c r="W93" s="271"/>
      <c r="X93" s="271"/>
      <c r="Y93" s="272"/>
      <c r="Z93" s="270"/>
      <c r="AA93" s="271"/>
      <c r="AB93" s="271"/>
      <c r="AC93" s="272"/>
      <c r="AD93" s="274"/>
      <c r="AE93" s="274"/>
      <c r="AF93" s="274"/>
      <c r="AG93" s="276"/>
      <c r="AH93" s="276"/>
      <c r="AI93" s="276"/>
      <c r="AJ93" s="276"/>
      <c r="AK93" s="276"/>
      <c r="AL93" s="283" t="str">
        <f>IF(CG23=1,"Conc1","Conc1")</f>
        <v>Conc1</v>
      </c>
      <c r="AM93" s="284"/>
      <c r="AN93" s="284"/>
      <c r="AO93" s="283" t="str">
        <f>IF(CG23=1,"Conc2","")</f>
        <v/>
      </c>
      <c r="AP93" s="284"/>
      <c r="AQ93" s="284"/>
      <c r="AR93" s="283" t="str">
        <f>IF(CG23=1,"Conc3","")</f>
        <v/>
      </c>
      <c r="AS93" s="284"/>
      <c r="AT93" s="284"/>
      <c r="AU93" s="283" t="str">
        <f>IF(CG23=1,"Conc4","")</f>
        <v/>
      </c>
      <c r="AV93" s="284"/>
      <c r="AW93" s="284"/>
      <c r="AX93" s="283" t="str">
        <f>IF(CG23=1,"Conc5","")</f>
        <v/>
      </c>
      <c r="AY93" s="284"/>
      <c r="AZ93" s="285"/>
      <c r="BA93" s="283" t="str">
        <f>IF(CG23=1,"Conc6","")</f>
        <v/>
      </c>
      <c r="BB93" s="284"/>
      <c r="BC93" s="285"/>
      <c r="BD93" s="280"/>
      <c r="BE93" s="281"/>
      <c r="BF93" s="281"/>
      <c r="BG93" s="282"/>
      <c r="CF93" s="12"/>
      <c r="CG93" s="12"/>
      <c r="CH93" s="12"/>
      <c r="CI93" s="12"/>
      <c r="CJ93" s="12"/>
      <c r="CK93" s="13"/>
      <c r="CL93" s="13"/>
      <c r="CM93" s="13"/>
      <c r="CN93" s="13"/>
      <c r="CO93" s="13">
        <v>1</v>
      </c>
      <c r="CP93" s="13">
        <v>2</v>
      </c>
      <c r="CQ93" s="13">
        <v>3</v>
      </c>
      <c r="CR93" s="13">
        <v>4</v>
      </c>
      <c r="CS93" s="13">
        <v>5</v>
      </c>
      <c r="CT93" s="13">
        <v>6</v>
      </c>
      <c r="CU93" s="13"/>
      <c r="CV93" s="13"/>
      <c r="CW93" s="15">
        <v>1</v>
      </c>
      <c r="CX93" s="15">
        <v>2</v>
      </c>
      <c r="CY93" s="15">
        <v>3</v>
      </c>
      <c r="CZ93" s="14">
        <v>4</v>
      </c>
      <c r="DA93" s="14">
        <v>5</v>
      </c>
      <c r="DB93" s="14">
        <v>6</v>
      </c>
      <c r="DC93" s="14">
        <v>7</v>
      </c>
      <c r="DD93" s="14">
        <v>8</v>
      </c>
      <c r="DE93" s="14">
        <v>9</v>
      </c>
      <c r="DF93" s="14">
        <v>10</v>
      </c>
      <c r="DG93" s="14"/>
      <c r="DH93" s="14"/>
      <c r="DI93" s="14"/>
      <c r="DJ93" s="88"/>
      <c r="DK93" s="88"/>
      <c r="DL93" s="89"/>
      <c r="DM93" s="89"/>
      <c r="DN93" s="89"/>
      <c r="DO93" s="89"/>
      <c r="DP93" s="89"/>
      <c r="DQ93" s="90"/>
      <c r="DR93" s="90"/>
      <c r="DS93" s="90"/>
      <c r="DT93" s="90"/>
      <c r="DU93" s="90"/>
      <c r="DV93" s="90"/>
      <c r="DW93" s="90"/>
      <c r="DX93" s="90"/>
      <c r="DY93" s="1"/>
      <c r="DZ93" s="1"/>
      <c r="EA93" s="1"/>
      <c r="EB93" s="1"/>
      <c r="EC93" s="1"/>
      <c r="ED93" s="1"/>
      <c r="EE93" s="1"/>
      <c r="EF93" s="1"/>
      <c r="EG93" s="1"/>
      <c r="EH93" s="1"/>
      <c r="EI93" s="1"/>
      <c r="EJ93" s="1"/>
      <c r="EK93" s="1"/>
    </row>
    <row r="94" spans="6:141" ht="19.5" customHeight="1">
      <c r="F94" s="295">
        <v>1</v>
      </c>
      <c r="G94" s="295"/>
      <c r="H94" s="296"/>
      <c r="I94" s="297"/>
      <c r="J94" s="297"/>
      <c r="K94" s="297"/>
      <c r="L94" s="298"/>
      <c r="M94" s="296"/>
      <c r="N94" s="297"/>
      <c r="O94" s="297"/>
      <c r="P94" s="297"/>
      <c r="Q94" s="298"/>
      <c r="R94" s="299"/>
      <c r="S94" s="300"/>
      <c r="T94" s="300"/>
      <c r="U94" s="301"/>
      <c r="V94" s="302"/>
      <c r="W94" s="302"/>
      <c r="X94" s="302"/>
      <c r="Y94" s="302"/>
      <c r="Z94" s="302"/>
      <c r="AA94" s="302"/>
      <c r="AB94" s="302"/>
      <c r="AC94" s="302"/>
      <c r="AD94" s="294" t="str">
        <f>IF(AND($CG$24=2,H94&lt;&gt;""),"&gt;95","")</f>
        <v/>
      </c>
      <c r="AE94" s="294"/>
      <c r="AF94" s="294"/>
      <c r="AG94" s="294"/>
      <c r="AH94" s="294"/>
      <c r="AI94" s="294"/>
      <c r="AJ94" s="294"/>
      <c r="AK94" s="294"/>
      <c r="AL94" s="307"/>
      <c r="AM94" s="308"/>
      <c r="AN94" s="309"/>
      <c r="AO94" s="303" t="str">
        <f>IF($AL94&lt;&gt;"",IF($CG$23=2,CX94&amp;", "&amp;CHAR(10)&amp;CY94,""),"")</f>
        <v/>
      </c>
      <c r="AP94" s="303"/>
      <c r="AQ94" s="303"/>
      <c r="AR94" s="303" t="str">
        <f>IF($AL94&lt;&gt;"",IF($CG$23=2,CZ94&amp;", "&amp;CHAR(10)&amp;DA94,""),"")</f>
        <v/>
      </c>
      <c r="AS94" s="303"/>
      <c r="AT94" s="303"/>
      <c r="AU94" s="303" t="str">
        <f>IF($AL94&lt;&gt;"",IF($CG$23=2,DB94&amp;", "&amp;CHAR(10)&amp;DC94,""),"")</f>
        <v/>
      </c>
      <c r="AV94" s="303"/>
      <c r="AW94" s="303"/>
      <c r="AX94" s="303" t="str">
        <f>IF($AL94&lt;&gt;"",IF($CG$23=2,DD94&amp;", "&amp;CHAR(10)&amp;DE94,""),"")</f>
        <v/>
      </c>
      <c r="AY94" s="303"/>
      <c r="AZ94" s="303"/>
      <c r="BA94" s="303" t="str">
        <f>IF($AL94&lt;&gt;"",IF($CG$23=2,DF94,""),"")</f>
        <v/>
      </c>
      <c r="BB94" s="303"/>
      <c r="BC94" s="303"/>
      <c r="BD94" s="304"/>
      <c r="BE94" s="305"/>
      <c r="BF94" s="305"/>
      <c r="BG94" s="306"/>
      <c r="BH94" s="145"/>
      <c r="BI94" s="145"/>
      <c r="BJ94" s="145"/>
      <c r="CE94" s="93">
        <v>1</v>
      </c>
      <c r="CF94" s="93" t="str">
        <f>IF(H94="","",H94)</f>
        <v/>
      </c>
      <c r="CG94" s="93" t="str">
        <f>IF(H94="","",BD94)</f>
        <v/>
      </c>
      <c r="CH94" s="93" t="str">
        <f>IF(H94="","",M94)</f>
        <v/>
      </c>
      <c r="CI94" s="100" t="str">
        <f>IF(H94="","",R94)</f>
        <v/>
      </c>
      <c r="CJ94" s="93" t="str">
        <f>IF(H94="","",V94)</f>
        <v/>
      </c>
      <c r="CK94" s="93" t="str">
        <f>IF(H94="","",Z94)</f>
        <v/>
      </c>
      <c r="CL94" s="93" t="str">
        <f>IF(H94="","",AD94)</f>
        <v/>
      </c>
      <c r="CM94" s="93" t="str">
        <f>IF(H94="","",AG94)</f>
        <v/>
      </c>
      <c r="CN94" s="93" t="str">
        <f>IF(H94="","",CO94&amp;CP94&amp;CQ94&amp;CR94&amp;CS94&amp;CT94)</f>
        <v/>
      </c>
      <c r="CO94" s="93" t="str">
        <f>IF(AL94="","",AL94)</f>
        <v/>
      </c>
      <c r="CP94" s="93" t="str">
        <f>IF(AO94="","",", "&amp;AO94)</f>
        <v/>
      </c>
      <c r="CQ94" s="93" t="str">
        <f>IF(AR94="","",", "&amp;AR94)</f>
        <v/>
      </c>
      <c r="CR94" s="93" t="str">
        <f>IF(AU94="","",", "&amp;AU94)</f>
        <v/>
      </c>
      <c r="CS94" s="93" t="str">
        <f>IF(AX94="","",", "&amp;AX94)</f>
        <v/>
      </c>
      <c r="CT94" s="93" t="str">
        <f>IF(BA94="","",", "&amp;BA94)</f>
        <v/>
      </c>
      <c r="CV94" s="108" t="s">
        <v>632</v>
      </c>
      <c r="CW94" s="108">
        <f t="shared" ref="CW94:CW143" si="2">AL94</f>
        <v>0</v>
      </c>
      <c r="CX94" s="16">
        <f>IF(MOD(AL94*1000,3)=0,AL94/3,AL94*0.3)</f>
        <v>0</v>
      </c>
      <c r="CY94" s="16">
        <f t="shared" ref="CY94:CY143" si="3">AL94/10</f>
        <v>0</v>
      </c>
      <c r="CZ94" s="16">
        <f t="shared" ref="CZ94:DF125" si="4">CX94/10</f>
        <v>0</v>
      </c>
      <c r="DA94" s="16">
        <f t="shared" si="4"/>
        <v>0</v>
      </c>
      <c r="DB94" s="16">
        <f t="shared" si="4"/>
        <v>0</v>
      </c>
      <c r="DC94" s="16">
        <f t="shared" si="4"/>
        <v>0</v>
      </c>
      <c r="DD94" s="16">
        <f t="shared" si="4"/>
        <v>0</v>
      </c>
      <c r="DE94" s="16">
        <f t="shared" si="4"/>
        <v>0</v>
      </c>
      <c r="DF94" s="16">
        <f t="shared" si="4"/>
        <v>0</v>
      </c>
      <c r="DG94" s="16"/>
      <c r="DH94" s="16"/>
      <c r="DI94" s="93"/>
      <c r="DT94" s="61"/>
      <c r="DU94" s="61"/>
      <c r="DV94" s="61"/>
      <c r="DW94" s="61"/>
      <c r="DX94" s="61"/>
    </row>
    <row r="95" spans="6:141" ht="19.5" customHeight="1">
      <c r="F95" s="286">
        <v>2</v>
      </c>
      <c r="G95" s="286"/>
      <c r="H95" s="287"/>
      <c r="I95" s="288"/>
      <c r="J95" s="288"/>
      <c r="K95" s="288"/>
      <c r="L95" s="289"/>
      <c r="M95" s="287"/>
      <c r="N95" s="288"/>
      <c r="O95" s="288"/>
      <c r="P95" s="288"/>
      <c r="Q95" s="289"/>
      <c r="R95" s="290"/>
      <c r="S95" s="291"/>
      <c r="T95" s="291"/>
      <c r="U95" s="291"/>
      <c r="V95" s="292"/>
      <c r="W95" s="292"/>
      <c r="X95" s="292"/>
      <c r="Y95" s="292"/>
      <c r="Z95" s="292"/>
      <c r="AA95" s="292"/>
      <c r="AB95" s="292"/>
      <c r="AC95" s="292"/>
      <c r="AD95" s="293" t="str">
        <f t="shared" ref="AD95:AD143" si="5">IF(AND($CG$24=2,H95&lt;&gt;""),"&gt;95","")</f>
        <v/>
      </c>
      <c r="AE95" s="293"/>
      <c r="AF95" s="293"/>
      <c r="AG95" s="293"/>
      <c r="AH95" s="293"/>
      <c r="AI95" s="293"/>
      <c r="AJ95" s="293"/>
      <c r="AK95" s="293"/>
      <c r="AL95" s="313"/>
      <c r="AM95" s="314"/>
      <c r="AN95" s="315"/>
      <c r="AO95" s="303" t="str">
        <f t="shared" ref="AO95:AO143" si="6">IF($AL95&lt;&gt;"",IF($CG$23=2,CX95&amp;", "&amp;CHAR(10)&amp;CY95,""),"")</f>
        <v/>
      </c>
      <c r="AP95" s="303"/>
      <c r="AQ95" s="303"/>
      <c r="AR95" s="303" t="str">
        <f t="shared" ref="AR95:AR143" si="7">IF($AL95&lt;&gt;"",IF($CG$23=2,CZ95&amp;", "&amp;CHAR(10)&amp;DA95,""),"")</f>
        <v/>
      </c>
      <c r="AS95" s="303"/>
      <c r="AT95" s="303"/>
      <c r="AU95" s="303" t="str">
        <f t="shared" ref="AU95:AU143" si="8">IF($AL95&lt;&gt;"",IF($CG$23=2,DB95&amp;", "&amp;CHAR(10)&amp;DC95,""),"")</f>
        <v/>
      </c>
      <c r="AV95" s="303"/>
      <c r="AW95" s="303"/>
      <c r="AX95" s="303" t="str">
        <f t="shared" ref="AX95:AX143" si="9">IF($AL95&lt;&gt;"",IF($CG$23=2,DD95&amp;", "&amp;CHAR(10)&amp;DE95,""),"")</f>
        <v/>
      </c>
      <c r="AY95" s="303"/>
      <c r="AZ95" s="303"/>
      <c r="BA95" s="303" t="str">
        <f t="shared" ref="BA95:BA143" si="10">IF($AL95&lt;&gt;"",IF($CG$23=2,DF95,""),"")</f>
        <v/>
      </c>
      <c r="BB95" s="303"/>
      <c r="BC95" s="303"/>
      <c r="BD95" s="310"/>
      <c r="BE95" s="311"/>
      <c r="BF95" s="311"/>
      <c r="BG95" s="312"/>
      <c r="BH95" s="145"/>
      <c r="BI95" s="145"/>
      <c r="BJ95" s="145"/>
      <c r="CE95" s="93">
        <v>2</v>
      </c>
      <c r="CF95" s="93" t="str">
        <f t="shared" ref="CF95:CF143" si="11">IF(H95="","",H95)</f>
        <v/>
      </c>
      <c r="CG95" s="93" t="str">
        <f t="shared" ref="CG95:CG143" si="12">IF(H95="","",BD95)</f>
        <v/>
      </c>
      <c r="CH95" s="93" t="str">
        <f t="shared" ref="CH95:CH143" si="13">IF(H95="","",M95)</f>
        <v/>
      </c>
      <c r="CI95" s="100" t="str">
        <f t="shared" ref="CI95:CI143" si="14">IF(H95="","",R95)</f>
        <v/>
      </c>
      <c r="CJ95" s="93" t="str">
        <f t="shared" ref="CJ95:CJ143" si="15">IF(H95="","",V95)</f>
        <v/>
      </c>
      <c r="CK95" s="93" t="str">
        <f t="shared" ref="CK95:CK143" si="16">IF(H95="","",Z95)</f>
        <v/>
      </c>
      <c r="CL95" s="93" t="str">
        <f t="shared" ref="CL95:CL143" si="17">IF(H95="","",AD95)</f>
        <v/>
      </c>
      <c r="CM95" s="93" t="str">
        <f t="shared" ref="CM95:CM143" si="18">IF(H95="","",AG95)</f>
        <v/>
      </c>
      <c r="CN95" s="93" t="str">
        <f t="shared" ref="CN95:CN143" si="19">IF(H95="","",CO95&amp;CP95&amp;CQ95&amp;CR95&amp;CS95&amp;CT95)</f>
        <v/>
      </c>
      <c r="CO95" s="93" t="str">
        <f t="shared" ref="CO95:CO143" si="20">IF(AL95="","",AL95)</f>
        <v/>
      </c>
      <c r="CP95" s="93" t="str">
        <f t="shared" ref="CP95:CP143" si="21">IF(AO95="","",", "&amp;AO95)</f>
        <v/>
      </c>
      <c r="CQ95" s="93" t="str">
        <f t="shared" ref="CQ95:CQ143" si="22">IF(AR95="","",", "&amp;AR95)</f>
        <v/>
      </c>
      <c r="CR95" s="93" t="str">
        <f t="shared" ref="CR95:CR143" si="23">IF(AU95="","",", "&amp;AU95)</f>
        <v/>
      </c>
      <c r="CS95" s="93" t="str">
        <f t="shared" ref="CS95:CS143" si="24">IF(AX95="","",", "&amp;AX95)</f>
        <v/>
      </c>
      <c r="CT95" s="93" t="str">
        <f t="shared" ref="CT95:CT143" si="25">IF(BA95="","",", "&amp;BA95)</f>
        <v/>
      </c>
      <c r="CV95" s="108" t="s">
        <v>15</v>
      </c>
      <c r="CW95" s="108">
        <f t="shared" si="2"/>
        <v>0</v>
      </c>
      <c r="CX95" s="16">
        <f t="shared" ref="CX95:CX142" si="26">IF(MOD(AL95*1000,3)=0,AL95/3,AL95*0.3)</f>
        <v>0</v>
      </c>
      <c r="CY95" s="16">
        <f t="shared" si="3"/>
        <v>0</v>
      </c>
      <c r="CZ95" s="16">
        <f t="shared" si="4"/>
        <v>0</v>
      </c>
      <c r="DA95" s="16">
        <f t="shared" si="4"/>
        <v>0</v>
      </c>
      <c r="DB95" s="16">
        <f t="shared" si="4"/>
        <v>0</v>
      </c>
      <c r="DC95" s="16">
        <f t="shared" si="4"/>
        <v>0</v>
      </c>
      <c r="DD95" s="16">
        <f t="shared" si="4"/>
        <v>0</v>
      </c>
      <c r="DE95" s="16">
        <f t="shared" si="4"/>
        <v>0</v>
      </c>
      <c r="DF95" s="16">
        <f t="shared" si="4"/>
        <v>0</v>
      </c>
      <c r="DG95" s="93"/>
      <c r="DH95" s="93"/>
      <c r="DI95" s="93"/>
      <c r="DT95" s="61"/>
      <c r="DU95" s="61"/>
      <c r="DV95" s="61"/>
      <c r="DW95" s="61"/>
      <c r="DX95" s="61"/>
    </row>
    <row r="96" spans="6:141" ht="19.5" customHeight="1">
      <c r="F96" s="286">
        <v>3</v>
      </c>
      <c r="G96" s="286"/>
      <c r="H96" s="287"/>
      <c r="I96" s="288"/>
      <c r="J96" s="288"/>
      <c r="K96" s="288"/>
      <c r="L96" s="289"/>
      <c r="M96" s="287"/>
      <c r="N96" s="288"/>
      <c r="O96" s="288"/>
      <c r="P96" s="288"/>
      <c r="Q96" s="289"/>
      <c r="R96" s="291"/>
      <c r="S96" s="291"/>
      <c r="T96" s="291"/>
      <c r="U96" s="291"/>
      <c r="V96" s="292"/>
      <c r="W96" s="292"/>
      <c r="X96" s="292"/>
      <c r="Y96" s="292"/>
      <c r="Z96" s="292"/>
      <c r="AA96" s="292"/>
      <c r="AB96" s="292"/>
      <c r="AC96" s="292"/>
      <c r="AD96" s="293" t="str">
        <f t="shared" si="5"/>
        <v/>
      </c>
      <c r="AE96" s="293"/>
      <c r="AF96" s="293"/>
      <c r="AG96" s="293"/>
      <c r="AH96" s="293"/>
      <c r="AI96" s="293"/>
      <c r="AJ96" s="293"/>
      <c r="AK96" s="293"/>
      <c r="AL96" s="313"/>
      <c r="AM96" s="314"/>
      <c r="AN96" s="315"/>
      <c r="AO96" s="303" t="str">
        <f t="shared" si="6"/>
        <v/>
      </c>
      <c r="AP96" s="303"/>
      <c r="AQ96" s="303"/>
      <c r="AR96" s="303" t="str">
        <f t="shared" si="7"/>
        <v/>
      </c>
      <c r="AS96" s="303"/>
      <c r="AT96" s="303"/>
      <c r="AU96" s="303" t="str">
        <f t="shared" si="8"/>
        <v/>
      </c>
      <c r="AV96" s="303"/>
      <c r="AW96" s="303"/>
      <c r="AX96" s="303" t="str">
        <f t="shared" si="9"/>
        <v/>
      </c>
      <c r="AY96" s="303"/>
      <c r="AZ96" s="303"/>
      <c r="BA96" s="303" t="str">
        <f t="shared" si="10"/>
        <v/>
      </c>
      <c r="BB96" s="303"/>
      <c r="BC96" s="303"/>
      <c r="BD96" s="310"/>
      <c r="BE96" s="311"/>
      <c r="BF96" s="311"/>
      <c r="BG96" s="312"/>
      <c r="BH96" s="145"/>
      <c r="BI96" s="145"/>
      <c r="BJ96" s="145"/>
      <c r="CE96" s="93">
        <v>3</v>
      </c>
      <c r="CF96" s="93" t="str">
        <f t="shared" si="11"/>
        <v/>
      </c>
      <c r="CG96" s="93" t="str">
        <f t="shared" si="12"/>
        <v/>
      </c>
      <c r="CH96" s="93" t="str">
        <f t="shared" si="13"/>
        <v/>
      </c>
      <c r="CI96" s="100" t="str">
        <f t="shared" si="14"/>
        <v/>
      </c>
      <c r="CJ96" s="93" t="str">
        <f t="shared" si="15"/>
        <v/>
      </c>
      <c r="CK96" s="93" t="str">
        <f t="shared" si="16"/>
        <v/>
      </c>
      <c r="CL96" s="93" t="str">
        <f t="shared" si="17"/>
        <v/>
      </c>
      <c r="CM96" s="93" t="str">
        <f t="shared" si="18"/>
        <v/>
      </c>
      <c r="CN96" s="93" t="str">
        <f t="shared" si="19"/>
        <v/>
      </c>
      <c r="CO96" s="93" t="str">
        <f t="shared" si="20"/>
        <v/>
      </c>
      <c r="CP96" s="93" t="str">
        <f t="shared" si="21"/>
        <v/>
      </c>
      <c r="CQ96" s="93" t="str">
        <f t="shared" si="22"/>
        <v/>
      </c>
      <c r="CR96" s="93" t="str">
        <f t="shared" si="23"/>
        <v/>
      </c>
      <c r="CS96" s="93" t="str">
        <f t="shared" si="24"/>
        <v/>
      </c>
      <c r="CT96" s="93" t="str">
        <f t="shared" si="25"/>
        <v/>
      </c>
      <c r="CV96" s="108" t="s">
        <v>16</v>
      </c>
      <c r="CW96" s="108">
        <f t="shared" si="2"/>
        <v>0</v>
      </c>
      <c r="CX96" s="16">
        <f t="shared" si="26"/>
        <v>0</v>
      </c>
      <c r="CY96" s="16">
        <f t="shared" si="3"/>
        <v>0</v>
      </c>
      <c r="CZ96" s="16">
        <f t="shared" si="4"/>
        <v>0</v>
      </c>
      <c r="DA96" s="16">
        <f t="shared" si="4"/>
        <v>0</v>
      </c>
      <c r="DB96" s="16">
        <f t="shared" si="4"/>
        <v>0</v>
      </c>
      <c r="DC96" s="16">
        <f t="shared" si="4"/>
        <v>0</v>
      </c>
      <c r="DD96" s="16">
        <f t="shared" si="4"/>
        <v>0</v>
      </c>
      <c r="DE96" s="16">
        <f t="shared" si="4"/>
        <v>0</v>
      </c>
      <c r="DF96" s="16">
        <f t="shared" si="4"/>
        <v>0</v>
      </c>
      <c r="DG96" s="93"/>
      <c r="DH96" s="93"/>
      <c r="DI96" s="93"/>
      <c r="DT96" s="61"/>
      <c r="DU96" s="61"/>
      <c r="DV96" s="61"/>
      <c r="DW96" s="61"/>
      <c r="DX96" s="61"/>
    </row>
    <row r="97" spans="6:128" ht="19.5" customHeight="1">
      <c r="F97" s="286">
        <v>4</v>
      </c>
      <c r="G97" s="286"/>
      <c r="H97" s="287"/>
      <c r="I97" s="288"/>
      <c r="J97" s="288"/>
      <c r="K97" s="288"/>
      <c r="L97" s="289"/>
      <c r="M97" s="287"/>
      <c r="N97" s="288"/>
      <c r="O97" s="288"/>
      <c r="P97" s="288"/>
      <c r="Q97" s="289"/>
      <c r="R97" s="291"/>
      <c r="S97" s="291"/>
      <c r="T97" s="291"/>
      <c r="U97" s="291"/>
      <c r="V97" s="292"/>
      <c r="W97" s="292"/>
      <c r="X97" s="292"/>
      <c r="Y97" s="292"/>
      <c r="Z97" s="292"/>
      <c r="AA97" s="292"/>
      <c r="AB97" s="292"/>
      <c r="AC97" s="292"/>
      <c r="AD97" s="293" t="str">
        <f t="shared" si="5"/>
        <v/>
      </c>
      <c r="AE97" s="293"/>
      <c r="AF97" s="293"/>
      <c r="AG97" s="293"/>
      <c r="AH97" s="293"/>
      <c r="AI97" s="293"/>
      <c r="AJ97" s="293"/>
      <c r="AK97" s="293"/>
      <c r="AL97" s="313"/>
      <c r="AM97" s="314"/>
      <c r="AN97" s="315"/>
      <c r="AO97" s="303" t="str">
        <f t="shared" si="6"/>
        <v/>
      </c>
      <c r="AP97" s="303"/>
      <c r="AQ97" s="303"/>
      <c r="AR97" s="303" t="str">
        <f t="shared" si="7"/>
        <v/>
      </c>
      <c r="AS97" s="303"/>
      <c r="AT97" s="303"/>
      <c r="AU97" s="303" t="str">
        <f t="shared" si="8"/>
        <v/>
      </c>
      <c r="AV97" s="303"/>
      <c r="AW97" s="303"/>
      <c r="AX97" s="303" t="str">
        <f t="shared" si="9"/>
        <v/>
      </c>
      <c r="AY97" s="303"/>
      <c r="AZ97" s="303"/>
      <c r="BA97" s="303" t="str">
        <f t="shared" si="10"/>
        <v/>
      </c>
      <c r="BB97" s="303"/>
      <c r="BC97" s="303"/>
      <c r="BD97" s="310"/>
      <c r="BE97" s="311"/>
      <c r="BF97" s="311"/>
      <c r="BG97" s="312"/>
      <c r="BH97" s="145"/>
      <c r="BI97" s="145"/>
      <c r="BJ97" s="145"/>
      <c r="CE97" s="93">
        <v>4</v>
      </c>
      <c r="CF97" s="93" t="str">
        <f t="shared" si="11"/>
        <v/>
      </c>
      <c r="CG97" s="93" t="str">
        <f t="shared" si="12"/>
        <v/>
      </c>
      <c r="CH97" s="93" t="str">
        <f t="shared" si="13"/>
        <v/>
      </c>
      <c r="CI97" s="100" t="str">
        <f t="shared" si="14"/>
        <v/>
      </c>
      <c r="CJ97" s="93" t="str">
        <f t="shared" si="15"/>
        <v/>
      </c>
      <c r="CK97" s="93" t="str">
        <f t="shared" si="16"/>
        <v/>
      </c>
      <c r="CL97" s="93" t="str">
        <f t="shared" si="17"/>
        <v/>
      </c>
      <c r="CM97" s="93" t="str">
        <f t="shared" si="18"/>
        <v/>
      </c>
      <c r="CN97" s="93" t="str">
        <f t="shared" si="19"/>
        <v/>
      </c>
      <c r="CO97" s="93" t="str">
        <f t="shared" si="20"/>
        <v/>
      </c>
      <c r="CP97" s="93" t="str">
        <f t="shared" si="21"/>
        <v/>
      </c>
      <c r="CQ97" s="93" t="str">
        <f t="shared" si="22"/>
        <v/>
      </c>
      <c r="CR97" s="93" t="str">
        <f t="shared" si="23"/>
        <v/>
      </c>
      <c r="CS97" s="93" t="str">
        <f t="shared" si="24"/>
        <v/>
      </c>
      <c r="CT97" s="93" t="str">
        <f t="shared" si="25"/>
        <v/>
      </c>
      <c r="CV97" s="108" t="s">
        <v>17</v>
      </c>
      <c r="CW97" s="108">
        <f t="shared" si="2"/>
        <v>0</v>
      </c>
      <c r="CX97" s="16">
        <f t="shared" si="26"/>
        <v>0</v>
      </c>
      <c r="CY97" s="16">
        <f t="shared" si="3"/>
        <v>0</v>
      </c>
      <c r="CZ97" s="16">
        <f t="shared" si="4"/>
        <v>0</v>
      </c>
      <c r="DA97" s="16">
        <f t="shared" si="4"/>
        <v>0</v>
      </c>
      <c r="DB97" s="16">
        <f t="shared" si="4"/>
        <v>0</v>
      </c>
      <c r="DC97" s="16">
        <f t="shared" si="4"/>
        <v>0</v>
      </c>
      <c r="DD97" s="16">
        <f t="shared" si="4"/>
        <v>0</v>
      </c>
      <c r="DE97" s="16">
        <f t="shared" si="4"/>
        <v>0</v>
      </c>
      <c r="DF97" s="16">
        <f t="shared" si="4"/>
        <v>0</v>
      </c>
      <c r="DG97" s="93"/>
      <c r="DH97" s="93"/>
      <c r="DI97" s="93"/>
      <c r="DT97" s="61"/>
      <c r="DU97" s="61"/>
      <c r="DV97" s="61"/>
      <c r="DW97" s="61"/>
      <c r="DX97" s="61"/>
    </row>
    <row r="98" spans="6:128" ht="19.5" customHeight="1">
      <c r="F98" s="286">
        <v>5</v>
      </c>
      <c r="G98" s="286"/>
      <c r="H98" s="287"/>
      <c r="I98" s="288"/>
      <c r="J98" s="288"/>
      <c r="K98" s="288"/>
      <c r="L98" s="289"/>
      <c r="M98" s="287"/>
      <c r="N98" s="288"/>
      <c r="O98" s="288"/>
      <c r="P98" s="288"/>
      <c r="Q98" s="289"/>
      <c r="R98" s="291"/>
      <c r="S98" s="291"/>
      <c r="T98" s="291"/>
      <c r="U98" s="291"/>
      <c r="V98" s="292"/>
      <c r="W98" s="292"/>
      <c r="X98" s="292"/>
      <c r="Y98" s="292"/>
      <c r="Z98" s="292"/>
      <c r="AA98" s="292"/>
      <c r="AB98" s="292"/>
      <c r="AC98" s="292"/>
      <c r="AD98" s="293" t="str">
        <f t="shared" si="5"/>
        <v/>
      </c>
      <c r="AE98" s="293"/>
      <c r="AF98" s="293"/>
      <c r="AG98" s="293"/>
      <c r="AH98" s="293"/>
      <c r="AI98" s="293"/>
      <c r="AJ98" s="293"/>
      <c r="AK98" s="293"/>
      <c r="AL98" s="313"/>
      <c r="AM98" s="314"/>
      <c r="AN98" s="315"/>
      <c r="AO98" s="303" t="str">
        <f t="shared" si="6"/>
        <v/>
      </c>
      <c r="AP98" s="303"/>
      <c r="AQ98" s="303"/>
      <c r="AR98" s="303" t="str">
        <f t="shared" si="7"/>
        <v/>
      </c>
      <c r="AS98" s="303"/>
      <c r="AT98" s="303"/>
      <c r="AU98" s="303" t="str">
        <f t="shared" si="8"/>
        <v/>
      </c>
      <c r="AV98" s="303"/>
      <c r="AW98" s="303"/>
      <c r="AX98" s="303" t="str">
        <f t="shared" si="9"/>
        <v/>
      </c>
      <c r="AY98" s="303"/>
      <c r="AZ98" s="303"/>
      <c r="BA98" s="303" t="str">
        <f t="shared" si="10"/>
        <v/>
      </c>
      <c r="BB98" s="303"/>
      <c r="BC98" s="303"/>
      <c r="BD98" s="310"/>
      <c r="BE98" s="311"/>
      <c r="BF98" s="311"/>
      <c r="BG98" s="312"/>
      <c r="BH98" s="145"/>
      <c r="BI98" s="145"/>
      <c r="BJ98" s="145"/>
      <c r="CE98" s="93">
        <v>5</v>
      </c>
      <c r="CF98" s="93" t="str">
        <f t="shared" si="11"/>
        <v/>
      </c>
      <c r="CG98" s="93" t="str">
        <f t="shared" si="12"/>
        <v/>
      </c>
      <c r="CH98" s="93" t="str">
        <f t="shared" si="13"/>
        <v/>
      </c>
      <c r="CI98" s="100" t="str">
        <f t="shared" si="14"/>
        <v/>
      </c>
      <c r="CJ98" s="93" t="str">
        <f t="shared" si="15"/>
        <v/>
      </c>
      <c r="CK98" s="93" t="str">
        <f t="shared" si="16"/>
        <v/>
      </c>
      <c r="CL98" s="93" t="str">
        <f t="shared" si="17"/>
        <v/>
      </c>
      <c r="CM98" s="93" t="str">
        <f t="shared" si="18"/>
        <v/>
      </c>
      <c r="CN98" s="93" t="str">
        <f t="shared" si="19"/>
        <v/>
      </c>
      <c r="CO98" s="93" t="str">
        <f t="shared" si="20"/>
        <v/>
      </c>
      <c r="CP98" s="93" t="str">
        <f t="shared" si="21"/>
        <v/>
      </c>
      <c r="CQ98" s="93" t="str">
        <f t="shared" si="22"/>
        <v/>
      </c>
      <c r="CR98" s="93" t="str">
        <f t="shared" si="23"/>
        <v/>
      </c>
      <c r="CS98" s="93" t="str">
        <f t="shared" si="24"/>
        <v/>
      </c>
      <c r="CT98" s="93" t="str">
        <f t="shared" si="25"/>
        <v/>
      </c>
      <c r="CV98" s="108" t="s">
        <v>18</v>
      </c>
      <c r="CW98" s="108">
        <f t="shared" si="2"/>
        <v>0</v>
      </c>
      <c r="CX98" s="16">
        <f t="shared" si="26"/>
        <v>0</v>
      </c>
      <c r="CY98" s="16">
        <f t="shared" si="3"/>
        <v>0</v>
      </c>
      <c r="CZ98" s="16">
        <f t="shared" si="4"/>
        <v>0</v>
      </c>
      <c r="DA98" s="16">
        <f t="shared" si="4"/>
        <v>0</v>
      </c>
      <c r="DB98" s="16">
        <f t="shared" si="4"/>
        <v>0</v>
      </c>
      <c r="DC98" s="16">
        <f t="shared" si="4"/>
        <v>0</v>
      </c>
      <c r="DD98" s="16">
        <f t="shared" si="4"/>
        <v>0</v>
      </c>
      <c r="DE98" s="16">
        <f t="shared" si="4"/>
        <v>0</v>
      </c>
      <c r="DF98" s="16">
        <f t="shared" si="4"/>
        <v>0</v>
      </c>
      <c r="DG98" s="93"/>
      <c r="DH98" s="93"/>
      <c r="DI98" s="93"/>
      <c r="DT98" s="61"/>
      <c r="DU98" s="61"/>
      <c r="DV98" s="61"/>
      <c r="DW98" s="61"/>
      <c r="DX98" s="61"/>
    </row>
    <row r="99" spans="6:128" ht="19.5" customHeight="1">
      <c r="F99" s="286">
        <v>6</v>
      </c>
      <c r="G99" s="286"/>
      <c r="H99" s="287"/>
      <c r="I99" s="288"/>
      <c r="J99" s="288"/>
      <c r="K99" s="288"/>
      <c r="L99" s="289"/>
      <c r="M99" s="287"/>
      <c r="N99" s="288"/>
      <c r="O99" s="288"/>
      <c r="P99" s="288"/>
      <c r="Q99" s="289"/>
      <c r="R99" s="291"/>
      <c r="S99" s="291"/>
      <c r="T99" s="291"/>
      <c r="U99" s="291"/>
      <c r="V99" s="292"/>
      <c r="W99" s="292"/>
      <c r="X99" s="292"/>
      <c r="Y99" s="292"/>
      <c r="Z99" s="292"/>
      <c r="AA99" s="292"/>
      <c r="AB99" s="292"/>
      <c r="AC99" s="292"/>
      <c r="AD99" s="293" t="str">
        <f t="shared" si="5"/>
        <v/>
      </c>
      <c r="AE99" s="293"/>
      <c r="AF99" s="293"/>
      <c r="AG99" s="293"/>
      <c r="AH99" s="293"/>
      <c r="AI99" s="293"/>
      <c r="AJ99" s="293"/>
      <c r="AK99" s="293"/>
      <c r="AL99" s="313"/>
      <c r="AM99" s="314"/>
      <c r="AN99" s="315"/>
      <c r="AO99" s="303" t="str">
        <f t="shared" si="6"/>
        <v/>
      </c>
      <c r="AP99" s="303"/>
      <c r="AQ99" s="303"/>
      <c r="AR99" s="303" t="str">
        <f t="shared" si="7"/>
        <v/>
      </c>
      <c r="AS99" s="303"/>
      <c r="AT99" s="303"/>
      <c r="AU99" s="303" t="str">
        <f t="shared" si="8"/>
        <v/>
      </c>
      <c r="AV99" s="303"/>
      <c r="AW99" s="303"/>
      <c r="AX99" s="303" t="str">
        <f t="shared" si="9"/>
        <v/>
      </c>
      <c r="AY99" s="303"/>
      <c r="AZ99" s="303"/>
      <c r="BA99" s="303" t="str">
        <f t="shared" si="10"/>
        <v/>
      </c>
      <c r="BB99" s="303"/>
      <c r="BC99" s="303"/>
      <c r="BD99" s="310"/>
      <c r="BE99" s="311"/>
      <c r="BF99" s="311"/>
      <c r="BG99" s="312"/>
      <c r="BH99" s="145"/>
      <c r="BI99" s="145"/>
      <c r="BJ99" s="145"/>
      <c r="CE99" s="93">
        <v>6</v>
      </c>
      <c r="CF99" s="93" t="str">
        <f t="shared" si="11"/>
        <v/>
      </c>
      <c r="CG99" s="93" t="str">
        <f t="shared" si="12"/>
        <v/>
      </c>
      <c r="CH99" s="93" t="str">
        <f t="shared" si="13"/>
        <v/>
      </c>
      <c r="CI99" s="100" t="str">
        <f t="shared" si="14"/>
        <v/>
      </c>
      <c r="CJ99" s="93" t="str">
        <f t="shared" si="15"/>
        <v/>
      </c>
      <c r="CK99" s="93" t="str">
        <f t="shared" si="16"/>
        <v/>
      </c>
      <c r="CL99" s="93" t="str">
        <f t="shared" si="17"/>
        <v/>
      </c>
      <c r="CM99" s="93" t="str">
        <f t="shared" si="18"/>
        <v/>
      </c>
      <c r="CN99" s="93" t="str">
        <f t="shared" si="19"/>
        <v/>
      </c>
      <c r="CO99" s="93" t="str">
        <f t="shared" si="20"/>
        <v/>
      </c>
      <c r="CP99" s="93" t="str">
        <f t="shared" si="21"/>
        <v/>
      </c>
      <c r="CQ99" s="93" t="str">
        <f t="shared" si="22"/>
        <v/>
      </c>
      <c r="CR99" s="93" t="str">
        <f t="shared" si="23"/>
        <v/>
      </c>
      <c r="CS99" s="93" t="str">
        <f t="shared" si="24"/>
        <v/>
      </c>
      <c r="CT99" s="93" t="str">
        <f t="shared" si="25"/>
        <v/>
      </c>
      <c r="CV99" s="108" t="s">
        <v>19</v>
      </c>
      <c r="CW99" s="108">
        <f t="shared" si="2"/>
        <v>0</v>
      </c>
      <c r="CX99" s="16">
        <f t="shared" si="26"/>
        <v>0</v>
      </c>
      <c r="CY99" s="16">
        <f t="shared" si="3"/>
        <v>0</v>
      </c>
      <c r="CZ99" s="16">
        <f t="shared" si="4"/>
        <v>0</v>
      </c>
      <c r="DA99" s="16">
        <f t="shared" si="4"/>
        <v>0</v>
      </c>
      <c r="DB99" s="16">
        <f t="shared" si="4"/>
        <v>0</v>
      </c>
      <c r="DC99" s="16">
        <f t="shared" si="4"/>
        <v>0</v>
      </c>
      <c r="DD99" s="16">
        <f t="shared" si="4"/>
        <v>0</v>
      </c>
      <c r="DE99" s="16">
        <f t="shared" si="4"/>
        <v>0</v>
      </c>
      <c r="DF99" s="16">
        <f t="shared" si="4"/>
        <v>0</v>
      </c>
      <c r="DG99" s="93"/>
      <c r="DH99" s="93"/>
      <c r="DI99" s="93"/>
      <c r="DT99" s="61"/>
      <c r="DU99" s="61"/>
      <c r="DV99" s="61"/>
      <c r="DW99" s="61"/>
      <c r="DX99" s="61"/>
    </row>
    <row r="100" spans="6:128" ht="19.5" customHeight="1">
      <c r="F100" s="286">
        <v>7</v>
      </c>
      <c r="G100" s="286"/>
      <c r="H100" s="287"/>
      <c r="I100" s="288"/>
      <c r="J100" s="288"/>
      <c r="K100" s="288"/>
      <c r="L100" s="289"/>
      <c r="M100" s="287"/>
      <c r="N100" s="288"/>
      <c r="O100" s="288"/>
      <c r="P100" s="288"/>
      <c r="Q100" s="289"/>
      <c r="R100" s="291"/>
      <c r="S100" s="291"/>
      <c r="T100" s="291"/>
      <c r="U100" s="291"/>
      <c r="V100" s="292"/>
      <c r="W100" s="292"/>
      <c r="X100" s="292"/>
      <c r="Y100" s="292"/>
      <c r="Z100" s="292"/>
      <c r="AA100" s="292"/>
      <c r="AB100" s="292"/>
      <c r="AC100" s="292"/>
      <c r="AD100" s="293" t="str">
        <f t="shared" si="5"/>
        <v/>
      </c>
      <c r="AE100" s="293"/>
      <c r="AF100" s="293"/>
      <c r="AG100" s="293"/>
      <c r="AH100" s="293"/>
      <c r="AI100" s="293"/>
      <c r="AJ100" s="293"/>
      <c r="AK100" s="293"/>
      <c r="AL100" s="313"/>
      <c r="AM100" s="314"/>
      <c r="AN100" s="315"/>
      <c r="AO100" s="303" t="str">
        <f t="shared" si="6"/>
        <v/>
      </c>
      <c r="AP100" s="303"/>
      <c r="AQ100" s="303"/>
      <c r="AR100" s="303" t="str">
        <f t="shared" si="7"/>
        <v/>
      </c>
      <c r="AS100" s="303"/>
      <c r="AT100" s="303"/>
      <c r="AU100" s="303" t="str">
        <f t="shared" si="8"/>
        <v/>
      </c>
      <c r="AV100" s="303"/>
      <c r="AW100" s="303"/>
      <c r="AX100" s="303" t="str">
        <f t="shared" si="9"/>
        <v/>
      </c>
      <c r="AY100" s="303"/>
      <c r="AZ100" s="303"/>
      <c r="BA100" s="303" t="str">
        <f t="shared" si="10"/>
        <v/>
      </c>
      <c r="BB100" s="303"/>
      <c r="BC100" s="303"/>
      <c r="BD100" s="310"/>
      <c r="BE100" s="311"/>
      <c r="BF100" s="311"/>
      <c r="BG100" s="312"/>
      <c r="BH100" s="145"/>
      <c r="BI100" s="145"/>
      <c r="BJ100" s="145"/>
      <c r="CE100" s="93">
        <v>7</v>
      </c>
      <c r="CF100" s="93" t="str">
        <f t="shared" si="11"/>
        <v/>
      </c>
      <c r="CG100" s="93" t="str">
        <f t="shared" si="12"/>
        <v/>
      </c>
      <c r="CH100" s="93" t="str">
        <f t="shared" si="13"/>
        <v/>
      </c>
      <c r="CI100" s="100" t="str">
        <f t="shared" si="14"/>
        <v/>
      </c>
      <c r="CJ100" s="93" t="str">
        <f t="shared" si="15"/>
        <v/>
      </c>
      <c r="CK100" s="93" t="str">
        <f t="shared" si="16"/>
        <v/>
      </c>
      <c r="CL100" s="93" t="str">
        <f t="shared" si="17"/>
        <v/>
      </c>
      <c r="CM100" s="93" t="str">
        <f t="shared" si="18"/>
        <v/>
      </c>
      <c r="CN100" s="93" t="str">
        <f t="shared" si="19"/>
        <v/>
      </c>
      <c r="CO100" s="93" t="str">
        <f t="shared" si="20"/>
        <v/>
      </c>
      <c r="CP100" s="93" t="str">
        <f t="shared" si="21"/>
        <v/>
      </c>
      <c r="CQ100" s="93" t="str">
        <f t="shared" si="22"/>
        <v/>
      </c>
      <c r="CR100" s="93" t="str">
        <f t="shared" si="23"/>
        <v/>
      </c>
      <c r="CS100" s="93" t="str">
        <f t="shared" si="24"/>
        <v/>
      </c>
      <c r="CT100" s="93" t="str">
        <f t="shared" si="25"/>
        <v/>
      </c>
      <c r="CV100" s="108" t="s">
        <v>20</v>
      </c>
      <c r="CW100" s="108">
        <f t="shared" si="2"/>
        <v>0</v>
      </c>
      <c r="CX100" s="16">
        <f t="shared" si="26"/>
        <v>0</v>
      </c>
      <c r="CY100" s="16">
        <f t="shared" si="3"/>
        <v>0</v>
      </c>
      <c r="CZ100" s="16">
        <f t="shared" si="4"/>
        <v>0</v>
      </c>
      <c r="DA100" s="16">
        <f t="shared" si="4"/>
        <v>0</v>
      </c>
      <c r="DB100" s="16">
        <f t="shared" si="4"/>
        <v>0</v>
      </c>
      <c r="DC100" s="16">
        <f t="shared" si="4"/>
        <v>0</v>
      </c>
      <c r="DD100" s="16">
        <f t="shared" si="4"/>
        <v>0</v>
      </c>
      <c r="DE100" s="16">
        <f t="shared" si="4"/>
        <v>0</v>
      </c>
      <c r="DF100" s="16">
        <f t="shared" si="4"/>
        <v>0</v>
      </c>
      <c r="DG100" s="93"/>
      <c r="DH100" s="93"/>
      <c r="DI100" s="93"/>
      <c r="DT100" s="61"/>
      <c r="DU100" s="61"/>
      <c r="DV100" s="61"/>
      <c r="DW100" s="61"/>
      <c r="DX100" s="61"/>
    </row>
    <row r="101" spans="6:128" ht="19.5" customHeight="1">
      <c r="F101" s="286">
        <v>8</v>
      </c>
      <c r="G101" s="286"/>
      <c r="H101" s="287"/>
      <c r="I101" s="288"/>
      <c r="J101" s="288"/>
      <c r="K101" s="288"/>
      <c r="L101" s="289"/>
      <c r="M101" s="287"/>
      <c r="N101" s="288"/>
      <c r="O101" s="288"/>
      <c r="P101" s="288"/>
      <c r="Q101" s="289"/>
      <c r="R101" s="291"/>
      <c r="S101" s="291"/>
      <c r="T101" s="291"/>
      <c r="U101" s="291"/>
      <c r="V101" s="292"/>
      <c r="W101" s="292"/>
      <c r="X101" s="292"/>
      <c r="Y101" s="292"/>
      <c r="Z101" s="292"/>
      <c r="AA101" s="292"/>
      <c r="AB101" s="292"/>
      <c r="AC101" s="292"/>
      <c r="AD101" s="293" t="str">
        <f t="shared" si="5"/>
        <v/>
      </c>
      <c r="AE101" s="293"/>
      <c r="AF101" s="293"/>
      <c r="AG101" s="293"/>
      <c r="AH101" s="293"/>
      <c r="AI101" s="293"/>
      <c r="AJ101" s="293"/>
      <c r="AK101" s="293"/>
      <c r="AL101" s="313"/>
      <c r="AM101" s="314"/>
      <c r="AN101" s="315"/>
      <c r="AO101" s="303" t="str">
        <f t="shared" si="6"/>
        <v/>
      </c>
      <c r="AP101" s="303"/>
      <c r="AQ101" s="303"/>
      <c r="AR101" s="303" t="str">
        <f t="shared" si="7"/>
        <v/>
      </c>
      <c r="AS101" s="303"/>
      <c r="AT101" s="303"/>
      <c r="AU101" s="303" t="str">
        <f t="shared" si="8"/>
        <v/>
      </c>
      <c r="AV101" s="303"/>
      <c r="AW101" s="303"/>
      <c r="AX101" s="303" t="str">
        <f t="shared" si="9"/>
        <v/>
      </c>
      <c r="AY101" s="303"/>
      <c r="AZ101" s="303"/>
      <c r="BA101" s="303" t="str">
        <f t="shared" si="10"/>
        <v/>
      </c>
      <c r="BB101" s="303"/>
      <c r="BC101" s="303"/>
      <c r="BD101" s="310"/>
      <c r="BE101" s="311"/>
      <c r="BF101" s="311"/>
      <c r="BG101" s="312"/>
      <c r="BH101" s="145"/>
      <c r="BI101" s="145"/>
      <c r="BJ101" s="145"/>
      <c r="CE101" s="93">
        <v>8</v>
      </c>
      <c r="CF101" s="93" t="str">
        <f t="shared" si="11"/>
        <v/>
      </c>
      <c r="CG101" s="93" t="str">
        <f t="shared" si="12"/>
        <v/>
      </c>
      <c r="CH101" s="93" t="str">
        <f t="shared" si="13"/>
        <v/>
      </c>
      <c r="CI101" s="100" t="str">
        <f t="shared" si="14"/>
        <v/>
      </c>
      <c r="CJ101" s="93" t="str">
        <f t="shared" si="15"/>
        <v/>
      </c>
      <c r="CK101" s="93" t="str">
        <f t="shared" si="16"/>
        <v/>
      </c>
      <c r="CL101" s="93" t="str">
        <f t="shared" si="17"/>
        <v/>
      </c>
      <c r="CM101" s="93" t="str">
        <f t="shared" si="18"/>
        <v/>
      </c>
      <c r="CN101" s="93" t="str">
        <f t="shared" si="19"/>
        <v/>
      </c>
      <c r="CO101" s="93" t="str">
        <f t="shared" si="20"/>
        <v/>
      </c>
      <c r="CP101" s="93" t="str">
        <f t="shared" si="21"/>
        <v/>
      </c>
      <c r="CQ101" s="93" t="str">
        <f t="shared" si="22"/>
        <v/>
      </c>
      <c r="CR101" s="93" t="str">
        <f t="shared" si="23"/>
        <v/>
      </c>
      <c r="CS101" s="93" t="str">
        <f t="shared" si="24"/>
        <v/>
      </c>
      <c r="CT101" s="93" t="str">
        <f t="shared" si="25"/>
        <v/>
      </c>
      <c r="CV101" s="108" t="s">
        <v>21</v>
      </c>
      <c r="CW101" s="108">
        <f t="shared" si="2"/>
        <v>0</v>
      </c>
      <c r="CX101" s="16">
        <f t="shared" si="26"/>
        <v>0</v>
      </c>
      <c r="CY101" s="16">
        <f t="shared" si="3"/>
        <v>0</v>
      </c>
      <c r="CZ101" s="16">
        <f t="shared" si="4"/>
        <v>0</v>
      </c>
      <c r="DA101" s="16">
        <f t="shared" si="4"/>
        <v>0</v>
      </c>
      <c r="DB101" s="16">
        <f t="shared" si="4"/>
        <v>0</v>
      </c>
      <c r="DC101" s="16">
        <f t="shared" si="4"/>
        <v>0</v>
      </c>
      <c r="DD101" s="16">
        <f t="shared" si="4"/>
        <v>0</v>
      </c>
      <c r="DE101" s="16">
        <f t="shared" si="4"/>
        <v>0</v>
      </c>
      <c r="DF101" s="16">
        <f t="shared" si="4"/>
        <v>0</v>
      </c>
      <c r="DG101" s="93"/>
      <c r="DH101" s="93"/>
      <c r="DI101" s="93"/>
      <c r="DT101" s="61"/>
      <c r="DU101" s="61"/>
      <c r="DV101" s="61"/>
      <c r="DW101" s="61"/>
      <c r="DX101" s="61"/>
    </row>
    <row r="102" spans="6:128" ht="19.5" customHeight="1">
      <c r="F102" s="286">
        <v>9</v>
      </c>
      <c r="G102" s="286"/>
      <c r="H102" s="287"/>
      <c r="I102" s="288"/>
      <c r="J102" s="288"/>
      <c r="K102" s="288"/>
      <c r="L102" s="289"/>
      <c r="M102" s="287"/>
      <c r="N102" s="288"/>
      <c r="O102" s="288"/>
      <c r="P102" s="288"/>
      <c r="Q102" s="289"/>
      <c r="R102" s="291"/>
      <c r="S102" s="291"/>
      <c r="T102" s="291"/>
      <c r="U102" s="291"/>
      <c r="V102" s="292"/>
      <c r="W102" s="292"/>
      <c r="X102" s="292"/>
      <c r="Y102" s="292"/>
      <c r="Z102" s="292"/>
      <c r="AA102" s="292"/>
      <c r="AB102" s="292"/>
      <c r="AC102" s="292"/>
      <c r="AD102" s="293" t="str">
        <f t="shared" si="5"/>
        <v/>
      </c>
      <c r="AE102" s="293"/>
      <c r="AF102" s="293"/>
      <c r="AG102" s="293"/>
      <c r="AH102" s="293"/>
      <c r="AI102" s="293"/>
      <c r="AJ102" s="293"/>
      <c r="AK102" s="293"/>
      <c r="AL102" s="313"/>
      <c r="AM102" s="314"/>
      <c r="AN102" s="315"/>
      <c r="AO102" s="303" t="str">
        <f t="shared" si="6"/>
        <v/>
      </c>
      <c r="AP102" s="303"/>
      <c r="AQ102" s="303"/>
      <c r="AR102" s="303" t="str">
        <f t="shared" si="7"/>
        <v/>
      </c>
      <c r="AS102" s="303"/>
      <c r="AT102" s="303"/>
      <c r="AU102" s="303" t="str">
        <f t="shared" si="8"/>
        <v/>
      </c>
      <c r="AV102" s="303"/>
      <c r="AW102" s="303"/>
      <c r="AX102" s="303" t="str">
        <f t="shared" si="9"/>
        <v/>
      </c>
      <c r="AY102" s="303"/>
      <c r="AZ102" s="303"/>
      <c r="BA102" s="303" t="str">
        <f t="shared" si="10"/>
        <v/>
      </c>
      <c r="BB102" s="303"/>
      <c r="BC102" s="303"/>
      <c r="BD102" s="310"/>
      <c r="BE102" s="311"/>
      <c r="BF102" s="311"/>
      <c r="BG102" s="312"/>
      <c r="BH102" s="145"/>
      <c r="BI102" s="145"/>
      <c r="BJ102" s="145"/>
      <c r="CE102" s="93">
        <v>9</v>
      </c>
      <c r="CF102" s="93" t="str">
        <f t="shared" si="11"/>
        <v/>
      </c>
      <c r="CG102" s="93" t="str">
        <f t="shared" si="12"/>
        <v/>
      </c>
      <c r="CH102" s="93" t="str">
        <f t="shared" si="13"/>
        <v/>
      </c>
      <c r="CI102" s="100" t="str">
        <f t="shared" si="14"/>
        <v/>
      </c>
      <c r="CJ102" s="93" t="str">
        <f t="shared" si="15"/>
        <v/>
      </c>
      <c r="CK102" s="93" t="str">
        <f t="shared" si="16"/>
        <v/>
      </c>
      <c r="CL102" s="93" t="str">
        <f t="shared" si="17"/>
        <v/>
      </c>
      <c r="CM102" s="93" t="str">
        <f t="shared" si="18"/>
        <v/>
      </c>
      <c r="CN102" s="93" t="str">
        <f t="shared" si="19"/>
        <v/>
      </c>
      <c r="CO102" s="93" t="str">
        <f t="shared" si="20"/>
        <v/>
      </c>
      <c r="CP102" s="93" t="str">
        <f t="shared" si="21"/>
        <v/>
      </c>
      <c r="CQ102" s="93" t="str">
        <f t="shared" si="22"/>
        <v/>
      </c>
      <c r="CR102" s="93" t="str">
        <f t="shared" si="23"/>
        <v/>
      </c>
      <c r="CS102" s="93" t="str">
        <f t="shared" si="24"/>
        <v/>
      </c>
      <c r="CT102" s="93" t="str">
        <f t="shared" si="25"/>
        <v/>
      </c>
      <c r="CV102" s="108" t="s">
        <v>22</v>
      </c>
      <c r="CW102" s="108">
        <f t="shared" si="2"/>
        <v>0</v>
      </c>
      <c r="CX102" s="16">
        <f t="shared" si="26"/>
        <v>0</v>
      </c>
      <c r="CY102" s="16">
        <f t="shared" si="3"/>
        <v>0</v>
      </c>
      <c r="CZ102" s="16">
        <f t="shared" si="4"/>
        <v>0</v>
      </c>
      <c r="DA102" s="16">
        <f t="shared" si="4"/>
        <v>0</v>
      </c>
      <c r="DB102" s="16">
        <f t="shared" si="4"/>
        <v>0</v>
      </c>
      <c r="DC102" s="16">
        <f t="shared" si="4"/>
        <v>0</v>
      </c>
      <c r="DD102" s="16">
        <f t="shared" si="4"/>
        <v>0</v>
      </c>
      <c r="DE102" s="16">
        <f t="shared" si="4"/>
        <v>0</v>
      </c>
      <c r="DF102" s="16">
        <f t="shared" si="4"/>
        <v>0</v>
      </c>
      <c r="DG102" s="93"/>
      <c r="DH102" s="93"/>
      <c r="DI102" s="93"/>
      <c r="DT102" s="61"/>
      <c r="DU102" s="61"/>
      <c r="DV102" s="61"/>
      <c r="DW102" s="61"/>
      <c r="DX102" s="61"/>
    </row>
    <row r="103" spans="6:128" ht="19.5" customHeight="1">
      <c r="F103" s="286">
        <v>10</v>
      </c>
      <c r="G103" s="286"/>
      <c r="H103" s="287"/>
      <c r="I103" s="288"/>
      <c r="J103" s="288"/>
      <c r="K103" s="288"/>
      <c r="L103" s="289"/>
      <c r="M103" s="287"/>
      <c r="N103" s="288"/>
      <c r="O103" s="288"/>
      <c r="P103" s="288"/>
      <c r="Q103" s="289"/>
      <c r="R103" s="291"/>
      <c r="S103" s="291"/>
      <c r="T103" s="291"/>
      <c r="U103" s="291"/>
      <c r="V103" s="292"/>
      <c r="W103" s="292"/>
      <c r="X103" s="292"/>
      <c r="Y103" s="292"/>
      <c r="Z103" s="292"/>
      <c r="AA103" s="292"/>
      <c r="AB103" s="292"/>
      <c r="AC103" s="292"/>
      <c r="AD103" s="293" t="str">
        <f t="shared" si="5"/>
        <v/>
      </c>
      <c r="AE103" s="293"/>
      <c r="AF103" s="293"/>
      <c r="AG103" s="293"/>
      <c r="AH103" s="293"/>
      <c r="AI103" s="293"/>
      <c r="AJ103" s="293"/>
      <c r="AK103" s="293"/>
      <c r="AL103" s="313"/>
      <c r="AM103" s="314"/>
      <c r="AN103" s="315"/>
      <c r="AO103" s="303" t="str">
        <f t="shared" si="6"/>
        <v/>
      </c>
      <c r="AP103" s="303"/>
      <c r="AQ103" s="303"/>
      <c r="AR103" s="303" t="str">
        <f t="shared" si="7"/>
        <v/>
      </c>
      <c r="AS103" s="303"/>
      <c r="AT103" s="303"/>
      <c r="AU103" s="303" t="str">
        <f t="shared" si="8"/>
        <v/>
      </c>
      <c r="AV103" s="303"/>
      <c r="AW103" s="303"/>
      <c r="AX103" s="303" t="str">
        <f t="shared" si="9"/>
        <v/>
      </c>
      <c r="AY103" s="303"/>
      <c r="AZ103" s="303"/>
      <c r="BA103" s="303" t="str">
        <f t="shared" si="10"/>
        <v/>
      </c>
      <c r="BB103" s="303"/>
      <c r="BC103" s="303"/>
      <c r="BD103" s="310"/>
      <c r="BE103" s="311"/>
      <c r="BF103" s="311"/>
      <c r="BG103" s="312"/>
      <c r="BH103" s="145"/>
      <c r="BI103" s="145"/>
      <c r="BJ103" s="145"/>
      <c r="CE103" s="93">
        <v>10</v>
      </c>
      <c r="CF103" s="93" t="str">
        <f t="shared" si="11"/>
        <v/>
      </c>
      <c r="CG103" s="93" t="str">
        <f t="shared" si="12"/>
        <v/>
      </c>
      <c r="CH103" s="93" t="str">
        <f t="shared" si="13"/>
        <v/>
      </c>
      <c r="CI103" s="100" t="str">
        <f t="shared" si="14"/>
        <v/>
      </c>
      <c r="CJ103" s="93" t="str">
        <f t="shared" si="15"/>
        <v/>
      </c>
      <c r="CK103" s="93" t="str">
        <f t="shared" si="16"/>
        <v/>
      </c>
      <c r="CL103" s="93" t="str">
        <f t="shared" si="17"/>
        <v/>
      </c>
      <c r="CM103" s="93" t="str">
        <f t="shared" si="18"/>
        <v/>
      </c>
      <c r="CN103" s="93" t="str">
        <f t="shared" si="19"/>
        <v/>
      </c>
      <c r="CO103" s="93" t="str">
        <f t="shared" si="20"/>
        <v/>
      </c>
      <c r="CP103" s="93" t="str">
        <f t="shared" si="21"/>
        <v/>
      </c>
      <c r="CQ103" s="93" t="str">
        <f t="shared" si="22"/>
        <v/>
      </c>
      <c r="CR103" s="93" t="str">
        <f t="shared" si="23"/>
        <v/>
      </c>
      <c r="CS103" s="93" t="str">
        <f t="shared" si="24"/>
        <v/>
      </c>
      <c r="CT103" s="93" t="str">
        <f t="shared" si="25"/>
        <v/>
      </c>
      <c r="CV103" s="108" t="s">
        <v>23</v>
      </c>
      <c r="CW103" s="108">
        <f t="shared" si="2"/>
        <v>0</v>
      </c>
      <c r="CX103" s="16">
        <f t="shared" si="26"/>
        <v>0</v>
      </c>
      <c r="CY103" s="16">
        <f t="shared" si="3"/>
        <v>0</v>
      </c>
      <c r="CZ103" s="16">
        <f t="shared" si="4"/>
        <v>0</v>
      </c>
      <c r="DA103" s="16">
        <f t="shared" si="4"/>
        <v>0</v>
      </c>
      <c r="DB103" s="16">
        <f t="shared" si="4"/>
        <v>0</v>
      </c>
      <c r="DC103" s="16">
        <f t="shared" si="4"/>
        <v>0</v>
      </c>
      <c r="DD103" s="16">
        <f t="shared" si="4"/>
        <v>0</v>
      </c>
      <c r="DE103" s="16">
        <f t="shared" si="4"/>
        <v>0</v>
      </c>
      <c r="DF103" s="16">
        <f t="shared" si="4"/>
        <v>0</v>
      </c>
      <c r="DG103" s="93"/>
      <c r="DH103" s="93"/>
      <c r="DI103" s="93"/>
      <c r="DT103" s="61"/>
      <c r="DU103" s="61"/>
      <c r="DV103" s="61"/>
      <c r="DW103" s="61"/>
      <c r="DX103" s="61"/>
    </row>
    <row r="104" spans="6:128" ht="19.5" customHeight="1">
      <c r="F104" s="286">
        <v>11</v>
      </c>
      <c r="G104" s="286"/>
      <c r="H104" s="287"/>
      <c r="I104" s="288"/>
      <c r="J104" s="288"/>
      <c r="K104" s="288"/>
      <c r="L104" s="289"/>
      <c r="M104" s="287"/>
      <c r="N104" s="288"/>
      <c r="O104" s="288"/>
      <c r="P104" s="288"/>
      <c r="Q104" s="289"/>
      <c r="R104" s="291"/>
      <c r="S104" s="291"/>
      <c r="T104" s="291"/>
      <c r="U104" s="291"/>
      <c r="V104" s="292"/>
      <c r="W104" s="292"/>
      <c r="X104" s="292"/>
      <c r="Y104" s="292"/>
      <c r="Z104" s="292"/>
      <c r="AA104" s="292"/>
      <c r="AB104" s="292"/>
      <c r="AC104" s="292"/>
      <c r="AD104" s="293" t="str">
        <f t="shared" si="5"/>
        <v/>
      </c>
      <c r="AE104" s="293"/>
      <c r="AF104" s="293"/>
      <c r="AG104" s="293"/>
      <c r="AH104" s="293"/>
      <c r="AI104" s="293"/>
      <c r="AJ104" s="293"/>
      <c r="AK104" s="293"/>
      <c r="AL104" s="313"/>
      <c r="AM104" s="314"/>
      <c r="AN104" s="315"/>
      <c r="AO104" s="303" t="str">
        <f t="shared" si="6"/>
        <v/>
      </c>
      <c r="AP104" s="303"/>
      <c r="AQ104" s="303"/>
      <c r="AR104" s="303" t="str">
        <f t="shared" si="7"/>
        <v/>
      </c>
      <c r="AS104" s="303"/>
      <c r="AT104" s="303"/>
      <c r="AU104" s="303" t="str">
        <f t="shared" si="8"/>
        <v/>
      </c>
      <c r="AV104" s="303"/>
      <c r="AW104" s="303"/>
      <c r="AX104" s="303" t="str">
        <f t="shared" si="9"/>
        <v/>
      </c>
      <c r="AY104" s="303"/>
      <c r="AZ104" s="303"/>
      <c r="BA104" s="303" t="str">
        <f t="shared" si="10"/>
        <v/>
      </c>
      <c r="BB104" s="303"/>
      <c r="BC104" s="303"/>
      <c r="BD104" s="310"/>
      <c r="BE104" s="311"/>
      <c r="BF104" s="311"/>
      <c r="BG104" s="312"/>
      <c r="BH104" s="145"/>
      <c r="BI104" s="145"/>
      <c r="BJ104" s="145"/>
      <c r="CE104" s="93">
        <v>11</v>
      </c>
      <c r="CF104" s="93" t="str">
        <f t="shared" si="11"/>
        <v/>
      </c>
      <c r="CG104" s="93" t="str">
        <f t="shared" si="12"/>
        <v/>
      </c>
      <c r="CH104" s="93" t="str">
        <f t="shared" si="13"/>
        <v/>
      </c>
      <c r="CI104" s="100" t="str">
        <f t="shared" si="14"/>
        <v/>
      </c>
      <c r="CJ104" s="93" t="str">
        <f t="shared" si="15"/>
        <v/>
      </c>
      <c r="CK104" s="93" t="str">
        <f t="shared" si="16"/>
        <v/>
      </c>
      <c r="CL104" s="93" t="str">
        <f t="shared" si="17"/>
        <v/>
      </c>
      <c r="CM104" s="93" t="str">
        <f t="shared" si="18"/>
        <v/>
      </c>
      <c r="CN104" s="93" t="str">
        <f t="shared" si="19"/>
        <v/>
      </c>
      <c r="CO104" s="93" t="str">
        <f t="shared" si="20"/>
        <v/>
      </c>
      <c r="CP104" s="93" t="str">
        <f t="shared" si="21"/>
        <v/>
      </c>
      <c r="CQ104" s="93" t="str">
        <f t="shared" si="22"/>
        <v/>
      </c>
      <c r="CR104" s="93" t="str">
        <f t="shared" si="23"/>
        <v/>
      </c>
      <c r="CS104" s="93" t="str">
        <f t="shared" si="24"/>
        <v/>
      </c>
      <c r="CT104" s="93" t="str">
        <f t="shared" si="25"/>
        <v/>
      </c>
      <c r="CV104" s="108" t="s">
        <v>24</v>
      </c>
      <c r="CW104" s="108">
        <f t="shared" si="2"/>
        <v>0</v>
      </c>
      <c r="CX104" s="16">
        <f t="shared" si="26"/>
        <v>0</v>
      </c>
      <c r="CY104" s="16">
        <f t="shared" si="3"/>
        <v>0</v>
      </c>
      <c r="CZ104" s="16">
        <f t="shared" si="4"/>
        <v>0</v>
      </c>
      <c r="DA104" s="16">
        <f t="shared" si="4"/>
        <v>0</v>
      </c>
      <c r="DB104" s="16">
        <f t="shared" si="4"/>
        <v>0</v>
      </c>
      <c r="DC104" s="16">
        <f t="shared" si="4"/>
        <v>0</v>
      </c>
      <c r="DD104" s="16">
        <f t="shared" si="4"/>
        <v>0</v>
      </c>
      <c r="DE104" s="16">
        <f t="shared" si="4"/>
        <v>0</v>
      </c>
      <c r="DF104" s="16">
        <f t="shared" si="4"/>
        <v>0</v>
      </c>
      <c r="DG104" s="93"/>
      <c r="DH104" s="93"/>
      <c r="DI104" s="93"/>
      <c r="DT104" s="61"/>
      <c r="DU104" s="61"/>
      <c r="DV104" s="61"/>
      <c r="DW104" s="61"/>
      <c r="DX104" s="61"/>
    </row>
    <row r="105" spans="6:128" ht="19.5" customHeight="1">
      <c r="F105" s="286">
        <v>12</v>
      </c>
      <c r="G105" s="286"/>
      <c r="H105" s="287"/>
      <c r="I105" s="288"/>
      <c r="J105" s="288"/>
      <c r="K105" s="288"/>
      <c r="L105" s="289"/>
      <c r="M105" s="287"/>
      <c r="N105" s="288"/>
      <c r="O105" s="288"/>
      <c r="P105" s="288"/>
      <c r="Q105" s="289"/>
      <c r="R105" s="291"/>
      <c r="S105" s="291"/>
      <c r="T105" s="291"/>
      <c r="U105" s="291"/>
      <c r="V105" s="292"/>
      <c r="W105" s="292"/>
      <c r="X105" s="292"/>
      <c r="Y105" s="292"/>
      <c r="Z105" s="292"/>
      <c r="AA105" s="292"/>
      <c r="AB105" s="292"/>
      <c r="AC105" s="292"/>
      <c r="AD105" s="293" t="str">
        <f t="shared" si="5"/>
        <v/>
      </c>
      <c r="AE105" s="293"/>
      <c r="AF105" s="293"/>
      <c r="AG105" s="293"/>
      <c r="AH105" s="293"/>
      <c r="AI105" s="293"/>
      <c r="AJ105" s="293"/>
      <c r="AK105" s="293"/>
      <c r="AL105" s="313"/>
      <c r="AM105" s="314"/>
      <c r="AN105" s="315"/>
      <c r="AO105" s="303" t="str">
        <f t="shared" si="6"/>
        <v/>
      </c>
      <c r="AP105" s="303"/>
      <c r="AQ105" s="303"/>
      <c r="AR105" s="303" t="str">
        <f t="shared" si="7"/>
        <v/>
      </c>
      <c r="AS105" s="303"/>
      <c r="AT105" s="303"/>
      <c r="AU105" s="303" t="str">
        <f t="shared" si="8"/>
        <v/>
      </c>
      <c r="AV105" s="303"/>
      <c r="AW105" s="303"/>
      <c r="AX105" s="303" t="str">
        <f t="shared" si="9"/>
        <v/>
      </c>
      <c r="AY105" s="303"/>
      <c r="AZ105" s="303"/>
      <c r="BA105" s="303" t="str">
        <f t="shared" si="10"/>
        <v/>
      </c>
      <c r="BB105" s="303"/>
      <c r="BC105" s="303"/>
      <c r="BD105" s="310"/>
      <c r="BE105" s="311"/>
      <c r="BF105" s="311"/>
      <c r="BG105" s="312"/>
      <c r="BH105" s="145"/>
      <c r="BI105" s="145"/>
      <c r="BJ105" s="145"/>
      <c r="CE105" s="93">
        <v>12</v>
      </c>
      <c r="CF105" s="93" t="str">
        <f t="shared" si="11"/>
        <v/>
      </c>
      <c r="CG105" s="93" t="str">
        <f t="shared" si="12"/>
        <v/>
      </c>
      <c r="CH105" s="93" t="str">
        <f t="shared" si="13"/>
        <v/>
      </c>
      <c r="CI105" s="100" t="str">
        <f t="shared" si="14"/>
        <v/>
      </c>
      <c r="CJ105" s="93" t="str">
        <f t="shared" si="15"/>
        <v/>
      </c>
      <c r="CK105" s="93" t="str">
        <f t="shared" si="16"/>
        <v/>
      </c>
      <c r="CL105" s="93" t="str">
        <f t="shared" si="17"/>
        <v/>
      </c>
      <c r="CM105" s="93" t="str">
        <f t="shared" si="18"/>
        <v/>
      </c>
      <c r="CN105" s="93" t="str">
        <f t="shared" si="19"/>
        <v/>
      </c>
      <c r="CO105" s="93" t="str">
        <f t="shared" si="20"/>
        <v/>
      </c>
      <c r="CP105" s="93" t="str">
        <f t="shared" si="21"/>
        <v/>
      </c>
      <c r="CQ105" s="93" t="str">
        <f t="shared" si="22"/>
        <v/>
      </c>
      <c r="CR105" s="93" t="str">
        <f t="shared" si="23"/>
        <v/>
      </c>
      <c r="CS105" s="93" t="str">
        <f t="shared" si="24"/>
        <v/>
      </c>
      <c r="CT105" s="93" t="str">
        <f t="shared" si="25"/>
        <v/>
      </c>
      <c r="CV105" s="108" t="s">
        <v>25</v>
      </c>
      <c r="CW105" s="108">
        <f t="shared" si="2"/>
        <v>0</v>
      </c>
      <c r="CX105" s="16">
        <f t="shared" si="26"/>
        <v>0</v>
      </c>
      <c r="CY105" s="16">
        <f t="shared" si="3"/>
        <v>0</v>
      </c>
      <c r="CZ105" s="16">
        <f t="shared" si="4"/>
        <v>0</v>
      </c>
      <c r="DA105" s="16">
        <f t="shared" si="4"/>
        <v>0</v>
      </c>
      <c r="DB105" s="16">
        <f t="shared" si="4"/>
        <v>0</v>
      </c>
      <c r="DC105" s="16">
        <f t="shared" si="4"/>
        <v>0</v>
      </c>
      <c r="DD105" s="16">
        <f t="shared" si="4"/>
        <v>0</v>
      </c>
      <c r="DE105" s="16">
        <f t="shared" si="4"/>
        <v>0</v>
      </c>
      <c r="DF105" s="16">
        <f t="shared" si="4"/>
        <v>0</v>
      </c>
      <c r="DG105" s="93"/>
      <c r="DH105" s="93"/>
      <c r="DI105" s="93"/>
      <c r="DT105" s="61"/>
      <c r="DU105" s="61"/>
      <c r="DV105" s="61"/>
      <c r="DW105" s="61"/>
      <c r="DX105" s="61"/>
    </row>
    <row r="106" spans="6:128" ht="19.5" customHeight="1">
      <c r="F106" s="286">
        <v>13</v>
      </c>
      <c r="G106" s="286"/>
      <c r="H106" s="287"/>
      <c r="I106" s="288"/>
      <c r="J106" s="288"/>
      <c r="K106" s="288"/>
      <c r="L106" s="289"/>
      <c r="M106" s="287"/>
      <c r="N106" s="288"/>
      <c r="O106" s="288"/>
      <c r="P106" s="288"/>
      <c r="Q106" s="289"/>
      <c r="R106" s="291"/>
      <c r="S106" s="291"/>
      <c r="T106" s="291"/>
      <c r="U106" s="291"/>
      <c r="V106" s="292"/>
      <c r="W106" s="292"/>
      <c r="X106" s="292"/>
      <c r="Y106" s="292"/>
      <c r="Z106" s="292"/>
      <c r="AA106" s="292"/>
      <c r="AB106" s="292"/>
      <c r="AC106" s="292"/>
      <c r="AD106" s="293" t="str">
        <f t="shared" si="5"/>
        <v/>
      </c>
      <c r="AE106" s="293"/>
      <c r="AF106" s="293"/>
      <c r="AG106" s="293"/>
      <c r="AH106" s="293"/>
      <c r="AI106" s="293"/>
      <c r="AJ106" s="293"/>
      <c r="AK106" s="293"/>
      <c r="AL106" s="313"/>
      <c r="AM106" s="314"/>
      <c r="AN106" s="315"/>
      <c r="AO106" s="303" t="str">
        <f t="shared" si="6"/>
        <v/>
      </c>
      <c r="AP106" s="303"/>
      <c r="AQ106" s="303"/>
      <c r="AR106" s="303" t="str">
        <f t="shared" si="7"/>
        <v/>
      </c>
      <c r="AS106" s="303"/>
      <c r="AT106" s="303"/>
      <c r="AU106" s="303" t="str">
        <f t="shared" si="8"/>
        <v/>
      </c>
      <c r="AV106" s="303"/>
      <c r="AW106" s="303"/>
      <c r="AX106" s="303" t="str">
        <f t="shared" si="9"/>
        <v/>
      </c>
      <c r="AY106" s="303"/>
      <c r="AZ106" s="303"/>
      <c r="BA106" s="303" t="str">
        <f t="shared" si="10"/>
        <v/>
      </c>
      <c r="BB106" s="303"/>
      <c r="BC106" s="303"/>
      <c r="BD106" s="310"/>
      <c r="BE106" s="311"/>
      <c r="BF106" s="311"/>
      <c r="BG106" s="312"/>
      <c r="BH106" s="145"/>
      <c r="BI106" s="145"/>
      <c r="BJ106" s="145"/>
      <c r="CE106" s="93">
        <v>13</v>
      </c>
      <c r="CF106" s="93" t="str">
        <f t="shared" si="11"/>
        <v/>
      </c>
      <c r="CG106" s="93" t="str">
        <f t="shared" si="12"/>
        <v/>
      </c>
      <c r="CH106" s="93" t="str">
        <f t="shared" si="13"/>
        <v/>
      </c>
      <c r="CI106" s="100" t="str">
        <f t="shared" si="14"/>
        <v/>
      </c>
      <c r="CJ106" s="93" t="str">
        <f t="shared" si="15"/>
        <v/>
      </c>
      <c r="CK106" s="93" t="str">
        <f t="shared" si="16"/>
        <v/>
      </c>
      <c r="CL106" s="93" t="str">
        <f t="shared" si="17"/>
        <v/>
      </c>
      <c r="CM106" s="93" t="str">
        <f t="shared" si="18"/>
        <v/>
      </c>
      <c r="CN106" s="93" t="str">
        <f t="shared" si="19"/>
        <v/>
      </c>
      <c r="CO106" s="93" t="str">
        <f t="shared" si="20"/>
        <v/>
      </c>
      <c r="CP106" s="93" t="str">
        <f t="shared" si="21"/>
        <v/>
      </c>
      <c r="CQ106" s="93" t="str">
        <f t="shared" si="22"/>
        <v/>
      </c>
      <c r="CR106" s="93" t="str">
        <f t="shared" si="23"/>
        <v/>
      </c>
      <c r="CS106" s="93" t="str">
        <f t="shared" si="24"/>
        <v/>
      </c>
      <c r="CT106" s="93" t="str">
        <f t="shared" si="25"/>
        <v/>
      </c>
      <c r="CV106" s="108" t="s">
        <v>26</v>
      </c>
      <c r="CW106" s="108">
        <f t="shared" si="2"/>
        <v>0</v>
      </c>
      <c r="CX106" s="16">
        <f t="shared" si="26"/>
        <v>0</v>
      </c>
      <c r="CY106" s="16">
        <f t="shared" si="3"/>
        <v>0</v>
      </c>
      <c r="CZ106" s="16">
        <f t="shared" si="4"/>
        <v>0</v>
      </c>
      <c r="DA106" s="16">
        <f t="shared" si="4"/>
        <v>0</v>
      </c>
      <c r="DB106" s="16">
        <f t="shared" si="4"/>
        <v>0</v>
      </c>
      <c r="DC106" s="16">
        <f t="shared" si="4"/>
        <v>0</v>
      </c>
      <c r="DD106" s="16">
        <f t="shared" si="4"/>
        <v>0</v>
      </c>
      <c r="DE106" s="16">
        <f t="shared" si="4"/>
        <v>0</v>
      </c>
      <c r="DF106" s="16">
        <f t="shared" si="4"/>
        <v>0</v>
      </c>
      <c r="DG106" s="93"/>
      <c r="DH106" s="93"/>
      <c r="DI106" s="93"/>
      <c r="DT106" s="61"/>
      <c r="DU106" s="61"/>
      <c r="DV106" s="61"/>
      <c r="DW106" s="61"/>
      <c r="DX106" s="61"/>
    </row>
    <row r="107" spans="6:128" ht="19.5" customHeight="1">
      <c r="F107" s="286">
        <v>14</v>
      </c>
      <c r="G107" s="286"/>
      <c r="H107" s="287"/>
      <c r="I107" s="288"/>
      <c r="J107" s="288"/>
      <c r="K107" s="288"/>
      <c r="L107" s="289"/>
      <c r="M107" s="287"/>
      <c r="N107" s="288"/>
      <c r="O107" s="288"/>
      <c r="P107" s="288"/>
      <c r="Q107" s="289"/>
      <c r="R107" s="291"/>
      <c r="S107" s="291"/>
      <c r="T107" s="291"/>
      <c r="U107" s="291"/>
      <c r="V107" s="292"/>
      <c r="W107" s="292"/>
      <c r="X107" s="292"/>
      <c r="Y107" s="292"/>
      <c r="Z107" s="292"/>
      <c r="AA107" s="292"/>
      <c r="AB107" s="292"/>
      <c r="AC107" s="292"/>
      <c r="AD107" s="293" t="str">
        <f t="shared" si="5"/>
        <v/>
      </c>
      <c r="AE107" s="293"/>
      <c r="AF107" s="293"/>
      <c r="AG107" s="293"/>
      <c r="AH107" s="293"/>
      <c r="AI107" s="293"/>
      <c r="AJ107" s="293"/>
      <c r="AK107" s="293"/>
      <c r="AL107" s="313"/>
      <c r="AM107" s="314"/>
      <c r="AN107" s="315"/>
      <c r="AO107" s="303" t="str">
        <f t="shared" si="6"/>
        <v/>
      </c>
      <c r="AP107" s="303"/>
      <c r="AQ107" s="303"/>
      <c r="AR107" s="303" t="str">
        <f t="shared" si="7"/>
        <v/>
      </c>
      <c r="AS107" s="303"/>
      <c r="AT107" s="303"/>
      <c r="AU107" s="303" t="str">
        <f t="shared" si="8"/>
        <v/>
      </c>
      <c r="AV107" s="303"/>
      <c r="AW107" s="303"/>
      <c r="AX107" s="303" t="str">
        <f t="shared" si="9"/>
        <v/>
      </c>
      <c r="AY107" s="303"/>
      <c r="AZ107" s="303"/>
      <c r="BA107" s="303" t="str">
        <f t="shared" si="10"/>
        <v/>
      </c>
      <c r="BB107" s="303"/>
      <c r="BC107" s="303"/>
      <c r="BD107" s="310"/>
      <c r="BE107" s="311"/>
      <c r="BF107" s="311"/>
      <c r="BG107" s="312"/>
      <c r="BH107" s="145"/>
      <c r="BI107" s="145"/>
      <c r="BJ107" s="145"/>
      <c r="CE107" s="93">
        <v>14</v>
      </c>
      <c r="CF107" s="93" t="str">
        <f t="shared" si="11"/>
        <v/>
      </c>
      <c r="CG107" s="93" t="str">
        <f t="shared" si="12"/>
        <v/>
      </c>
      <c r="CH107" s="93" t="str">
        <f t="shared" si="13"/>
        <v/>
      </c>
      <c r="CI107" s="100" t="str">
        <f t="shared" si="14"/>
        <v/>
      </c>
      <c r="CJ107" s="93" t="str">
        <f t="shared" si="15"/>
        <v/>
      </c>
      <c r="CK107" s="93" t="str">
        <f t="shared" si="16"/>
        <v/>
      </c>
      <c r="CL107" s="93" t="str">
        <f t="shared" si="17"/>
        <v/>
      </c>
      <c r="CM107" s="93" t="str">
        <f t="shared" si="18"/>
        <v/>
      </c>
      <c r="CN107" s="93" t="str">
        <f t="shared" si="19"/>
        <v/>
      </c>
      <c r="CO107" s="93" t="str">
        <f t="shared" si="20"/>
        <v/>
      </c>
      <c r="CP107" s="93" t="str">
        <f t="shared" si="21"/>
        <v/>
      </c>
      <c r="CQ107" s="93" t="str">
        <f t="shared" si="22"/>
        <v/>
      </c>
      <c r="CR107" s="93" t="str">
        <f t="shared" si="23"/>
        <v/>
      </c>
      <c r="CS107" s="93" t="str">
        <f t="shared" si="24"/>
        <v/>
      </c>
      <c r="CT107" s="93" t="str">
        <f t="shared" si="25"/>
        <v/>
      </c>
      <c r="CV107" s="108" t="s">
        <v>27</v>
      </c>
      <c r="CW107" s="108">
        <f t="shared" si="2"/>
        <v>0</v>
      </c>
      <c r="CX107" s="16">
        <f t="shared" si="26"/>
        <v>0</v>
      </c>
      <c r="CY107" s="16">
        <f t="shared" si="3"/>
        <v>0</v>
      </c>
      <c r="CZ107" s="16">
        <f t="shared" si="4"/>
        <v>0</v>
      </c>
      <c r="DA107" s="16">
        <f t="shared" si="4"/>
        <v>0</v>
      </c>
      <c r="DB107" s="16">
        <f t="shared" si="4"/>
        <v>0</v>
      </c>
      <c r="DC107" s="16">
        <f t="shared" si="4"/>
        <v>0</v>
      </c>
      <c r="DD107" s="16">
        <f t="shared" si="4"/>
        <v>0</v>
      </c>
      <c r="DE107" s="16">
        <f t="shared" si="4"/>
        <v>0</v>
      </c>
      <c r="DF107" s="16">
        <f t="shared" si="4"/>
        <v>0</v>
      </c>
      <c r="DG107" s="93"/>
      <c r="DH107" s="93"/>
      <c r="DI107" s="93"/>
      <c r="DT107" s="61"/>
      <c r="DU107" s="61"/>
      <c r="DV107" s="61"/>
      <c r="DW107" s="61"/>
      <c r="DX107" s="61"/>
    </row>
    <row r="108" spans="6:128" ht="19.5" customHeight="1">
      <c r="F108" s="286">
        <v>15</v>
      </c>
      <c r="G108" s="286"/>
      <c r="H108" s="287"/>
      <c r="I108" s="288"/>
      <c r="J108" s="288"/>
      <c r="K108" s="288"/>
      <c r="L108" s="289"/>
      <c r="M108" s="287"/>
      <c r="N108" s="288"/>
      <c r="O108" s="288"/>
      <c r="P108" s="288"/>
      <c r="Q108" s="289"/>
      <c r="R108" s="291"/>
      <c r="S108" s="291"/>
      <c r="T108" s="291"/>
      <c r="U108" s="291"/>
      <c r="V108" s="292"/>
      <c r="W108" s="292"/>
      <c r="X108" s="292"/>
      <c r="Y108" s="292"/>
      <c r="Z108" s="292"/>
      <c r="AA108" s="292"/>
      <c r="AB108" s="292"/>
      <c r="AC108" s="292"/>
      <c r="AD108" s="293" t="str">
        <f t="shared" si="5"/>
        <v/>
      </c>
      <c r="AE108" s="293"/>
      <c r="AF108" s="293"/>
      <c r="AG108" s="293"/>
      <c r="AH108" s="293"/>
      <c r="AI108" s="293"/>
      <c r="AJ108" s="293"/>
      <c r="AK108" s="293"/>
      <c r="AL108" s="313"/>
      <c r="AM108" s="314"/>
      <c r="AN108" s="315"/>
      <c r="AO108" s="303" t="str">
        <f t="shared" si="6"/>
        <v/>
      </c>
      <c r="AP108" s="303"/>
      <c r="AQ108" s="303"/>
      <c r="AR108" s="303" t="str">
        <f t="shared" si="7"/>
        <v/>
      </c>
      <c r="AS108" s="303"/>
      <c r="AT108" s="303"/>
      <c r="AU108" s="303" t="str">
        <f t="shared" si="8"/>
        <v/>
      </c>
      <c r="AV108" s="303"/>
      <c r="AW108" s="303"/>
      <c r="AX108" s="303" t="str">
        <f t="shared" si="9"/>
        <v/>
      </c>
      <c r="AY108" s="303"/>
      <c r="AZ108" s="303"/>
      <c r="BA108" s="303" t="str">
        <f t="shared" si="10"/>
        <v/>
      </c>
      <c r="BB108" s="303"/>
      <c r="BC108" s="303"/>
      <c r="BD108" s="310"/>
      <c r="BE108" s="311"/>
      <c r="BF108" s="311"/>
      <c r="BG108" s="312"/>
      <c r="BH108" s="145"/>
      <c r="BI108" s="145"/>
      <c r="BJ108" s="145"/>
      <c r="BK108" s="17"/>
      <c r="BL108" s="17"/>
      <c r="BM108" s="17"/>
      <c r="BN108" s="17"/>
      <c r="BO108" s="17"/>
      <c r="BP108" s="17"/>
      <c r="BQ108" s="17"/>
      <c r="BR108" s="17"/>
      <c r="BS108" s="17"/>
      <c r="BT108" s="17"/>
      <c r="BU108" s="17"/>
      <c r="BV108" s="17"/>
      <c r="BW108" s="17"/>
      <c r="BX108" s="17"/>
      <c r="BY108" s="17"/>
      <c r="BZ108" s="17"/>
      <c r="CA108" s="17"/>
      <c r="CB108" s="17"/>
      <c r="CE108" s="93">
        <v>15</v>
      </c>
      <c r="CF108" s="93" t="str">
        <f t="shared" si="11"/>
        <v/>
      </c>
      <c r="CG108" s="93" t="str">
        <f t="shared" si="12"/>
        <v/>
      </c>
      <c r="CH108" s="93" t="str">
        <f t="shared" si="13"/>
        <v/>
      </c>
      <c r="CI108" s="100" t="str">
        <f t="shared" si="14"/>
        <v/>
      </c>
      <c r="CJ108" s="93" t="str">
        <f t="shared" si="15"/>
        <v/>
      </c>
      <c r="CK108" s="93" t="str">
        <f t="shared" si="16"/>
        <v/>
      </c>
      <c r="CL108" s="93" t="str">
        <f t="shared" si="17"/>
        <v/>
      </c>
      <c r="CM108" s="93" t="str">
        <f t="shared" si="18"/>
        <v/>
      </c>
      <c r="CN108" s="93" t="str">
        <f t="shared" si="19"/>
        <v/>
      </c>
      <c r="CO108" s="93" t="str">
        <f t="shared" si="20"/>
        <v/>
      </c>
      <c r="CP108" s="93" t="str">
        <f t="shared" si="21"/>
        <v/>
      </c>
      <c r="CQ108" s="93" t="str">
        <f t="shared" si="22"/>
        <v/>
      </c>
      <c r="CR108" s="93" t="str">
        <f t="shared" si="23"/>
        <v/>
      </c>
      <c r="CS108" s="93" t="str">
        <f t="shared" si="24"/>
        <v/>
      </c>
      <c r="CT108" s="93" t="str">
        <f t="shared" si="25"/>
        <v/>
      </c>
      <c r="CV108" s="108" t="s">
        <v>28</v>
      </c>
      <c r="CW108" s="108">
        <f t="shared" si="2"/>
        <v>0</v>
      </c>
      <c r="CX108" s="16">
        <f t="shared" si="26"/>
        <v>0</v>
      </c>
      <c r="CY108" s="16">
        <f t="shared" si="3"/>
        <v>0</v>
      </c>
      <c r="CZ108" s="16">
        <f t="shared" si="4"/>
        <v>0</v>
      </c>
      <c r="DA108" s="16">
        <f t="shared" si="4"/>
        <v>0</v>
      </c>
      <c r="DB108" s="16">
        <f t="shared" si="4"/>
        <v>0</v>
      </c>
      <c r="DC108" s="16">
        <f t="shared" si="4"/>
        <v>0</v>
      </c>
      <c r="DD108" s="16">
        <f t="shared" si="4"/>
        <v>0</v>
      </c>
      <c r="DE108" s="16">
        <f t="shared" si="4"/>
        <v>0</v>
      </c>
      <c r="DF108" s="16">
        <f t="shared" si="4"/>
        <v>0</v>
      </c>
      <c r="DG108" s="93"/>
      <c r="DH108" s="93"/>
      <c r="DI108" s="93"/>
      <c r="DT108" s="61"/>
      <c r="DU108" s="61"/>
      <c r="DV108" s="61"/>
      <c r="DW108" s="61"/>
      <c r="DX108" s="61"/>
    </row>
    <row r="109" spans="6:128" ht="19.5" customHeight="1">
      <c r="F109" s="286">
        <v>16</v>
      </c>
      <c r="G109" s="286"/>
      <c r="H109" s="287"/>
      <c r="I109" s="288"/>
      <c r="J109" s="288"/>
      <c r="K109" s="288"/>
      <c r="L109" s="289"/>
      <c r="M109" s="287"/>
      <c r="N109" s="288"/>
      <c r="O109" s="288"/>
      <c r="P109" s="288"/>
      <c r="Q109" s="289"/>
      <c r="R109" s="291"/>
      <c r="S109" s="291"/>
      <c r="T109" s="291"/>
      <c r="U109" s="291"/>
      <c r="V109" s="292"/>
      <c r="W109" s="292"/>
      <c r="X109" s="292"/>
      <c r="Y109" s="292"/>
      <c r="Z109" s="292"/>
      <c r="AA109" s="292"/>
      <c r="AB109" s="292"/>
      <c r="AC109" s="292"/>
      <c r="AD109" s="293" t="str">
        <f t="shared" si="5"/>
        <v/>
      </c>
      <c r="AE109" s="293"/>
      <c r="AF109" s="293"/>
      <c r="AG109" s="293"/>
      <c r="AH109" s="293"/>
      <c r="AI109" s="293"/>
      <c r="AJ109" s="293"/>
      <c r="AK109" s="293"/>
      <c r="AL109" s="313"/>
      <c r="AM109" s="314"/>
      <c r="AN109" s="315"/>
      <c r="AO109" s="303" t="str">
        <f t="shared" si="6"/>
        <v/>
      </c>
      <c r="AP109" s="303"/>
      <c r="AQ109" s="303"/>
      <c r="AR109" s="303" t="str">
        <f t="shared" si="7"/>
        <v/>
      </c>
      <c r="AS109" s="303"/>
      <c r="AT109" s="303"/>
      <c r="AU109" s="303" t="str">
        <f t="shared" si="8"/>
        <v/>
      </c>
      <c r="AV109" s="303"/>
      <c r="AW109" s="303"/>
      <c r="AX109" s="303" t="str">
        <f t="shared" si="9"/>
        <v/>
      </c>
      <c r="AY109" s="303"/>
      <c r="AZ109" s="303"/>
      <c r="BA109" s="303" t="str">
        <f t="shared" si="10"/>
        <v/>
      </c>
      <c r="BB109" s="303"/>
      <c r="BC109" s="303"/>
      <c r="BD109" s="310"/>
      <c r="BE109" s="311"/>
      <c r="BF109" s="311"/>
      <c r="BG109" s="312"/>
      <c r="BH109" s="145"/>
      <c r="BI109" s="145"/>
      <c r="BJ109" s="145"/>
      <c r="BK109" s="17"/>
      <c r="BL109" s="17"/>
      <c r="BM109" s="17"/>
      <c r="BN109" s="17"/>
      <c r="BO109" s="17"/>
      <c r="BP109" s="17"/>
      <c r="BQ109" s="17"/>
      <c r="BR109" s="17"/>
      <c r="BS109" s="17"/>
      <c r="BT109" s="17"/>
      <c r="BU109" s="17"/>
      <c r="BV109" s="17"/>
      <c r="BW109" s="17"/>
      <c r="BX109" s="17"/>
      <c r="BY109" s="17"/>
      <c r="BZ109" s="17"/>
      <c r="CA109" s="17"/>
      <c r="CB109" s="17"/>
      <c r="CE109" s="93">
        <v>16</v>
      </c>
      <c r="CF109" s="93" t="str">
        <f t="shared" si="11"/>
        <v/>
      </c>
      <c r="CG109" s="93" t="str">
        <f t="shared" si="12"/>
        <v/>
      </c>
      <c r="CH109" s="93" t="str">
        <f t="shared" si="13"/>
        <v/>
      </c>
      <c r="CI109" s="100" t="str">
        <f t="shared" si="14"/>
        <v/>
      </c>
      <c r="CJ109" s="93" t="str">
        <f t="shared" si="15"/>
        <v/>
      </c>
      <c r="CK109" s="93" t="str">
        <f t="shared" si="16"/>
        <v/>
      </c>
      <c r="CL109" s="93" t="str">
        <f t="shared" si="17"/>
        <v/>
      </c>
      <c r="CM109" s="93" t="str">
        <f t="shared" si="18"/>
        <v/>
      </c>
      <c r="CN109" s="93" t="str">
        <f t="shared" si="19"/>
        <v/>
      </c>
      <c r="CO109" s="93" t="str">
        <f t="shared" si="20"/>
        <v/>
      </c>
      <c r="CP109" s="93" t="str">
        <f t="shared" si="21"/>
        <v/>
      </c>
      <c r="CQ109" s="93" t="str">
        <f t="shared" si="22"/>
        <v/>
      </c>
      <c r="CR109" s="93" t="str">
        <f t="shared" si="23"/>
        <v/>
      </c>
      <c r="CS109" s="93" t="str">
        <f t="shared" si="24"/>
        <v/>
      </c>
      <c r="CT109" s="93" t="str">
        <f t="shared" si="25"/>
        <v/>
      </c>
      <c r="CV109" s="108" t="s">
        <v>29</v>
      </c>
      <c r="CW109" s="108">
        <f t="shared" si="2"/>
        <v>0</v>
      </c>
      <c r="CX109" s="16">
        <f t="shared" si="26"/>
        <v>0</v>
      </c>
      <c r="CY109" s="16">
        <f t="shared" si="3"/>
        <v>0</v>
      </c>
      <c r="CZ109" s="16">
        <f t="shared" si="4"/>
        <v>0</v>
      </c>
      <c r="DA109" s="16">
        <f t="shared" si="4"/>
        <v>0</v>
      </c>
      <c r="DB109" s="16">
        <f t="shared" si="4"/>
        <v>0</v>
      </c>
      <c r="DC109" s="16">
        <f t="shared" si="4"/>
        <v>0</v>
      </c>
      <c r="DD109" s="16">
        <f t="shared" si="4"/>
        <v>0</v>
      </c>
      <c r="DE109" s="16">
        <f t="shared" si="4"/>
        <v>0</v>
      </c>
      <c r="DF109" s="16">
        <f t="shared" si="4"/>
        <v>0</v>
      </c>
      <c r="DG109" s="93"/>
      <c r="DH109" s="93"/>
      <c r="DI109" s="93"/>
      <c r="DT109" s="61"/>
      <c r="DU109" s="61"/>
      <c r="DV109" s="61"/>
      <c r="DW109" s="61"/>
      <c r="DX109" s="61"/>
    </row>
    <row r="110" spans="6:128" ht="19.5" customHeight="1">
      <c r="F110" s="286">
        <v>17</v>
      </c>
      <c r="G110" s="286"/>
      <c r="H110" s="287"/>
      <c r="I110" s="288"/>
      <c r="J110" s="288"/>
      <c r="K110" s="288"/>
      <c r="L110" s="289"/>
      <c r="M110" s="287"/>
      <c r="N110" s="288"/>
      <c r="O110" s="288"/>
      <c r="P110" s="288"/>
      <c r="Q110" s="289"/>
      <c r="R110" s="291"/>
      <c r="S110" s="291"/>
      <c r="T110" s="291"/>
      <c r="U110" s="291"/>
      <c r="V110" s="292"/>
      <c r="W110" s="292"/>
      <c r="X110" s="292"/>
      <c r="Y110" s="292"/>
      <c r="Z110" s="292"/>
      <c r="AA110" s="292"/>
      <c r="AB110" s="292"/>
      <c r="AC110" s="292"/>
      <c r="AD110" s="293" t="str">
        <f t="shared" si="5"/>
        <v/>
      </c>
      <c r="AE110" s="293"/>
      <c r="AF110" s="293"/>
      <c r="AG110" s="293"/>
      <c r="AH110" s="293"/>
      <c r="AI110" s="293"/>
      <c r="AJ110" s="293"/>
      <c r="AK110" s="293"/>
      <c r="AL110" s="313"/>
      <c r="AM110" s="314"/>
      <c r="AN110" s="315"/>
      <c r="AO110" s="303" t="str">
        <f t="shared" si="6"/>
        <v/>
      </c>
      <c r="AP110" s="303"/>
      <c r="AQ110" s="303"/>
      <c r="AR110" s="303" t="str">
        <f t="shared" si="7"/>
        <v/>
      </c>
      <c r="AS110" s="303"/>
      <c r="AT110" s="303"/>
      <c r="AU110" s="303" t="str">
        <f t="shared" si="8"/>
        <v/>
      </c>
      <c r="AV110" s="303"/>
      <c r="AW110" s="303"/>
      <c r="AX110" s="303" t="str">
        <f t="shared" si="9"/>
        <v/>
      </c>
      <c r="AY110" s="303"/>
      <c r="AZ110" s="303"/>
      <c r="BA110" s="303" t="str">
        <f t="shared" si="10"/>
        <v/>
      </c>
      <c r="BB110" s="303"/>
      <c r="BC110" s="303"/>
      <c r="BD110" s="310"/>
      <c r="BE110" s="311"/>
      <c r="BF110" s="311"/>
      <c r="BG110" s="312"/>
      <c r="BH110" s="145"/>
      <c r="BI110" s="145"/>
      <c r="BJ110" s="145"/>
      <c r="BK110" s="17"/>
      <c r="BL110" s="17"/>
      <c r="BM110" s="17"/>
      <c r="BN110" s="17"/>
      <c r="BO110" s="17"/>
      <c r="BP110" s="17"/>
      <c r="BQ110" s="17"/>
      <c r="BR110" s="17"/>
      <c r="BS110" s="17"/>
      <c r="BT110" s="17"/>
      <c r="BU110" s="17"/>
      <c r="BV110" s="17"/>
      <c r="BW110" s="17"/>
      <c r="BX110" s="17"/>
      <c r="BY110" s="17"/>
      <c r="BZ110" s="17"/>
      <c r="CA110" s="17"/>
      <c r="CB110" s="17"/>
      <c r="CE110" s="93">
        <v>17</v>
      </c>
      <c r="CF110" s="93" t="str">
        <f t="shared" si="11"/>
        <v/>
      </c>
      <c r="CG110" s="93" t="str">
        <f t="shared" si="12"/>
        <v/>
      </c>
      <c r="CH110" s="93" t="str">
        <f t="shared" si="13"/>
        <v/>
      </c>
      <c r="CI110" s="100" t="str">
        <f t="shared" si="14"/>
        <v/>
      </c>
      <c r="CJ110" s="93" t="str">
        <f t="shared" si="15"/>
        <v/>
      </c>
      <c r="CK110" s="93" t="str">
        <f t="shared" si="16"/>
        <v/>
      </c>
      <c r="CL110" s="93" t="str">
        <f t="shared" si="17"/>
        <v/>
      </c>
      <c r="CM110" s="93" t="str">
        <f t="shared" si="18"/>
        <v/>
      </c>
      <c r="CN110" s="93" t="str">
        <f t="shared" si="19"/>
        <v/>
      </c>
      <c r="CO110" s="93" t="str">
        <f t="shared" si="20"/>
        <v/>
      </c>
      <c r="CP110" s="93" t="str">
        <f t="shared" si="21"/>
        <v/>
      </c>
      <c r="CQ110" s="93" t="str">
        <f t="shared" si="22"/>
        <v/>
      </c>
      <c r="CR110" s="93" t="str">
        <f t="shared" si="23"/>
        <v/>
      </c>
      <c r="CS110" s="93" t="str">
        <f t="shared" si="24"/>
        <v/>
      </c>
      <c r="CT110" s="93" t="str">
        <f t="shared" si="25"/>
        <v/>
      </c>
      <c r="CV110" s="108" t="s">
        <v>30</v>
      </c>
      <c r="CW110" s="108">
        <f t="shared" si="2"/>
        <v>0</v>
      </c>
      <c r="CX110" s="16">
        <f t="shared" si="26"/>
        <v>0</v>
      </c>
      <c r="CY110" s="16">
        <f t="shared" si="3"/>
        <v>0</v>
      </c>
      <c r="CZ110" s="16">
        <f t="shared" si="4"/>
        <v>0</v>
      </c>
      <c r="DA110" s="16">
        <f t="shared" si="4"/>
        <v>0</v>
      </c>
      <c r="DB110" s="16">
        <f t="shared" si="4"/>
        <v>0</v>
      </c>
      <c r="DC110" s="16">
        <f t="shared" si="4"/>
        <v>0</v>
      </c>
      <c r="DD110" s="16">
        <f t="shared" si="4"/>
        <v>0</v>
      </c>
      <c r="DE110" s="16">
        <f t="shared" si="4"/>
        <v>0</v>
      </c>
      <c r="DF110" s="16">
        <f t="shared" si="4"/>
        <v>0</v>
      </c>
      <c r="DG110" s="93"/>
      <c r="DH110" s="93"/>
      <c r="DI110" s="93"/>
      <c r="DT110" s="61"/>
      <c r="DU110" s="61"/>
      <c r="DV110" s="61"/>
      <c r="DW110" s="61"/>
      <c r="DX110" s="61"/>
    </row>
    <row r="111" spans="6:128" ht="19.5" customHeight="1">
      <c r="F111" s="286">
        <v>18</v>
      </c>
      <c r="G111" s="286"/>
      <c r="H111" s="287"/>
      <c r="I111" s="288"/>
      <c r="J111" s="288"/>
      <c r="K111" s="288"/>
      <c r="L111" s="289"/>
      <c r="M111" s="287"/>
      <c r="N111" s="288"/>
      <c r="O111" s="288"/>
      <c r="P111" s="288"/>
      <c r="Q111" s="289"/>
      <c r="R111" s="291"/>
      <c r="S111" s="291"/>
      <c r="T111" s="291"/>
      <c r="U111" s="291"/>
      <c r="V111" s="292"/>
      <c r="W111" s="292"/>
      <c r="X111" s="292"/>
      <c r="Y111" s="292"/>
      <c r="Z111" s="292"/>
      <c r="AA111" s="292"/>
      <c r="AB111" s="292"/>
      <c r="AC111" s="292"/>
      <c r="AD111" s="293" t="str">
        <f t="shared" si="5"/>
        <v/>
      </c>
      <c r="AE111" s="293"/>
      <c r="AF111" s="293"/>
      <c r="AG111" s="293"/>
      <c r="AH111" s="293"/>
      <c r="AI111" s="293"/>
      <c r="AJ111" s="293"/>
      <c r="AK111" s="293"/>
      <c r="AL111" s="313"/>
      <c r="AM111" s="314"/>
      <c r="AN111" s="315"/>
      <c r="AO111" s="303" t="str">
        <f t="shared" si="6"/>
        <v/>
      </c>
      <c r="AP111" s="303"/>
      <c r="AQ111" s="303"/>
      <c r="AR111" s="303" t="str">
        <f t="shared" si="7"/>
        <v/>
      </c>
      <c r="AS111" s="303"/>
      <c r="AT111" s="303"/>
      <c r="AU111" s="303" t="str">
        <f t="shared" si="8"/>
        <v/>
      </c>
      <c r="AV111" s="303"/>
      <c r="AW111" s="303"/>
      <c r="AX111" s="303" t="str">
        <f t="shared" si="9"/>
        <v/>
      </c>
      <c r="AY111" s="303"/>
      <c r="AZ111" s="303"/>
      <c r="BA111" s="303" t="str">
        <f t="shared" si="10"/>
        <v/>
      </c>
      <c r="BB111" s="303"/>
      <c r="BC111" s="303"/>
      <c r="BD111" s="310"/>
      <c r="BE111" s="311"/>
      <c r="BF111" s="311"/>
      <c r="BG111" s="312"/>
      <c r="BH111" s="145"/>
      <c r="BI111" s="145"/>
      <c r="BJ111" s="145"/>
      <c r="BK111" s="17"/>
      <c r="BL111" s="17"/>
      <c r="BM111" s="17"/>
      <c r="BN111" s="17"/>
      <c r="BO111" s="17"/>
      <c r="BP111" s="17"/>
      <c r="BQ111" s="17"/>
      <c r="BR111" s="17"/>
      <c r="BS111" s="17"/>
      <c r="BT111" s="17"/>
      <c r="BU111" s="17"/>
      <c r="BV111" s="17"/>
      <c r="BW111" s="17"/>
      <c r="BX111" s="17"/>
      <c r="BY111" s="17"/>
      <c r="BZ111" s="17"/>
      <c r="CA111" s="17"/>
      <c r="CB111" s="17"/>
      <c r="CE111" s="93">
        <v>18</v>
      </c>
      <c r="CF111" s="93" t="str">
        <f t="shared" si="11"/>
        <v/>
      </c>
      <c r="CG111" s="93" t="str">
        <f t="shared" si="12"/>
        <v/>
      </c>
      <c r="CH111" s="93" t="str">
        <f t="shared" si="13"/>
        <v/>
      </c>
      <c r="CI111" s="100" t="str">
        <f t="shared" si="14"/>
        <v/>
      </c>
      <c r="CJ111" s="93" t="str">
        <f t="shared" si="15"/>
        <v/>
      </c>
      <c r="CK111" s="93" t="str">
        <f t="shared" si="16"/>
        <v/>
      </c>
      <c r="CL111" s="93" t="str">
        <f t="shared" si="17"/>
        <v/>
      </c>
      <c r="CM111" s="93" t="str">
        <f t="shared" si="18"/>
        <v/>
      </c>
      <c r="CN111" s="93" t="str">
        <f t="shared" si="19"/>
        <v/>
      </c>
      <c r="CO111" s="93" t="str">
        <f t="shared" si="20"/>
        <v/>
      </c>
      <c r="CP111" s="93" t="str">
        <f t="shared" si="21"/>
        <v/>
      </c>
      <c r="CQ111" s="93" t="str">
        <f t="shared" si="22"/>
        <v/>
      </c>
      <c r="CR111" s="93" t="str">
        <f t="shared" si="23"/>
        <v/>
      </c>
      <c r="CS111" s="93" t="str">
        <f t="shared" si="24"/>
        <v/>
      </c>
      <c r="CT111" s="93" t="str">
        <f t="shared" si="25"/>
        <v/>
      </c>
      <c r="CV111" s="108" t="s">
        <v>31</v>
      </c>
      <c r="CW111" s="108">
        <f t="shared" si="2"/>
        <v>0</v>
      </c>
      <c r="CX111" s="16">
        <f t="shared" si="26"/>
        <v>0</v>
      </c>
      <c r="CY111" s="16">
        <f t="shared" si="3"/>
        <v>0</v>
      </c>
      <c r="CZ111" s="16">
        <f t="shared" si="4"/>
        <v>0</v>
      </c>
      <c r="DA111" s="16">
        <f t="shared" si="4"/>
        <v>0</v>
      </c>
      <c r="DB111" s="16">
        <f t="shared" si="4"/>
        <v>0</v>
      </c>
      <c r="DC111" s="16">
        <f t="shared" si="4"/>
        <v>0</v>
      </c>
      <c r="DD111" s="16">
        <f t="shared" si="4"/>
        <v>0</v>
      </c>
      <c r="DE111" s="16">
        <f t="shared" si="4"/>
        <v>0</v>
      </c>
      <c r="DF111" s="16">
        <f t="shared" si="4"/>
        <v>0</v>
      </c>
      <c r="DG111" s="93"/>
      <c r="DH111" s="93"/>
      <c r="DI111" s="93"/>
      <c r="DT111" s="61"/>
      <c r="DU111" s="61"/>
      <c r="DV111" s="61"/>
      <c r="DW111" s="61"/>
      <c r="DX111" s="61"/>
    </row>
    <row r="112" spans="6:128" ht="19.5" customHeight="1">
      <c r="F112" s="286">
        <v>19</v>
      </c>
      <c r="G112" s="286"/>
      <c r="H112" s="287"/>
      <c r="I112" s="288"/>
      <c r="J112" s="288"/>
      <c r="K112" s="288"/>
      <c r="L112" s="289"/>
      <c r="M112" s="287"/>
      <c r="N112" s="288"/>
      <c r="O112" s="288"/>
      <c r="P112" s="288"/>
      <c r="Q112" s="289"/>
      <c r="R112" s="291"/>
      <c r="S112" s="291"/>
      <c r="T112" s="291"/>
      <c r="U112" s="291"/>
      <c r="V112" s="292"/>
      <c r="W112" s="292"/>
      <c r="X112" s="292"/>
      <c r="Y112" s="292"/>
      <c r="Z112" s="292"/>
      <c r="AA112" s="292"/>
      <c r="AB112" s="292"/>
      <c r="AC112" s="292"/>
      <c r="AD112" s="293" t="str">
        <f t="shared" si="5"/>
        <v/>
      </c>
      <c r="AE112" s="293"/>
      <c r="AF112" s="293"/>
      <c r="AG112" s="293"/>
      <c r="AH112" s="293"/>
      <c r="AI112" s="293"/>
      <c r="AJ112" s="293"/>
      <c r="AK112" s="293"/>
      <c r="AL112" s="313"/>
      <c r="AM112" s="314"/>
      <c r="AN112" s="315"/>
      <c r="AO112" s="303" t="str">
        <f t="shared" si="6"/>
        <v/>
      </c>
      <c r="AP112" s="303"/>
      <c r="AQ112" s="303"/>
      <c r="AR112" s="303" t="str">
        <f t="shared" si="7"/>
        <v/>
      </c>
      <c r="AS112" s="303"/>
      <c r="AT112" s="303"/>
      <c r="AU112" s="303" t="str">
        <f t="shared" si="8"/>
        <v/>
      </c>
      <c r="AV112" s="303"/>
      <c r="AW112" s="303"/>
      <c r="AX112" s="303" t="str">
        <f t="shared" si="9"/>
        <v/>
      </c>
      <c r="AY112" s="303"/>
      <c r="AZ112" s="303"/>
      <c r="BA112" s="303" t="str">
        <f t="shared" si="10"/>
        <v/>
      </c>
      <c r="BB112" s="303"/>
      <c r="BC112" s="303"/>
      <c r="BD112" s="310"/>
      <c r="BE112" s="311"/>
      <c r="BF112" s="311"/>
      <c r="BG112" s="312"/>
      <c r="BH112" s="145"/>
      <c r="BI112" s="145"/>
      <c r="BJ112" s="145"/>
      <c r="BK112" s="17"/>
      <c r="BL112" s="17"/>
      <c r="BM112" s="17"/>
      <c r="BN112" s="17"/>
      <c r="BO112" s="17"/>
      <c r="BP112" s="17"/>
      <c r="BQ112" s="17"/>
      <c r="BR112" s="17"/>
      <c r="BS112" s="17"/>
      <c r="BT112" s="17"/>
      <c r="BU112" s="17"/>
      <c r="BV112" s="17"/>
      <c r="BW112" s="17"/>
      <c r="BX112" s="17"/>
      <c r="BY112" s="17"/>
      <c r="BZ112" s="17"/>
      <c r="CA112" s="17"/>
      <c r="CB112" s="17"/>
      <c r="CE112" s="93">
        <v>19</v>
      </c>
      <c r="CF112" s="93" t="str">
        <f t="shared" si="11"/>
        <v/>
      </c>
      <c r="CG112" s="93" t="str">
        <f t="shared" si="12"/>
        <v/>
      </c>
      <c r="CH112" s="93" t="str">
        <f t="shared" si="13"/>
        <v/>
      </c>
      <c r="CI112" s="100" t="str">
        <f t="shared" si="14"/>
        <v/>
      </c>
      <c r="CJ112" s="93" t="str">
        <f t="shared" si="15"/>
        <v/>
      </c>
      <c r="CK112" s="93" t="str">
        <f t="shared" si="16"/>
        <v/>
      </c>
      <c r="CL112" s="93" t="str">
        <f t="shared" si="17"/>
        <v/>
      </c>
      <c r="CM112" s="93" t="str">
        <f t="shared" si="18"/>
        <v/>
      </c>
      <c r="CN112" s="93" t="str">
        <f t="shared" si="19"/>
        <v/>
      </c>
      <c r="CO112" s="93" t="str">
        <f t="shared" si="20"/>
        <v/>
      </c>
      <c r="CP112" s="93" t="str">
        <f t="shared" si="21"/>
        <v/>
      </c>
      <c r="CQ112" s="93" t="str">
        <f t="shared" si="22"/>
        <v/>
      </c>
      <c r="CR112" s="93" t="str">
        <f t="shared" si="23"/>
        <v/>
      </c>
      <c r="CS112" s="93" t="str">
        <f t="shared" si="24"/>
        <v/>
      </c>
      <c r="CT112" s="93" t="str">
        <f t="shared" si="25"/>
        <v/>
      </c>
      <c r="CV112" s="108" t="s">
        <v>32</v>
      </c>
      <c r="CW112" s="108">
        <f t="shared" si="2"/>
        <v>0</v>
      </c>
      <c r="CX112" s="16">
        <f t="shared" si="26"/>
        <v>0</v>
      </c>
      <c r="CY112" s="16">
        <f t="shared" si="3"/>
        <v>0</v>
      </c>
      <c r="CZ112" s="16">
        <f t="shared" si="4"/>
        <v>0</v>
      </c>
      <c r="DA112" s="16">
        <f t="shared" si="4"/>
        <v>0</v>
      </c>
      <c r="DB112" s="16">
        <f t="shared" si="4"/>
        <v>0</v>
      </c>
      <c r="DC112" s="16">
        <f t="shared" si="4"/>
        <v>0</v>
      </c>
      <c r="DD112" s="16">
        <f t="shared" si="4"/>
        <v>0</v>
      </c>
      <c r="DE112" s="16">
        <f t="shared" si="4"/>
        <v>0</v>
      </c>
      <c r="DF112" s="16">
        <f t="shared" si="4"/>
        <v>0</v>
      </c>
      <c r="DG112" s="93"/>
      <c r="DH112" s="93"/>
      <c r="DI112" s="93"/>
      <c r="DT112" s="61"/>
      <c r="DU112" s="61"/>
      <c r="DV112" s="61"/>
      <c r="DW112" s="61"/>
      <c r="DX112" s="61"/>
    </row>
    <row r="113" spans="6:128" ht="19.5" customHeight="1">
      <c r="F113" s="286">
        <v>20</v>
      </c>
      <c r="G113" s="286"/>
      <c r="H113" s="287"/>
      <c r="I113" s="288"/>
      <c r="J113" s="288"/>
      <c r="K113" s="288"/>
      <c r="L113" s="289"/>
      <c r="M113" s="287"/>
      <c r="N113" s="288"/>
      <c r="O113" s="288"/>
      <c r="P113" s="288"/>
      <c r="Q113" s="289"/>
      <c r="R113" s="291"/>
      <c r="S113" s="291"/>
      <c r="T113" s="291"/>
      <c r="U113" s="291"/>
      <c r="V113" s="292"/>
      <c r="W113" s="292"/>
      <c r="X113" s="292"/>
      <c r="Y113" s="292"/>
      <c r="Z113" s="292"/>
      <c r="AA113" s="292"/>
      <c r="AB113" s="292"/>
      <c r="AC113" s="292"/>
      <c r="AD113" s="293" t="str">
        <f t="shared" si="5"/>
        <v/>
      </c>
      <c r="AE113" s="293"/>
      <c r="AF113" s="293"/>
      <c r="AG113" s="293"/>
      <c r="AH113" s="293"/>
      <c r="AI113" s="293"/>
      <c r="AJ113" s="293"/>
      <c r="AK113" s="293"/>
      <c r="AL113" s="313"/>
      <c r="AM113" s="314"/>
      <c r="AN113" s="315"/>
      <c r="AO113" s="303" t="str">
        <f t="shared" si="6"/>
        <v/>
      </c>
      <c r="AP113" s="303"/>
      <c r="AQ113" s="303"/>
      <c r="AR113" s="303" t="str">
        <f t="shared" si="7"/>
        <v/>
      </c>
      <c r="AS113" s="303"/>
      <c r="AT113" s="303"/>
      <c r="AU113" s="303" t="str">
        <f t="shared" si="8"/>
        <v/>
      </c>
      <c r="AV113" s="303"/>
      <c r="AW113" s="303"/>
      <c r="AX113" s="303" t="str">
        <f t="shared" si="9"/>
        <v/>
      </c>
      <c r="AY113" s="303"/>
      <c r="AZ113" s="303"/>
      <c r="BA113" s="303" t="str">
        <f t="shared" si="10"/>
        <v/>
      </c>
      <c r="BB113" s="303"/>
      <c r="BC113" s="303"/>
      <c r="BD113" s="310"/>
      <c r="BE113" s="311"/>
      <c r="BF113" s="311"/>
      <c r="BG113" s="312"/>
      <c r="BH113" s="145"/>
      <c r="BI113" s="145"/>
      <c r="BJ113" s="145"/>
      <c r="BK113" s="17"/>
      <c r="BL113" s="17"/>
      <c r="BM113" s="17"/>
      <c r="BN113" s="17"/>
      <c r="BO113" s="17"/>
      <c r="BP113" s="17"/>
      <c r="BQ113" s="17"/>
      <c r="BR113" s="17"/>
      <c r="BS113" s="17"/>
      <c r="BT113" s="17"/>
      <c r="BU113" s="17"/>
      <c r="BV113" s="17"/>
      <c r="BW113" s="17"/>
      <c r="BX113" s="17"/>
      <c r="BY113" s="17"/>
      <c r="BZ113" s="17"/>
      <c r="CA113" s="17"/>
      <c r="CB113" s="17"/>
      <c r="CE113" s="93">
        <v>20</v>
      </c>
      <c r="CF113" s="93" t="str">
        <f t="shared" si="11"/>
        <v/>
      </c>
      <c r="CG113" s="93" t="str">
        <f t="shared" si="12"/>
        <v/>
      </c>
      <c r="CH113" s="93" t="str">
        <f t="shared" si="13"/>
        <v/>
      </c>
      <c r="CI113" s="100" t="str">
        <f t="shared" si="14"/>
        <v/>
      </c>
      <c r="CJ113" s="93" t="str">
        <f t="shared" si="15"/>
        <v/>
      </c>
      <c r="CK113" s="93" t="str">
        <f t="shared" si="16"/>
        <v/>
      </c>
      <c r="CL113" s="93" t="str">
        <f t="shared" si="17"/>
        <v/>
      </c>
      <c r="CM113" s="93" t="str">
        <f t="shared" si="18"/>
        <v/>
      </c>
      <c r="CN113" s="93" t="str">
        <f t="shared" si="19"/>
        <v/>
      </c>
      <c r="CO113" s="93" t="str">
        <f t="shared" si="20"/>
        <v/>
      </c>
      <c r="CP113" s="93" t="str">
        <f t="shared" si="21"/>
        <v/>
      </c>
      <c r="CQ113" s="93" t="str">
        <f t="shared" si="22"/>
        <v/>
      </c>
      <c r="CR113" s="93" t="str">
        <f t="shared" si="23"/>
        <v/>
      </c>
      <c r="CS113" s="93" t="str">
        <f t="shared" si="24"/>
        <v/>
      </c>
      <c r="CT113" s="93" t="str">
        <f t="shared" si="25"/>
        <v/>
      </c>
      <c r="CV113" s="108" t="s">
        <v>33</v>
      </c>
      <c r="CW113" s="108">
        <f t="shared" si="2"/>
        <v>0</v>
      </c>
      <c r="CX113" s="16">
        <f t="shared" si="26"/>
        <v>0</v>
      </c>
      <c r="CY113" s="16">
        <f t="shared" si="3"/>
        <v>0</v>
      </c>
      <c r="CZ113" s="16">
        <f t="shared" si="4"/>
        <v>0</v>
      </c>
      <c r="DA113" s="16">
        <f t="shared" si="4"/>
        <v>0</v>
      </c>
      <c r="DB113" s="16">
        <f t="shared" si="4"/>
        <v>0</v>
      </c>
      <c r="DC113" s="16">
        <f t="shared" si="4"/>
        <v>0</v>
      </c>
      <c r="DD113" s="16">
        <f t="shared" si="4"/>
        <v>0</v>
      </c>
      <c r="DE113" s="16">
        <f t="shared" si="4"/>
        <v>0</v>
      </c>
      <c r="DF113" s="16">
        <f t="shared" si="4"/>
        <v>0</v>
      </c>
      <c r="DG113" s="93"/>
      <c r="DH113" s="93"/>
      <c r="DI113" s="93"/>
      <c r="DT113" s="61"/>
      <c r="DU113" s="61"/>
      <c r="DV113" s="61"/>
      <c r="DW113" s="61"/>
      <c r="DX113" s="61"/>
    </row>
    <row r="114" spans="6:128" ht="19.5" customHeight="1">
      <c r="F114" s="286">
        <v>21</v>
      </c>
      <c r="G114" s="286"/>
      <c r="H114" s="287"/>
      <c r="I114" s="288"/>
      <c r="J114" s="288"/>
      <c r="K114" s="288"/>
      <c r="L114" s="289"/>
      <c r="M114" s="287"/>
      <c r="N114" s="288"/>
      <c r="O114" s="288"/>
      <c r="P114" s="288"/>
      <c r="Q114" s="289"/>
      <c r="R114" s="291"/>
      <c r="S114" s="291"/>
      <c r="T114" s="291"/>
      <c r="U114" s="291"/>
      <c r="V114" s="292"/>
      <c r="W114" s="292"/>
      <c r="X114" s="292"/>
      <c r="Y114" s="292"/>
      <c r="Z114" s="292"/>
      <c r="AA114" s="292"/>
      <c r="AB114" s="292"/>
      <c r="AC114" s="292"/>
      <c r="AD114" s="293" t="str">
        <f t="shared" si="5"/>
        <v/>
      </c>
      <c r="AE114" s="293"/>
      <c r="AF114" s="293"/>
      <c r="AG114" s="293"/>
      <c r="AH114" s="293"/>
      <c r="AI114" s="293"/>
      <c r="AJ114" s="293"/>
      <c r="AK114" s="293"/>
      <c r="AL114" s="313"/>
      <c r="AM114" s="314"/>
      <c r="AN114" s="315"/>
      <c r="AO114" s="303" t="str">
        <f t="shared" si="6"/>
        <v/>
      </c>
      <c r="AP114" s="303"/>
      <c r="AQ114" s="303"/>
      <c r="AR114" s="303" t="str">
        <f t="shared" si="7"/>
        <v/>
      </c>
      <c r="AS114" s="303"/>
      <c r="AT114" s="303"/>
      <c r="AU114" s="303" t="str">
        <f t="shared" si="8"/>
        <v/>
      </c>
      <c r="AV114" s="303"/>
      <c r="AW114" s="303"/>
      <c r="AX114" s="303" t="str">
        <f t="shared" si="9"/>
        <v/>
      </c>
      <c r="AY114" s="303"/>
      <c r="AZ114" s="303"/>
      <c r="BA114" s="303" t="str">
        <f t="shared" si="10"/>
        <v/>
      </c>
      <c r="BB114" s="303"/>
      <c r="BC114" s="303"/>
      <c r="BD114" s="310"/>
      <c r="BE114" s="311"/>
      <c r="BF114" s="311"/>
      <c r="BG114" s="312"/>
      <c r="BH114" s="145"/>
      <c r="BI114" s="145"/>
      <c r="BJ114" s="145"/>
      <c r="BK114" s="17"/>
      <c r="BL114" s="17"/>
      <c r="BM114" s="17"/>
      <c r="BN114" s="17"/>
      <c r="BO114" s="17"/>
      <c r="BP114" s="17"/>
      <c r="BQ114" s="17"/>
      <c r="BR114" s="17"/>
      <c r="BS114" s="17"/>
      <c r="BT114" s="17"/>
      <c r="BU114" s="17"/>
      <c r="BV114" s="17"/>
      <c r="BW114" s="17"/>
      <c r="BX114" s="17"/>
      <c r="BY114" s="17"/>
      <c r="BZ114" s="17"/>
      <c r="CA114" s="17"/>
      <c r="CB114" s="17"/>
      <c r="CE114" s="93">
        <v>21</v>
      </c>
      <c r="CF114" s="93" t="str">
        <f t="shared" si="11"/>
        <v/>
      </c>
      <c r="CG114" s="93" t="str">
        <f t="shared" si="12"/>
        <v/>
      </c>
      <c r="CH114" s="93" t="str">
        <f t="shared" si="13"/>
        <v/>
      </c>
      <c r="CI114" s="100" t="str">
        <f t="shared" si="14"/>
        <v/>
      </c>
      <c r="CJ114" s="93" t="str">
        <f t="shared" si="15"/>
        <v/>
      </c>
      <c r="CK114" s="93" t="str">
        <f t="shared" si="16"/>
        <v/>
      </c>
      <c r="CL114" s="93" t="str">
        <f t="shared" si="17"/>
        <v/>
      </c>
      <c r="CM114" s="93" t="str">
        <f t="shared" si="18"/>
        <v/>
      </c>
      <c r="CN114" s="93" t="str">
        <f t="shared" si="19"/>
        <v/>
      </c>
      <c r="CO114" s="93" t="str">
        <f t="shared" si="20"/>
        <v/>
      </c>
      <c r="CP114" s="93" t="str">
        <f t="shared" si="21"/>
        <v/>
      </c>
      <c r="CQ114" s="93" t="str">
        <f t="shared" si="22"/>
        <v/>
      </c>
      <c r="CR114" s="93" t="str">
        <f t="shared" si="23"/>
        <v/>
      </c>
      <c r="CS114" s="93" t="str">
        <f t="shared" si="24"/>
        <v/>
      </c>
      <c r="CT114" s="93" t="str">
        <f t="shared" si="25"/>
        <v/>
      </c>
      <c r="CV114" s="108" t="s">
        <v>34</v>
      </c>
      <c r="CW114" s="108">
        <f t="shared" si="2"/>
        <v>0</v>
      </c>
      <c r="CX114" s="16">
        <f t="shared" si="26"/>
        <v>0</v>
      </c>
      <c r="CY114" s="16">
        <f t="shared" si="3"/>
        <v>0</v>
      </c>
      <c r="CZ114" s="16">
        <f t="shared" si="4"/>
        <v>0</v>
      </c>
      <c r="DA114" s="16">
        <f t="shared" si="4"/>
        <v>0</v>
      </c>
      <c r="DB114" s="16">
        <f t="shared" si="4"/>
        <v>0</v>
      </c>
      <c r="DC114" s="16">
        <f t="shared" si="4"/>
        <v>0</v>
      </c>
      <c r="DD114" s="16">
        <f t="shared" si="4"/>
        <v>0</v>
      </c>
      <c r="DE114" s="16">
        <f t="shared" si="4"/>
        <v>0</v>
      </c>
      <c r="DF114" s="16">
        <f t="shared" si="4"/>
        <v>0</v>
      </c>
      <c r="DG114" s="93"/>
      <c r="DH114" s="93"/>
      <c r="DI114" s="93"/>
      <c r="DT114" s="61"/>
      <c r="DU114" s="61"/>
      <c r="DV114" s="61"/>
      <c r="DW114" s="61"/>
      <c r="DX114" s="61"/>
    </row>
    <row r="115" spans="6:128" ht="19.5" customHeight="1">
      <c r="F115" s="286">
        <v>22</v>
      </c>
      <c r="G115" s="286"/>
      <c r="H115" s="287"/>
      <c r="I115" s="288"/>
      <c r="J115" s="288"/>
      <c r="K115" s="288"/>
      <c r="L115" s="289"/>
      <c r="M115" s="287"/>
      <c r="N115" s="288"/>
      <c r="O115" s="288"/>
      <c r="P115" s="288"/>
      <c r="Q115" s="289"/>
      <c r="R115" s="291"/>
      <c r="S115" s="291"/>
      <c r="T115" s="291"/>
      <c r="U115" s="291"/>
      <c r="V115" s="292"/>
      <c r="W115" s="292"/>
      <c r="X115" s="292"/>
      <c r="Y115" s="292"/>
      <c r="Z115" s="292"/>
      <c r="AA115" s="292"/>
      <c r="AB115" s="292"/>
      <c r="AC115" s="292"/>
      <c r="AD115" s="293" t="str">
        <f t="shared" si="5"/>
        <v/>
      </c>
      <c r="AE115" s="293"/>
      <c r="AF115" s="293"/>
      <c r="AG115" s="293"/>
      <c r="AH115" s="293"/>
      <c r="AI115" s="293"/>
      <c r="AJ115" s="293"/>
      <c r="AK115" s="293"/>
      <c r="AL115" s="313"/>
      <c r="AM115" s="314"/>
      <c r="AN115" s="315"/>
      <c r="AO115" s="303" t="str">
        <f t="shared" si="6"/>
        <v/>
      </c>
      <c r="AP115" s="303"/>
      <c r="AQ115" s="303"/>
      <c r="AR115" s="303" t="str">
        <f t="shared" si="7"/>
        <v/>
      </c>
      <c r="AS115" s="303"/>
      <c r="AT115" s="303"/>
      <c r="AU115" s="303" t="str">
        <f t="shared" si="8"/>
        <v/>
      </c>
      <c r="AV115" s="303"/>
      <c r="AW115" s="303"/>
      <c r="AX115" s="303" t="str">
        <f t="shared" si="9"/>
        <v/>
      </c>
      <c r="AY115" s="303"/>
      <c r="AZ115" s="303"/>
      <c r="BA115" s="303" t="str">
        <f t="shared" si="10"/>
        <v/>
      </c>
      <c r="BB115" s="303"/>
      <c r="BC115" s="303"/>
      <c r="BD115" s="310"/>
      <c r="BE115" s="311"/>
      <c r="BF115" s="311"/>
      <c r="BG115" s="312"/>
      <c r="BH115" s="145"/>
      <c r="BI115" s="145"/>
      <c r="BJ115" s="145"/>
      <c r="BK115" s="17"/>
      <c r="BL115" s="17"/>
      <c r="BM115" s="17"/>
      <c r="BN115" s="17"/>
      <c r="BO115" s="17"/>
      <c r="BP115" s="17"/>
      <c r="BQ115" s="17"/>
      <c r="BR115" s="17"/>
      <c r="BS115" s="17"/>
      <c r="BT115" s="17"/>
      <c r="BU115" s="17"/>
      <c r="BV115" s="17"/>
      <c r="BW115" s="17"/>
      <c r="BX115" s="17"/>
      <c r="BY115" s="17"/>
      <c r="BZ115" s="17"/>
      <c r="CA115" s="17"/>
      <c r="CB115" s="17"/>
      <c r="CE115" s="93">
        <v>22</v>
      </c>
      <c r="CF115" s="93" t="str">
        <f t="shared" si="11"/>
        <v/>
      </c>
      <c r="CG115" s="93" t="str">
        <f t="shared" si="12"/>
        <v/>
      </c>
      <c r="CH115" s="93" t="str">
        <f t="shared" si="13"/>
        <v/>
      </c>
      <c r="CI115" s="100" t="str">
        <f t="shared" si="14"/>
        <v/>
      </c>
      <c r="CJ115" s="93" t="str">
        <f t="shared" si="15"/>
        <v/>
      </c>
      <c r="CK115" s="93" t="str">
        <f t="shared" si="16"/>
        <v/>
      </c>
      <c r="CL115" s="93" t="str">
        <f t="shared" si="17"/>
        <v/>
      </c>
      <c r="CM115" s="93" t="str">
        <f t="shared" si="18"/>
        <v/>
      </c>
      <c r="CN115" s="93" t="str">
        <f t="shared" si="19"/>
        <v/>
      </c>
      <c r="CO115" s="93" t="str">
        <f t="shared" si="20"/>
        <v/>
      </c>
      <c r="CP115" s="93" t="str">
        <f t="shared" si="21"/>
        <v/>
      </c>
      <c r="CQ115" s="93" t="str">
        <f t="shared" si="22"/>
        <v/>
      </c>
      <c r="CR115" s="93" t="str">
        <f t="shared" si="23"/>
        <v/>
      </c>
      <c r="CS115" s="93" t="str">
        <f t="shared" si="24"/>
        <v/>
      </c>
      <c r="CT115" s="93" t="str">
        <f t="shared" si="25"/>
        <v/>
      </c>
      <c r="CV115" s="108" t="s">
        <v>35</v>
      </c>
      <c r="CW115" s="108">
        <f t="shared" si="2"/>
        <v>0</v>
      </c>
      <c r="CX115" s="16">
        <f t="shared" si="26"/>
        <v>0</v>
      </c>
      <c r="CY115" s="16">
        <f t="shared" si="3"/>
        <v>0</v>
      </c>
      <c r="CZ115" s="16">
        <f t="shared" si="4"/>
        <v>0</v>
      </c>
      <c r="DA115" s="16">
        <f t="shared" si="4"/>
        <v>0</v>
      </c>
      <c r="DB115" s="16">
        <f t="shared" si="4"/>
        <v>0</v>
      </c>
      <c r="DC115" s="16">
        <f t="shared" si="4"/>
        <v>0</v>
      </c>
      <c r="DD115" s="16">
        <f t="shared" si="4"/>
        <v>0</v>
      </c>
      <c r="DE115" s="16">
        <f t="shared" si="4"/>
        <v>0</v>
      </c>
      <c r="DF115" s="16">
        <f t="shared" si="4"/>
        <v>0</v>
      </c>
      <c r="DG115" s="93"/>
      <c r="DH115" s="93"/>
      <c r="DI115" s="93"/>
      <c r="DT115" s="61"/>
      <c r="DU115" s="61"/>
      <c r="DV115" s="61"/>
      <c r="DW115" s="61"/>
      <c r="DX115" s="61"/>
    </row>
    <row r="116" spans="6:128" ht="19.5" customHeight="1">
      <c r="F116" s="286">
        <v>23</v>
      </c>
      <c r="G116" s="286"/>
      <c r="H116" s="287"/>
      <c r="I116" s="288"/>
      <c r="J116" s="288"/>
      <c r="K116" s="288"/>
      <c r="L116" s="289"/>
      <c r="M116" s="287"/>
      <c r="N116" s="288"/>
      <c r="O116" s="288"/>
      <c r="P116" s="288"/>
      <c r="Q116" s="289"/>
      <c r="R116" s="291"/>
      <c r="S116" s="291"/>
      <c r="T116" s="291"/>
      <c r="U116" s="291"/>
      <c r="V116" s="292"/>
      <c r="W116" s="292"/>
      <c r="X116" s="292"/>
      <c r="Y116" s="292"/>
      <c r="Z116" s="292"/>
      <c r="AA116" s="292"/>
      <c r="AB116" s="292"/>
      <c r="AC116" s="292"/>
      <c r="AD116" s="293" t="str">
        <f t="shared" si="5"/>
        <v/>
      </c>
      <c r="AE116" s="293"/>
      <c r="AF116" s="293"/>
      <c r="AG116" s="293"/>
      <c r="AH116" s="293"/>
      <c r="AI116" s="293"/>
      <c r="AJ116" s="293"/>
      <c r="AK116" s="293"/>
      <c r="AL116" s="313"/>
      <c r="AM116" s="314"/>
      <c r="AN116" s="315"/>
      <c r="AO116" s="303" t="str">
        <f t="shared" si="6"/>
        <v/>
      </c>
      <c r="AP116" s="303"/>
      <c r="AQ116" s="303"/>
      <c r="AR116" s="303" t="str">
        <f t="shared" si="7"/>
        <v/>
      </c>
      <c r="AS116" s="303"/>
      <c r="AT116" s="303"/>
      <c r="AU116" s="303" t="str">
        <f t="shared" si="8"/>
        <v/>
      </c>
      <c r="AV116" s="303"/>
      <c r="AW116" s="303"/>
      <c r="AX116" s="303" t="str">
        <f t="shared" si="9"/>
        <v/>
      </c>
      <c r="AY116" s="303"/>
      <c r="AZ116" s="303"/>
      <c r="BA116" s="303" t="str">
        <f t="shared" si="10"/>
        <v/>
      </c>
      <c r="BB116" s="303"/>
      <c r="BC116" s="303"/>
      <c r="BD116" s="310"/>
      <c r="BE116" s="311"/>
      <c r="BF116" s="311"/>
      <c r="BG116" s="312"/>
      <c r="BH116" s="145"/>
      <c r="BI116" s="145"/>
      <c r="BJ116" s="145"/>
      <c r="BK116" s="18"/>
      <c r="BL116" s="18"/>
      <c r="BM116" s="18"/>
      <c r="BN116" s="18"/>
      <c r="BO116" s="18"/>
      <c r="BP116" s="18"/>
      <c r="BQ116" s="18"/>
      <c r="BR116" s="18"/>
      <c r="BS116" s="18"/>
      <c r="BT116" s="18"/>
      <c r="BU116" s="18"/>
      <c r="BV116" s="18"/>
      <c r="BW116" s="18"/>
      <c r="BX116" s="18"/>
      <c r="BY116" s="18"/>
      <c r="BZ116" s="18"/>
      <c r="CA116" s="18"/>
      <c r="CB116" s="18"/>
      <c r="CE116" s="93">
        <v>23</v>
      </c>
      <c r="CF116" s="93" t="str">
        <f t="shared" si="11"/>
        <v/>
      </c>
      <c r="CG116" s="93" t="str">
        <f t="shared" si="12"/>
        <v/>
      </c>
      <c r="CH116" s="93" t="str">
        <f t="shared" si="13"/>
        <v/>
      </c>
      <c r="CI116" s="100" t="str">
        <f t="shared" si="14"/>
        <v/>
      </c>
      <c r="CJ116" s="93" t="str">
        <f t="shared" si="15"/>
        <v/>
      </c>
      <c r="CK116" s="93" t="str">
        <f t="shared" si="16"/>
        <v/>
      </c>
      <c r="CL116" s="93" t="str">
        <f t="shared" si="17"/>
        <v/>
      </c>
      <c r="CM116" s="93" t="str">
        <f t="shared" si="18"/>
        <v/>
      </c>
      <c r="CN116" s="93" t="str">
        <f t="shared" si="19"/>
        <v/>
      </c>
      <c r="CO116" s="93" t="str">
        <f t="shared" si="20"/>
        <v/>
      </c>
      <c r="CP116" s="93" t="str">
        <f t="shared" si="21"/>
        <v/>
      </c>
      <c r="CQ116" s="93" t="str">
        <f t="shared" si="22"/>
        <v/>
      </c>
      <c r="CR116" s="93" t="str">
        <f t="shared" si="23"/>
        <v/>
      </c>
      <c r="CS116" s="93" t="str">
        <f t="shared" si="24"/>
        <v/>
      </c>
      <c r="CT116" s="93" t="str">
        <f t="shared" si="25"/>
        <v/>
      </c>
      <c r="CV116" s="108" t="s">
        <v>36</v>
      </c>
      <c r="CW116" s="108">
        <f t="shared" si="2"/>
        <v>0</v>
      </c>
      <c r="CX116" s="16">
        <f t="shared" si="26"/>
        <v>0</v>
      </c>
      <c r="CY116" s="16">
        <f t="shared" si="3"/>
        <v>0</v>
      </c>
      <c r="CZ116" s="16">
        <f t="shared" si="4"/>
        <v>0</v>
      </c>
      <c r="DA116" s="16">
        <f t="shared" si="4"/>
        <v>0</v>
      </c>
      <c r="DB116" s="16">
        <f t="shared" si="4"/>
        <v>0</v>
      </c>
      <c r="DC116" s="16">
        <f t="shared" si="4"/>
        <v>0</v>
      </c>
      <c r="DD116" s="16">
        <f t="shared" si="4"/>
        <v>0</v>
      </c>
      <c r="DE116" s="16">
        <f t="shared" si="4"/>
        <v>0</v>
      </c>
      <c r="DF116" s="16">
        <f t="shared" si="4"/>
        <v>0</v>
      </c>
      <c r="DG116" s="93"/>
      <c r="DH116" s="93"/>
      <c r="DI116" s="93"/>
      <c r="DT116" s="61"/>
      <c r="DU116" s="61"/>
      <c r="DV116" s="61"/>
      <c r="DW116" s="61"/>
      <c r="DX116" s="61"/>
    </row>
    <row r="117" spans="6:128" ht="19.5" customHeight="1">
      <c r="F117" s="286">
        <v>24</v>
      </c>
      <c r="G117" s="286"/>
      <c r="H117" s="287"/>
      <c r="I117" s="288"/>
      <c r="J117" s="288"/>
      <c r="K117" s="288"/>
      <c r="L117" s="289"/>
      <c r="M117" s="287"/>
      <c r="N117" s="288"/>
      <c r="O117" s="288"/>
      <c r="P117" s="288"/>
      <c r="Q117" s="289"/>
      <c r="R117" s="291"/>
      <c r="S117" s="291"/>
      <c r="T117" s="291"/>
      <c r="U117" s="291"/>
      <c r="V117" s="292"/>
      <c r="W117" s="292"/>
      <c r="X117" s="292"/>
      <c r="Y117" s="292"/>
      <c r="Z117" s="292"/>
      <c r="AA117" s="292"/>
      <c r="AB117" s="292"/>
      <c r="AC117" s="292"/>
      <c r="AD117" s="293" t="str">
        <f t="shared" si="5"/>
        <v/>
      </c>
      <c r="AE117" s="293"/>
      <c r="AF117" s="293"/>
      <c r="AG117" s="293"/>
      <c r="AH117" s="293"/>
      <c r="AI117" s="293"/>
      <c r="AJ117" s="293"/>
      <c r="AK117" s="293"/>
      <c r="AL117" s="313"/>
      <c r="AM117" s="314"/>
      <c r="AN117" s="315"/>
      <c r="AO117" s="303" t="str">
        <f t="shared" si="6"/>
        <v/>
      </c>
      <c r="AP117" s="303"/>
      <c r="AQ117" s="303"/>
      <c r="AR117" s="303" t="str">
        <f t="shared" si="7"/>
        <v/>
      </c>
      <c r="AS117" s="303"/>
      <c r="AT117" s="303"/>
      <c r="AU117" s="303" t="str">
        <f t="shared" si="8"/>
        <v/>
      </c>
      <c r="AV117" s="303"/>
      <c r="AW117" s="303"/>
      <c r="AX117" s="303" t="str">
        <f t="shared" si="9"/>
        <v/>
      </c>
      <c r="AY117" s="303"/>
      <c r="AZ117" s="303"/>
      <c r="BA117" s="303" t="str">
        <f t="shared" si="10"/>
        <v/>
      </c>
      <c r="BB117" s="303"/>
      <c r="BC117" s="303"/>
      <c r="BD117" s="310"/>
      <c r="BE117" s="311"/>
      <c r="BF117" s="311"/>
      <c r="BG117" s="312"/>
      <c r="BH117" s="145"/>
      <c r="BI117" s="145"/>
      <c r="BJ117" s="145"/>
      <c r="BK117" s="17"/>
      <c r="BL117" s="17"/>
      <c r="BM117" s="17"/>
      <c r="BN117" s="17"/>
      <c r="BO117" s="17"/>
      <c r="BP117" s="17"/>
      <c r="BQ117" s="17"/>
      <c r="BR117" s="17"/>
      <c r="BS117" s="17"/>
      <c r="BT117" s="17"/>
      <c r="BU117" s="17"/>
      <c r="BV117" s="17"/>
      <c r="BW117" s="17"/>
      <c r="BX117" s="17"/>
      <c r="BY117" s="17"/>
      <c r="BZ117" s="17"/>
      <c r="CA117" s="17"/>
      <c r="CB117" s="17"/>
      <c r="CE117" s="93">
        <v>24</v>
      </c>
      <c r="CF117" s="93" t="str">
        <f t="shared" si="11"/>
        <v/>
      </c>
      <c r="CG117" s="93" t="str">
        <f t="shared" si="12"/>
        <v/>
      </c>
      <c r="CH117" s="93" t="str">
        <f t="shared" si="13"/>
        <v/>
      </c>
      <c r="CI117" s="100" t="str">
        <f t="shared" si="14"/>
        <v/>
      </c>
      <c r="CJ117" s="93" t="str">
        <f t="shared" si="15"/>
        <v/>
      </c>
      <c r="CK117" s="93" t="str">
        <f t="shared" si="16"/>
        <v/>
      </c>
      <c r="CL117" s="93" t="str">
        <f t="shared" si="17"/>
        <v/>
      </c>
      <c r="CM117" s="93" t="str">
        <f t="shared" si="18"/>
        <v/>
      </c>
      <c r="CN117" s="93" t="str">
        <f t="shared" si="19"/>
        <v/>
      </c>
      <c r="CO117" s="93" t="str">
        <f t="shared" si="20"/>
        <v/>
      </c>
      <c r="CP117" s="93" t="str">
        <f t="shared" si="21"/>
        <v/>
      </c>
      <c r="CQ117" s="93" t="str">
        <f t="shared" si="22"/>
        <v/>
      </c>
      <c r="CR117" s="93" t="str">
        <f t="shared" si="23"/>
        <v/>
      </c>
      <c r="CS117" s="93" t="str">
        <f t="shared" si="24"/>
        <v/>
      </c>
      <c r="CT117" s="93" t="str">
        <f t="shared" si="25"/>
        <v/>
      </c>
      <c r="CV117" s="108" t="s">
        <v>37</v>
      </c>
      <c r="CW117" s="108">
        <f t="shared" si="2"/>
        <v>0</v>
      </c>
      <c r="CX117" s="16">
        <f t="shared" si="26"/>
        <v>0</v>
      </c>
      <c r="CY117" s="16">
        <f t="shared" si="3"/>
        <v>0</v>
      </c>
      <c r="CZ117" s="16">
        <f t="shared" si="4"/>
        <v>0</v>
      </c>
      <c r="DA117" s="16">
        <f t="shared" si="4"/>
        <v>0</v>
      </c>
      <c r="DB117" s="16">
        <f t="shared" si="4"/>
        <v>0</v>
      </c>
      <c r="DC117" s="16">
        <f t="shared" si="4"/>
        <v>0</v>
      </c>
      <c r="DD117" s="16">
        <f t="shared" si="4"/>
        <v>0</v>
      </c>
      <c r="DE117" s="16">
        <f t="shared" si="4"/>
        <v>0</v>
      </c>
      <c r="DF117" s="16">
        <f t="shared" si="4"/>
        <v>0</v>
      </c>
      <c r="DG117" s="93"/>
      <c r="DH117" s="93"/>
      <c r="DI117" s="93"/>
      <c r="DT117" s="61"/>
      <c r="DU117" s="61"/>
      <c r="DV117" s="61"/>
      <c r="DW117" s="61"/>
      <c r="DX117" s="61"/>
    </row>
    <row r="118" spans="6:128" ht="19.5" customHeight="1">
      <c r="F118" s="286">
        <v>25</v>
      </c>
      <c r="G118" s="286"/>
      <c r="H118" s="287"/>
      <c r="I118" s="288"/>
      <c r="J118" s="288"/>
      <c r="K118" s="288"/>
      <c r="L118" s="289"/>
      <c r="M118" s="287"/>
      <c r="N118" s="288"/>
      <c r="O118" s="288"/>
      <c r="P118" s="288"/>
      <c r="Q118" s="289"/>
      <c r="R118" s="291"/>
      <c r="S118" s="291"/>
      <c r="T118" s="291"/>
      <c r="U118" s="291"/>
      <c r="V118" s="292"/>
      <c r="W118" s="292"/>
      <c r="X118" s="292"/>
      <c r="Y118" s="292"/>
      <c r="Z118" s="292"/>
      <c r="AA118" s="292"/>
      <c r="AB118" s="292"/>
      <c r="AC118" s="292"/>
      <c r="AD118" s="293" t="str">
        <f t="shared" si="5"/>
        <v/>
      </c>
      <c r="AE118" s="293"/>
      <c r="AF118" s="293"/>
      <c r="AG118" s="293"/>
      <c r="AH118" s="293"/>
      <c r="AI118" s="293"/>
      <c r="AJ118" s="293"/>
      <c r="AK118" s="293"/>
      <c r="AL118" s="313"/>
      <c r="AM118" s="314"/>
      <c r="AN118" s="315"/>
      <c r="AO118" s="303" t="str">
        <f t="shared" si="6"/>
        <v/>
      </c>
      <c r="AP118" s="303"/>
      <c r="AQ118" s="303"/>
      <c r="AR118" s="303" t="str">
        <f t="shared" si="7"/>
        <v/>
      </c>
      <c r="AS118" s="303"/>
      <c r="AT118" s="303"/>
      <c r="AU118" s="303" t="str">
        <f t="shared" si="8"/>
        <v/>
      </c>
      <c r="AV118" s="303"/>
      <c r="AW118" s="303"/>
      <c r="AX118" s="303" t="str">
        <f t="shared" si="9"/>
        <v/>
      </c>
      <c r="AY118" s="303"/>
      <c r="AZ118" s="303"/>
      <c r="BA118" s="303" t="str">
        <f t="shared" si="10"/>
        <v/>
      </c>
      <c r="BB118" s="303"/>
      <c r="BC118" s="303"/>
      <c r="BD118" s="310"/>
      <c r="BE118" s="311"/>
      <c r="BF118" s="311"/>
      <c r="BG118" s="312"/>
      <c r="BH118" s="145"/>
      <c r="BI118" s="145"/>
      <c r="BJ118" s="145"/>
      <c r="BK118" s="17"/>
      <c r="BL118" s="17"/>
      <c r="BM118" s="17"/>
      <c r="BN118" s="17"/>
      <c r="BO118" s="17"/>
      <c r="BP118" s="17"/>
      <c r="BQ118" s="17"/>
      <c r="BR118" s="17"/>
      <c r="BS118" s="17"/>
      <c r="BT118" s="17"/>
      <c r="BU118" s="17"/>
      <c r="BV118" s="17"/>
      <c r="BW118" s="17"/>
      <c r="BX118" s="17"/>
      <c r="BY118" s="17"/>
      <c r="BZ118" s="17"/>
      <c r="CA118" s="17"/>
      <c r="CB118" s="17"/>
      <c r="CE118" s="93">
        <v>25</v>
      </c>
      <c r="CF118" s="93" t="str">
        <f t="shared" si="11"/>
        <v/>
      </c>
      <c r="CG118" s="93" t="str">
        <f t="shared" si="12"/>
        <v/>
      </c>
      <c r="CH118" s="93" t="str">
        <f t="shared" si="13"/>
        <v/>
      </c>
      <c r="CI118" s="100" t="str">
        <f t="shared" si="14"/>
        <v/>
      </c>
      <c r="CJ118" s="93" t="str">
        <f t="shared" si="15"/>
        <v/>
      </c>
      <c r="CK118" s="93" t="str">
        <f t="shared" si="16"/>
        <v/>
      </c>
      <c r="CL118" s="93" t="str">
        <f t="shared" si="17"/>
        <v/>
      </c>
      <c r="CM118" s="93" t="str">
        <f t="shared" si="18"/>
        <v/>
      </c>
      <c r="CN118" s="93" t="str">
        <f t="shared" si="19"/>
        <v/>
      </c>
      <c r="CO118" s="93" t="str">
        <f t="shared" si="20"/>
        <v/>
      </c>
      <c r="CP118" s="93" t="str">
        <f t="shared" si="21"/>
        <v/>
      </c>
      <c r="CQ118" s="93" t="str">
        <f t="shared" si="22"/>
        <v/>
      </c>
      <c r="CR118" s="93" t="str">
        <f t="shared" si="23"/>
        <v/>
      </c>
      <c r="CS118" s="93" t="str">
        <f t="shared" si="24"/>
        <v/>
      </c>
      <c r="CT118" s="93" t="str">
        <f t="shared" si="25"/>
        <v/>
      </c>
      <c r="CV118" s="108" t="s">
        <v>38</v>
      </c>
      <c r="CW118" s="108">
        <f t="shared" si="2"/>
        <v>0</v>
      </c>
      <c r="CX118" s="16">
        <f t="shared" si="26"/>
        <v>0</v>
      </c>
      <c r="CY118" s="16">
        <f t="shared" si="3"/>
        <v>0</v>
      </c>
      <c r="CZ118" s="16">
        <f t="shared" si="4"/>
        <v>0</v>
      </c>
      <c r="DA118" s="16">
        <f t="shared" si="4"/>
        <v>0</v>
      </c>
      <c r="DB118" s="16">
        <f t="shared" si="4"/>
        <v>0</v>
      </c>
      <c r="DC118" s="16">
        <f t="shared" si="4"/>
        <v>0</v>
      </c>
      <c r="DD118" s="16">
        <f t="shared" si="4"/>
        <v>0</v>
      </c>
      <c r="DE118" s="16">
        <f t="shared" si="4"/>
        <v>0</v>
      </c>
      <c r="DF118" s="16">
        <f t="shared" si="4"/>
        <v>0</v>
      </c>
      <c r="DG118" s="93"/>
      <c r="DH118" s="93"/>
      <c r="DI118" s="93"/>
      <c r="DT118" s="61"/>
      <c r="DU118" s="61"/>
      <c r="DV118" s="61"/>
      <c r="DW118" s="61"/>
      <c r="DX118" s="61"/>
    </row>
    <row r="119" spans="6:128" ht="19.5" customHeight="1">
      <c r="F119" s="286">
        <v>26</v>
      </c>
      <c r="G119" s="286"/>
      <c r="H119" s="287"/>
      <c r="I119" s="288"/>
      <c r="J119" s="288"/>
      <c r="K119" s="288"/>
      <c r="L119" s="289"/>
      <c r="M119" s="287"/>
      <c r="N119" s="288"/>
      <c r="O119" s="288"/>
      <c r="P119" s="288"/>
      <c r="Q119" s="289"/>
      <c r="R119" s="291"/>
      <c r="S119" s="291"/>
      <c r="T119" s="291"/>
      <c r="U119" s="291"/>
      <c r="V119" s="292"/>
      <c r="W119" s="292"/>
      <c r="X119" s="292"/>
      <c r="Y119" s="292"/>
      <c r="Z119" s="292"/>
      <c r="AA119" s="292"/>
      <c r="AB119" s="292"/>
      <c r="AC119" s="292"/>
      <c r="AD119" s="293" t="str">
        <f t="shared" si="5"/>
        <v/>
      </c>
      <c r="AE119" s="293"/>
      <c r="AF119" s="293"/>
      <c r="AG119" s="293"/>
      <c r="AH119" s="293"/>
      <c r="AI119" s="293"/>
      <c r="AJ119" s="293"/>
      <c r="AK119" s="293"/>
      <c r="AL119" s="313"/>
      <c r="AM119" s="314"/>
      <c r="AN119" s="315"/>
      <c r="AO119" s="303" t="str">
        <f t="shared" si="6"/>
        <v/>
      </c>
      <c r="AP119" s="303"/>
      <c r="AQ119" s="303"/>
      <c r="AR119" s="303" t="str">
        <f t="shared" si="7"/>
        <v/>
      </c>
      <c r="AS119" s="303"/>
      <c r="AT119" s="303"/>
      <c r="AU119" s="303" t="str">
        <f t="shared" si="8"/>
        <v/>
      </c>
      <c r="AV119" s="303"/>
      <c r="AW119" s="303"/>
      <c r="AX119" s="303" t="str">
        <f t="shared" si="9"/>
        <v/>
      </c>
      <c r="AY119" s="303"/>
      <c r="AZ119" s="303"/>
      <c r="BA119" s="303" t="str">
        <f t="shared" si="10"/>
        <v/>
      </c>
      <c r="BB119" s="303"/>
      <c r="BC119" s="303"/>
      <c r="BD119" s="310"/>
      <c r="BE119" s="311"/>
      <c r="BF119" s="311"/>
      <c r="BG119" s="312"/>
      <c r="BH119" s="145"/>
      <c r="BI119" s="145"/>
      <c r="BJ119" s="145"/>
      <c r="BK119" s="17"/>
      <c r="BL119" s="17"/>
      <c r="BM119" s="17"/>
      <c r="BN119" s="17"/>
      <c r="BO119" s="17"/>
      <c r="BP119" s="17"/>
      <c r="BQ119" s="17"/>
      <c r="BR119" s="17"/>
      <c r="BS119" s="17"/>
      <c r="BT119" s="17"/>
      <c r="BU119" s="17"/>
      <c r="BV119" s="17"/>
      <c r="BW119" s="17"/>
      <c r="BX119" s="17"/>
      <c r="BY119" s="17"/>
      <c r="BZ119" s="17"/>
      <c r="CA119" s="17"/>
      <c r="CB119" s="17"/>
      <c r="CE119" s="93">
        <v>26</v>
      </c>
      <c r="CF119" s="93" t="str">
        <f t="shared" si="11"/>
        <v/>
      </c>
      <c r="CG119" s="93" t="str">
        <f t="shared" si="12"/>
        <v/>
      </c>
      <c r="CH119" s="93" t="str">
        <f t="shared" si="13"/>
        <v/>
      </c>
      <c r="CI119" s="100" t="str">
        <f t="shared" si="14"/>
        <v/>
      </c>
      <c r="CJ119" s="93" t="str">
        <f t="shared" si="15"/>
        <v/>
      </c>
      <c r="CK119" s="93" t="str">
        <f t="shared" si="16"/>
        <v/>
      </c>
      <c r="CL119" s="93" t="str">
        <f t="shared" si="17"/>
        <v/>
      </c>
      <c r="CM119" s="93" t="str">
        <f t="shared" si="18"/>
        <v/>
      </c>
      <c r="CN119" s="93" t="str">
        <f t="shared" si="19"/>
        <v/>
      </c>
      <c r="CO119" s="93" t="str">
        <f t="shared" si="20"/>
        <v/>
      </c>
      <c r="CP119" s="93" t="str">
        <f t="shared" si="21"/>
        <v/>
      </c>
      <c r="CQ119" s="93" t="str">
        <f t="shared" si="22"/>
        <v/>
      </c>
      <c r="CR119" s="93" t="str">
        <f t="shared" si="23"/>
        <v/>
      </c>
      <c r="CS119" s="93" t="str">
        <f t="shared" si="24"/>
        <v/>
      </c>
      <c r="CT119" s="93" t="str">
        <f t="shared" si="25"/>
        <v/>
      </c>
      <c r="CV119" s="108" t="s">
        <v>39</v>
      </c>
      <c r="CW119" s="108">
        <f t="shared" si="2"/>
        <v>0</v>
      </c>
      <c r="CX119" s="16">
        <f t="shared" si="26"/>
        <v>0</v>
      </c>
      <c r="CY119" s="16">
        <f t="shared" si="3"/>
        <v>0</v>
      </c>
      <c r="CZ119" s="16">
        <f t="shared" si="4"/>
        <v>0</v>
      </c>
      <c r="DA119" s="16">
        <f t="shared" si="4"/>
        <v>0</v>
      </c>
      <c r="DB119" s="16">
        <f t="shared" si="4"/>
        <v>0</v>
      </c>
      <c r="DC119" s="16">
        <f t="shared" si="4"/>
        <v>0</v>
      </c>
      <c r="DD119" s="16">
        <f t="shared" si="4"/>
        <v>0</v>
      </c>
      <c r="DE119" s="16">
        <f t="shared" si="4"/>
        <v>0</v>
      </c>
      <c r="DF119" s="16">
        <f t="shared" si="4"/>
        <v>0</v>
      </c>
      <c r="DG119" s="93"/>
      <c r="DH119" s="93"/>
      <c r="DI119" s="93"/>
      <c r="DT119" s="61"/>
      <c r="DU119" s="61"/>
      <c r="DV119" s="61"/>
      <c r="DW119" s="61"/>
      <c r="DX119" s="61"/>
    </row>
    <row r="120" spans="6:128" ht="19.5" customHeight="1">
      <c r="F120" s="286">
        <v>27</v>
      </c>
      <c r="G120" s="286"/>
      <c r="H120" s="287"/>
      <c r="I120" s="288"/>
      <c r="J120" s="288"/>
      <c r="K120" s="288"/>
      <c r="L120" s="289"/>
      <c r="M120" s="287"/>
      <c r="N120" s="288"/>
      <c r="O120" s="288"/>
      <c r="P120" s="288"/>
      <c r="Q120" s="289"/>
      <c r="R120" s="291"/>
      <c r="S120" s="291"/>
      <c r="T120" s="291"/>
      <c r="U120" s="291"/>
      <c r="V120" s="292"/>
      <c r="W120" s="292"/>
      <c r="X120" s="292"/>
      <c r="Y120" s="292"/>
      <c r="Z120" s="292"/>
      <c r="AA120" s="292"/>
      <c r="AB120" s="292"/>
      <c r="AC120" s="292"/>
      <c r="AD120" s="293" t="str">
        <f t="shared" si="5"/>
        <v/>
      </c>
      <c r="AE120" s="293"/>
      <c r="AF120" s="293"/>
      <c r="AG120" s="293"/>
      <c r="AH120" s="293"/>
      <c r="AI120" s="293"/>
      <c r="AJ120" s="293"/>
      <c r="AK120" s="293"/>
      <c r="AL120" s="313"/>
      <c r="AM120" s="314"/>
      <c r="AN120" s="315"/>
      <c r="AO120" s="303" t="str">
        <f t="shared" si="6"/>
        <v/>
      </c>
      <c r="AP120" s="303"/>
      <c r="AQ120" s="303"/>
      <c r="AR120" s="303" t="str">
        <f t="shared" si="7"/>
        <v/>
      </c>
      <c r="AS120" s="303"/>
      <c r="AT120" s="303"/>
      <c r="AU120" s="303" t="str">
        <f t="shared" si="8"/>
        <v/>
      </c>
      <c r="AV120" s="303"/>
      <c r="AW120" s="303"/>
      <c r="AX120" s="303" t="str">
        <f t="shared" si="9"/>
        <v/>
      </c>
      <c r="AY120" s="303"/>
      <c r="AZ120" s="303"/>
      <c r="BA120" s="303" t="str">
        <f t="shared" si="10"/>
        <v/>
      </c>
      <c r="BB120" s="303"/>
      <c r="BC120" s="303"/>
      <c r="BD120" s="310"/>
      <c r="BE120" s="311"/>
      <c r="BF120" s="311"/>
      <c r="BG120" s="312"/>
      <c r="BH120" s="145"/>
      <c r="BI120" s="145"/>
      <c r="BJ120" s="145"/>
      <c r="BK120" s="17"/>
      <c r="BL120" s="17"/>
      <c r="BM120" s="17"/>
      <c r="BN120" s="17"/>
      <c r="BO120" s="17"/>
      <c r="BP120" s="17"/>
      <c r="BQ120" s="17"/>
      <c r="BR120" s="17"/>
      <c r="BS120" s="17"/>
      <c r="BT120" s="17"/>
      <c r="BU120" s="17"/>
      <c r="BV120" s="17"/>
      <c r="BW120" s="17"/>
      <c r="BX120" s="17"/>
      <c r="BY120" s="17"/>
      <c r="BZ120" s="17"/>
      <c r="CA120" s="17"/>
      <c r="CB120" s="17"/>
      <c r="CE120" s="93">
        <v>27</v>
      </c>
      <c r="CF120" s="93" t="str">
        <f t="shared" si="11"/>
        <v/>
      </c>
      <c r="CG120" s="93" t="str">
        <f t="shared" si="12"/>
        <v/>
      </c>
      <c r="CH120" s="93" t="str">
        <f t="shared" si="13"/>
        <v/>
      </c>
      <c r="CI120" s="100" t="str">
        <f t="shared" si="14"/>
        <v/>
      </c>
      <c r="CJ120" s="93" t="str">
        <f t="shared" si="15"/>
        <v/>
      </c>
      <c r="CK120" s="93" t="str">
        <f t="shared" si="16"/>
        <v/>
      </c>
      <c r="CL120" s="93" t="str">
        <f t="shared" si="17"/>
        <v/>
      </c>
      <c r="CM120" s="93" t="str">
        <f t="shared" si="18"/>
        <v/>
      </c>
      <c r="CN120" s="93" t="str">
        <f t="shared" si="19"/>
        <v/>
      </c>
      <c r="CO120" s="93" t="str">
        <f t="shared" si="20"/>
        <v/>
      </c>
      <c r="CP120" s="93" t="str">
        <f t="shared" si="21"/>
        <v/>
      </c>
      <c r="CQ120" s="93" t="str">
        <f t="shared" si="22"/>
        <v/>
      </c>
      <c r="CR120" s="93" t="str">
        <f t="shared" si="23"/>
        <v/>
      </c>
      <c r="CS120" s="93" t="str">
        <f t="shared" si="24"/>
        <v/>
      </c>
      <c r="CT120" s="93" t="str">
        <f t="shared" si="25"/>
        <v/>
      </c>
      <c r="CV120" s="108" t="s">
        <v>40</v>
      </c>
      <c r="CW120" s="108">
        <f t="shared" si="2"/>
        <v>0</v>
      </c>
      <c r="CX120" s="16">
        <f t="shared" si="26"/>
        <v>0</v>
      </c>
      <c r="CY120" s="16">
        <f t="shared" si="3"/>
        <v>0</v>
      </c>
      <c r="CZ120" s="16">
        <f t="shared" si="4"/>
        <v>0</v>
      </c>
      <c r="DA120" s="16">
        <f t="shared" si="4"/>
        <v>0</v>
      </c>
      <c r="DB120" s="16">
        <f t="shared" si="4"/>
        <v>0</v>
      </c>
      <c r="DC120" s="16">
        <f t="shared" si="4"/>
        <v>0</v>
      </c>
      <c r="DD120" s="16">
        <f t="shared" si="4"/>
        <v>0</v>
      </c>
      <c r="DE120" s="16">
        <f t="shared" si="4"/>
        <v>0</v>
      </c>
      <c r="DF120" s="16">
        <f t="shared" si="4"/>
        <v>0</v>
      </c>
      <c r="DG120" s="93"/>
      <c r="DH120" s="93"/>
      <c r="DI120" s="93"/>
      <c r="DT120" s="61"/>
      <c r="DU120" s="61"/>
      <c r="DV120" s="61"/>
      <c r="DW120" s="61"/>
      <c r="DX120" s="61"/>
    </row>
    <row r="121" spans="6:128" ht="19.5" customHeight="1">
      <c r="F121" s="286">
        <v>28</v>
      </c>
      <c r="G121" s="286"/>
      <c r="H121" s="287"/>
      <c r="I121" s="288"/>
      <c r="J121" s="288"/>
      <c r="K121" s="288"/>
      <c r="L121" s="289"/>
      <c r="M121" s="287"/>
      <c r="N121" s="288"/>
      <c r="O121" s="288"/>
      <c r="P121" s="288"/>
      <c r="Q121" s="289"/>
      <c r="R121" s="291"/>
      <c r="S121" s="291"/>
      <c r="T121" s="291"/>
      <c r="U121" s="291"/>
      <c r="V121" s="292"/>
      <c r="W121" s="292"/>
      <c r="X121" s="292"/>
      <c r="Y121" s="292"/>
      <c r="Z121" s="292"/>
      <c r="AA121" s="292"/>
      <c r="AB121" s="292"/>
      <c r="AC121" s="292"/>
      <c r="AD121" s="293" t="str">
        <f t="shared" si="5"/>
        <v/>
      </c>
      <c r="AE121" s="293"/>
      <c r="AF121" s="293"/>
      <c r="AG121" s="293"/>
      <c r="AH121" s="293"/>
      <c r="AI121" s="293"/>
      <c r="AJ121" s="293"/>
      <c r="AK121" s="293"/>
      <c r="AL121" s="313"/>
      <c r="AM121" s="314"/>
      <c r="AN121" s="315"/>
      <c r="AO121" s="303" t="str">
        <f t="shared" si="6"/>
        <v/>
      </c>
      <c r="AP121" s="303"/>
      <c r="AQ121" s="303"/>
      <c r="AR121" s="303" t="str">
        <f t="shared" si="7"/>
        <v/>
      </c>
      <c r="AS121" s="303"/>
      <c r="AT121" s="303"/>
      <c r="AU121" s="303" t="str">
        <f t="shared" si="8"/>
        <v/>
      </c>
      <c r="AV121" s="303"/>
      <c r="AW121" s="303"/>
      <c r="AX121" s="303" t="str">
        <f t="shared" si="9"/>
        <v/>
      </c>
      <c r="AY121" s="303"/>
      <c r="AZ121" s="303"/>
      <c r="BA121" s="303" t="str">
        <f t="shared" si="10"/>
        <v/>
      </c>
      <c r="BB121" s="303"/>
      <c r="BC121" s="303"/>
      <c r="BD121" s="310"/>
      <c r="BE121" s="311"/>
      <c r="BF121" s="311"/>
      <c r="BG121" s="312"/>
      <c r="BH121" s="145"/>
      <c r="BI121" s="145"/>
      <c r="BJ121" s="145"/>
      <c r="BK121" s="17"/>
      <c r="BL121" s="17"/>
      <c r="BM121" s="17"/>
      <c r="BN121" s="17"/>
      <c r="BO121" s="17"/>
      <c r="BP121" s="17"/>
      <c r="BQ121" s="17"/>
      <c r="BR121" s="17"/>
      <c r="BS121" s="17"/>
      <c r="BT121" s="17"/>
      <c r="BU121" s="17"/>
      <c r="BV121" s="17"/>
      <c r="BW121" s="17"/>
      <c r="BX121" s="17"/>
      <c r="BY121" s="17"/>
      <c r="BZ121" s="17"/>
      <c r="CA121" s="17"/>
      <c r="CB121" s="17"/>
      <c r="CE121" s="93">
        <v>28</v>
      </c>
      <c r="CF121" s="93" t="str">
        <f t="shared" si="11"/>
        <v/>
      </c>
      <c r="CG121" s="93" t="str">
        <f t="shared" si="12"/>
        <v/>
      </c>
      <c r="CH121" s="93" t="str">
        <f t="shared" si="13"/>
        <v/>
      </c>
      <c r="CI121" s="100" t="str">
        <f t="shared" si="14"/>
        <v/>
      </c>
      <c r="CJ121" s="93" t="str">
        <f t="shared" si="15"/>
        <v/>
      </c>
      <c r="CK121" s="93" t="str">
        <f t="shared" si="16"/>
        <v/>
      </c>
      <c r="CL121" s="93" t="str">
        <f t="shared" si="17"/>
        <v/>
      </c>
      <c r="CM121" s="93" t="str">
        <f t="shared" si="18"/>
        <v/>
      </c>
      <c r="CN121" s="93" t="str">
        <f t="shared" si="19"/>
        <v/>
      </c>
      <c r="CO121" s="93" t="str">
        <f t="shared" si="20"/>
        <v/>
      </c>
      <c r="CP121" s="93" t="str">
        <f t="shared" si="21"/>
        <v/>
      </c>
      <c r="CQ121" s="93" t="str">
        <f t="shared" si="22"/>
        <v/>
      </c>
      <c r="CR121" s="93" t="str">
        <f t="shared" si="23"/>
        <v/>
      </c>
      <c r="CS121" s="93" t="str">
        <f t="shared" si="24"/>
        <v/>
      </c>
      <c r="CT121" s="93" t="str">
        <f t="shared" si="25"/>
        <v/>
      </c>
      <c r="CV121" s="108" t="s">
        <v>41</v>
      </c>
      <c r="CW121" s="108">
        <f t="shared" si="2"/>
        <v>0</v>
      </c>
      <c r="CX121" s="16">
        <f t="shared" si="26"/>
        <v>0</v>
      </c>
      <c r="CY121" s="16">
        <f t="shared" si="3"/>
        <v>0</v>
      </c>
      <c r="CZ121" s="16">
        <f t="shared" si="4"/>
        <v>0</v>
      </c>
      <c r="DA121" s="16">
        <f t="shared" si="4"/>
        <v>0</v>
      </c>
      <c r="DB121" s="16">
        <f t="shared" si="4"/>
        <v>0</v>
      </c>
      <c r="DC121" s="16">
        <f t="shared" si="4"/>
        <v>0</v>
      </c>
      <c r="DD121" s="16">
        <f t="shared" si="4"/>
        <v>0</v>
      </c>
      <c r="DE121" s="16">
        <f t="shared" si="4"/>
        <v>0</v>
      </c>
      <c r="DF121" s="16">
        <f t="shared" si="4"/>
        <v>0</v>
      </c>
      <c r="DG121" s="93"/>
      <c r="DH121" s="93"/>
      <c r="DI121" s="93"/>
      <c r="DT121" s="61"/>
      <c r="DU121" s="61"/>
      <c r="DV121" s="61"/>
      <c r="DW121" s="61"/>
      <c r="DX121" s="61"/>
    </row>
    <row r="122" spans="6:128" ht="19.5" customHeight="1">
      <c r="F122" s="286">
        <v>29</v>
      </c>
      <c r="G122" s="286"/>
      <c r="H122" s="287"/>
      <c r="I122" s="288"/>
      <c r="J122" s="288"/>
      <c r="K122" s="288"/>
      <c r="L122" s="289"/>
      <c r="M122" s="287"/>
      <c r="N122" s="288"/>
      <c r="O122" s="288"/>
      <c r="P122" s="288"/>
      <c r="Q122" s="289"/>
      <c r="R122" s="291"/>
      <c r="S122" s="291"/>
      <c r="T122" s="291"/>
      <c r="U122" s="291"/>
      <c r="V122" s="292"/>
      <c r="W122" s="292"/>
      <c r="X122" s="292"/>
      <c r="Y122" s="292"/>
      <c r="Z122" s="292"/>
      <c r="AA122" s="292"/>
      <c r="AB122" s="292"/>
      <c r="AC122" s="292"/>
      <c r="AD122" s="293" t="str">
        <f t="shared" si="5"/>
        <v/>
      </c>
      <c r="AE122" s="293"/>
      <c r="AF122" s="293"/>
      <c r="AG122" s="293"/>
      <c r="AH122" s="293"/>
      <c r="AI122" s="293"/>
      <c r="AJ122" s="293"/>
      <c r="AK122" s="293"/>
      <c r="AL122" s="313"/>
      <c r="AM122" s="314"/>
      <c r="AN122" s="315"/>
      <c r="AO122" s="303" t="str">
        <f t="shared" si="6"/>
        <v/>
      </c>
      <c r="AP122" s="303"/>
      <c r="AQ122" s="303"/>
      <c r="AR122" s="303" t="str">
        <f t="shared" si="7"/>
        <v/>
      </c>
      <c r="AS122" s="303"/>
      <c r="AT122" s="303"/>
      <c r="AU122" s="303" t="str">
        <f t="shared" si="8"/>
        <v/>
      </c>
      <c r="AV122" s="303"/>
      <c r="AW122" s="303"/>
      <c r="AX122" s="303" t="str">
        <f t="shared" si="9"/>
        <v/>
      </c>
      <c r="AY122" s="303"/>
      <c r="AZ122" s="303"/>
      <c r="BA122" s="303" t="str">
        <f t="shared" si="10"/>
        <v/>
      </c>
      <c r="BB122" s="303"/>
      <c r="BC122" s="303"/>
      <c r="BD122" s="310"/>
      <c r="BE122" s="311"/>
      <c r="BF122" s="311"/>
      <c r="BG122" s="312"/>
      <c r="BH122" s="145"/>
      <c r="BI122" s="145"/>
      <c r="BJ122" s="145"/>
      <c r="BK122" s="17"/>
      <c r="BL122" s="17"/>
      <c r="BM122" s="17"/>
      <c r="BN122" s="17"/>
      <c r="BO122" s="17"/>
      <c r="BP122" s="17"/>
      <c r="BQ122" s="17"/>
      <c r="BR122" s="17"/>
      <c r="BS122" s="17"/>
      <c r="BT122" s="17"/>
      <c r="BU122" s="17"/>
      <c r="BV122" s="17"/>
      <c r="BW122" s="17"/>
      <c r="BX122" s="17"/>
      <c r="BY122" s="17"/>
      <c r="BZ122" s="17"/>
      <c r="CA122" s="17"/>
      <c r="CB122" s="17"/>
      <c r="CE122" s="93">
        <v>29</v>
      </c>
      <c r="CF122" s="93" t="str">
        <f t="shared" si="11"/>
        <v/>
      </c>
      <c r="CG122" s="93" t="str">
        <f t="shared" si="12"/>
        <v/>
      </c>
      <c r="CH122" s="93" t="str">
        <f t="shared" si="13"/>
        <v/>
      </c>
      <c r="CI122" s="100" t="str">
        <f t="shared" si="14"/>
        <v/>
      </c>
      <c r="CJ122" s="93" t="str">
        <f t="shared" si="15"/>
        <v/>
      </c>
      <c r="CK122" s="93" t="str">
        <f t="shared" si="16"/>
        <v/>
      </c>
      <c r="CL122" s="93" t="str">
        <f t="shared" si="17"/>
        <v/>
      </c>
      <c r="CM122" s="93" t="str">
        <f t="shared" si="18"/>
        <v/>
      </c>
      <c r="CN122" s="93" t="str">
        <f t="shared" si="19"/>
        <v/>
      </c>
      <c r="CO122" s="93" t="str">
        <f t="shared" si="20"/>
        <v/>
      </c>
      <c r="CP122" s="93" t="str">
        <f t="shared" si="21"/>
        <v/>
      </c>
      <c r="CQ122" s="93" t="str">
        <f t="shared" si="22"/>
        <v/>
      </c>
      <c r="CR122" s="93" t="str">
        <f t="shared" si="23"/>
        <v/>
      </c>
      <c r="CS122" s="93" t="str">
        <f t="shared" si="24"/>
        <v/>
      </c>
      <c r="CT122" s="93" t="str">
        <f t="shared" si="25"/>
        <v/>
      </c>
      <c r="CV122" s="108" t="s">
        <v>42</v>
      </c>
      <c r="CW122" s="108">
        <f t="shared" si="2"/>
        <v>0</v>
      </c>
      <c r="CX122" s="16">
        <f t="shared" si="26"/>
        <v>0</v>
      </c>
      <c r="CY122" s="16">
        <f t="shared" si="3"/>
        <v>0</v>
      </c>
      <c r="CZ122" s="16">
        <f t="shared" si="4"/>
        <v>0</v>
      </c>
      <c r="DA122" s="16">
        <f t="shared" si="4"/>
        <v>0</v>
      </c>
      <c r="DB122" s="16">
        <f t="shared" si="4"/>
        <v>0</v>
      </c>
      <c r="DC122" s="16">
        <f t="shared" si="4"/>
        <v>0</v>
      </c>
      <c r="DD122" s="16">
        <f t="shared" si="4"/>
        <v>0</v>
      </c>
      <c r="DE122" s="16">
        <f t="shared" si="4"/>
        <v>0</v>
      </c>
      <c r="DF122" s="16">
        <f t="shared" si="4"/>
        <v>0</v>
      </c>
      <c r="DG122" s="93"/>
      <c r="DH122" s="93"/>
      <c r="DI122" s="93"/>
      <c r="DT122" s="61"/>
      <c r="DU122" s="61"/>
      <c r="DV122" s="61"/>
      <c r="DW122" s="61"/>
      <c r="DX122" s="61"/>
    </row>
    <row r="123" spans="6:128" ht="19.5" customHeight="1">
      <c r="F123" s="286">
        <v>30</v>
      </c>
      <c r="G123" s="286"/>
      <c r="H123" s="287"/>
      <c r="I123" s="288"/>
      <c r="J123" s="288"/>
      <c r="K123" s="288"/>
      <c r="L123" s="289"/>
      <c r="M123" s="287"/>
      <c r="N123" s="288"/>
      <c r="O123" s="288"/>
      <c r="P123" s="288"/>
      <c r="Q123" s="289"/>
      <c r="R123" s="291"/>
      <c r="S123" s="291"/>
      <c r="T123" s="291"/>
      <c r="U123" s="291"/>
      <c r="V123" s="292"/>
      <c r="W123" s="292"/>
      <c r="X123" s="292"/>
      <c r="Y123" s="292"/>
      <c r="Z123" s="292"/>
      <c r="AA123" s="292"/>
      <c r="AB123" s="292"/>
      <c r="AC123" s="292"/>
      <c r="AD123" s="293" t="str">
        <f t="shared" si="5"/>
        <v/>
      </c>
      <c r="AE123" s="293"/>
      <c r="AF123" s="293"/>
      <c r="AG123" s="293"/>
      <c r="AH123" s="293"/>
      <c r="AI123" s="293"/>
      <c r="AJ123" s="293"/>
      <c r="AK123" s="293"/>
      <c r="AL123" s="313"/>
      <c r="AM123" s="314"/>
      <c r="AN123" s="315"/>
      <c r="AO123" s="303" t="str">
        <f t="shared" si="6"/>
        <v/>
      </c>
      <c r="AP123" s="303"/>
      <c r="AQ123" s="303"/>
      <c r="AR123" s="303" t="str">
        <f t="shared" si="7"/>
        <v/>
      </c>
      <c r="AS123" s="303"/>
      <c r="AT123" s="303"/>
      <c r="AU123" s="303" t="str">
        <f t="shared" si="8"/>
        <v/>
      </c>
      <c r="AV123" s="303"/>
      <c r="AW123" s="303"/>
      <c r="AX123" s="303" t="str">
        <f t="shared" si="9"/>
        <v/>
      </c>
      <c r="AY123" s="303"/>
      <c r="AZ123" s="303"/>
      <c r="BA123" s="303" t="str">
        <f t="shared" si="10"/>
        <v/>
      </c>
      <c r="BB123" s="303"/>
      <c r="BC123" s="303"/>
      <c r="BD123" s="310"/>
      <c r="BE123" s="311"/>
      <c r="BF123" s="311"/>
      <c r="BG123" s="312"/>
      <c r="BH123" s="145"/>
      <c r="BI123" s="145"/>
      <c r="BJ123" s="145"/>
      <c r="BK123" s="17"/>
      <c r="BL123" s="17"/>
      <c r="BM123" s="17"/>
      <c r="BN123" s="17"/>
      <c r="BO123" s="17"/>
      <c r="BP123" s="17"/>
      <c r="BQ123" s="17"/>
      <c r="BR123" s="17"/>
      <c r="BS123" s="17"/>
      <c r="BT123" s="17"/>
      <c r="BU123" s="17"/>
      <c r="BV123" s="17"/>
      <c r="BW123" s="17"/>
      <c r="BX123" s="17"/>
      <c r="BY123" s="17"/>
      <c r="BZ123" s="17"/>
      <c r="CA123" s="17"/>
      <c r="CB123" s="17"/>
      <c r="CE123" s="93">
        <v>30</v>
      </c>
      <c r="CF123" s="93" t="str">
        <f t="shared" si="11"/>
        <v/>
      </c>
      <c r="CG123" s="93" t="str">
        <f t="shared" si="12"/>
        <v/>
      </c>
      <c r="CH123" s="93" t="str">
        <f t="shared" si="13"/>
        <v/>
      </c>
      <c r="CI123" s="100" t="str">
        <f t="shared" si="14"/>
        <v/>
      </c>
      <c r="CJ123" s="93" t="str">
        <f t="shared" si="15"/>
        <v/>
      </c>
      <c r="CK123" s="93" t="str">
        <f t="shared" si="16"/>
        <v/>
      </c>
      <c r="CL123" s="93" t="str">
        <f t="shared" si="17"/>
        <v/>
      </c>
      <c r="CM123" s="93" t="str">
        <f t="shared" si="18"/>
        <v/>
      </c>
      <c r="CN123" s="93" t="str">
        <f t="shared" si="19"/>
        <v/>
      </c>
      <c r="CO123" s="93" t="str">
        <f t="shared" si="20"/>
        <v/>
      </c>
      <c r="CP123" s="93" t="str">
        <f t="shared" si="21"/>
        <v/>
      </c>
      <c r="CQ123" s="93" t="str">
        <f t="shared" si="22"/>
        <v/>
      </c>
      <c r="CR123" s="93" t="str">
        <f t="shared" si="23"/>
        <v/>
      </c>
      <c r="CS123" s="93" t="str">
        <f t="shared" si="24"/>
        <v/>
      </c>
      <c r="CT123" s="93" t="str">
        <f t="shared" si="25"/>
        <v/>
      </c>
      <c r="CV123" s="108" t="s">
        <v>43</v>
      </c>
      <c r="CW123" s="108">
        <f t="shared" si="2"/>
        <v>0</v>
      </c>
      <c r="CX123" s="16">
        <f t="shared" si="26"/>
        <v>0</v>
      </c>
      <c r="CY123" s="16">
        <f t="shared" si="3"/>
        <v>0</v>
      </c>
      <c r="CZ123" s="16">
        <f t="shared" si="4"/>
        <v>0</v>
      </c>
      <c r="DA123" s="16">
        <f t="shared" si="4"/>
        <v>0</v>
      </c>
      <c r="DB123" s="16">
        <f t="shared" si="4"/>
        <v>0</v>
      </c>
      <c r="DC123" s="16">
        <f t="shared" si="4"/>
        <v>0</v>
      </c>
      <c r="DD123" s="16">
        <f t="shared" si="4"/>
        <v>0</v>
      </c>
      <c r="DE123" s="16">
        <f t="shared" si="4"/>
        <v>0</v>
      </c>
      <c r="DF123" s="16">
        <f t="shared" si="4"/>
        <v>0</v>
      </c>
      <c r="DG123" s="93"/>
      <c r="DH123" s="93"/>
      <c r="DI123" s="93"/>
      <c r="DT123" s="61"/>
      <c r="DU123" s="61"/>
      <c r="DV123" s="61"/>
      <c r="DW123" s="61"/>
      <c r="DX123" s="61"/>
    </row>
    <row r="124" spans="6:128" ht="19.5" customHeight="1">
      <c r="F124" s="286">
        <v>31</v>
      </c>
      <c r="G124" s="286"/>
      <c r="H124" s="287"/>
      <c r="I124" s="288"/>
      <c r="J124" s="288"/>
      <c r="K124" s="288"/>
      <c r="L124" s="289"/>
      <c r="M124" s="287"/>
      <c r="N124" s="288"/>
      <c r="O124" s="288"/>
      <c r="P124" s="288"/>
      <c r="Q124" s="289"/>
      <c r="R124" s="291"/>
      <c r="S124" s="291"/>
      <c r="T124" s="291"/>
      <c r="U124" s="291"/>
      <c r="V124" s="292"/>
      <c r="W124" s="292"/>
      <c r="X124" s="292"/>
      <c r="Y124" s="292"/>
      <c r="Z124" s="292"/>
      <c r="AA124" s="292"/>
      <c r="AB124" s="292"/>
      <c r="AC124" s="292"/>
      <c r="AD124" s="293" t="str">
        <f t="shared" si="5"/>
        <v/>
      </c>
      <c r="AE124" s="293"/>
      <c r="AF124" s="293"/>
      <c r="AG124" s="293"/>
      <c r="AH124" s="293"/>
      <c r="AI124" s="293"/>
      <c r="AJ124" s="293"/>
      <c r="AK124" s="293"/>
      <c r="AL124" s="313"/>
      <c r="AM124" s="314"/>
      <c r="AN124" s="315"/>
      <c r="AO124" s="303" t="str">
        <f t="shared" si="6"/>
        <v/>
      </c>
      <c r="AP124" s="303"/>
      <c r="AQ124" s="303"/>
      <c r="AR124" s="303" t="str">
        <f t="shared" si="7"/>
        <v/>
      </c>
      <c r="AS124" s="303"/>
      <c r="AT124" s="303"/>
      <c r="AU124" s="303" t="str">
        <f t="shared" si="8"/>
        <v/>
      </c>
      <c r="AV124" s="303"/>
      <c r="AW124" s="303"/>
      <c r="AX124" s="303" t="str">
        <f t="shared" si="9"/>
        <v/>
      </c>
      <c r="AY124" s="303"/>
      <c r="AZ124" s="303"/>
      <c r="BA124" s="303" t="str">
        <f t="shared" si="10"/>
        <v/>
      </c>
      <c r="BB124" s="303"/>
      <c r="BC124" s="303"/>
      <c r="BD124" s="310"/>
      <c r="BE124" s="311"/>
      <c r="BF124" s="311"/>
      <c r="BG124" s="312"/>
      <c r="BH124" s="145"/>
      <c r="BI124" s="145"/>
      <c r="BJ124" s="145"/>
      <c r="BK124" s="17"/>
      <c r="BL124" s="17"/>
      <c r="BM124" s="17"/>
      <c r="BN124" s="17"/>
      <c r="BO124" s="17"/>
      <c r="BP124" s="17"/>
      <c r="BQ124" s="17"/>
      <c r="BR124" s="17"/>
      <c r="BS124" s="17"/>
      <c r="BT124" s="17"/>
      <c r="BU124" s="17"/>
      <c r="BV124" s="17"/>
      <c r="BW124" s="17"/>
      <c r="BX124" s="17"/>
      <c r="BY124" s="17"/>
      <c r="BZ124" s="17"/>
      <c r="CA124" s="17"/>
      <c r="CB124" s="17"/>
      <c r="CE124" s="93">
        <v>31</v>
      </c>
      <c r="CF124" s="93" t="str">
        <f t="shared" si="11"/>
        <v/>
      </c>
      <c r="CG124" s="93" t="str">
        <f t="shared" si="12"/>
        <v/>
      </c>
      <c r="CH124" s="93" t="str">
        <f t="shared" si="13"/>
        <v/>
      </c>
      <c r="CI124" s="100" t="str">
        <f t="shared" si="14"/>
        <v/>
      </c>
      <c r="CJ124" s="93" t="str">
        <f t="shared" si="15"/>
        <v/>
      </c>
      <c r="CK124" s="93" t="str">
        <f t="shared" si="16"/>
        <v/>
      </c>
      <c r="CL124" s="93" t="str">
        <f t="shared" si="17"/>
        <v/>
      </c>
      <c r="CM124" s="93" t="str">
        <f t="shared" si="18"/>
        <v/>
      </c>
      <c r="CN124" s="93" t="str">
        <f t="shared" si="19"/>
        <v/>
      </c>
      <c r="CO124" s="93" t="str">
        <f t="shared" si="20"/>
        <v/>
      </c>
      <c r="CP124" s="93" t="str">
        <f t="shared" si="21"/>
        <v/>
      </c>
      <c r="CQ124" s="93" t="str">
        <f t="shared" si="22"/>
        <v/>
      </c>
      <c r="CR124" s="93" t="str">
        <f t="shared" si="23"/>
        <v/>
      </c>
      <c r="CS124" s="93" t="str">
        <f t="shared" si="24"/>
        <v/>
      </c>
      <c r="CT124" s="93" t="str">
        <f t="shared" si="25"/>
        <v/>
      </c>
      <c r="CV124" s="108" t="s">
        <v>44</v>
      </c>
      <c r="CW124" s="108">
        <f t="shared" si="2"/>
        <v>0</v>
      </c>
      <c r="CX124" s="16">
        <f t="shared" si="26"/>
        <v>0</v>
      </c>
      <c r="CY124" s="16">
        <f t="shared" si="3"/>
        <v>0</v>
      </c>
      <c r="CZ124" s="16">
        <f t="shared" si="4"/>
        <v>0</v>
      </c>
      <c r="DA124" s="16">
        <f t="shared" si="4"/>
        <v>0</v>
      </c>
      <c r="DB124" s="16">
        <f t="shared" si="4"/>
        <v>0</v>
      </c>
      <c r="DC124" s="16">
        <f t="shared" si="4"/>
        <v>0</v>
      </c>
      <c r="DD124" s="16">
        <f t="shared" si="4"/>
        <v>0</v>
      </c>
      <c r="DE124" s="16">
        <f t="shared" si="4"/>
        <v>0</v>
      </c>
      <c r="DF124" s="16">
        <f t="shared" si="4"/>
        <v>0</v>
      </c>
      <c r="DG124" s="93"/>
      <c r="DH124" s="93"/>
      <c r="DI124" s="93"/>
      <c r="DT124" s="61"/>
      <c r="DU124" s="61"/>
      <c r="DV124" s="61"/>
      <c r="DW124" s="61"/>
      <c r="DX124" s="61"/>
    </row>
    <row r="125" spans="6:128" ht="19.5" customHeight="1">
      <c r="F125" s="286">
        <v>32</v>
      </c>
      <c r="G125" s="286"/>
      <c r="H125" s="287"/>
      <c r="I125" s="288"/>
      <c r="J125" s="288"/>
      <c r="K125" s="288"/>
      <c r="L125" s="289"/>
      <c r="M125" s="287"/>
      <c r="N125" s="288"/>
      <c r="O125" s="288"/>
      <c r="P125" s="288"/>
      <c r="Q125" s="289"/>
      <c r="R125" s="291"/>
      <c r="S125" s="291"/>
      <c r="T125" s="291"/>
      <c r="U125" s="291"/>
      <c r="V125" s="292"/>
      <c r="W125" s="292"/>
      <c r="X125" s="292"/>
      <c r="Y125" s="292"/>
      <c r="Z125" s="292"/>
      <c r="AA125" s="292"/>
      <c r="AB125" s="292"/>
      <c r="AC125" s="292"/>
      <c r="AD125" s="293" t="str">
        <f t="shared" si="5"/>
        <v/>
      </c>
      <c r="AE125" s="293"/>
      <c r="AF125" s="293"/>
      <c r="AG125" s="293"/>
      <c r="AH125" s="293"/>
      <c r="AI125" s="293"/>
      <c r="AJ125" s="293"/>
      <c r="AK125" s="293"/>
      <c r="AL125" s="313"/>
      <c r="AM125" s="314"/>
      <c r="AN125" s="315"/>
      <c r="AO125" s="303" t="str">
        <f t="shared" si="6"/>
        <v/>
      </c>
      <c r="AP125" s="303"/>
      <c r="AQ125" s="303"/>
      <c r="AR125" s="303" t="str">
        <f t="shared" si="7"/>
        <v/>
      </c>
      <c r="AS125" s="303"/>
      <c r="AT125" s="303"/>
      <c r="AU125" s="303" t="str">
        <f t="shared" si="8"/>
        <v/>
      </c>
      <c r="AV125" s="303"/>
      <c r="AW125" s="303"/>
      <c r="AX125" s="303" t="str">
        <f t="shared" si="9"/>
        <v/>
      </c>
      <c r="AY125" s="303"/>
      <c r="AZ125" s="303"/>
      <c r="BA125" s="303" t="str">
        <f t="shared" si="10"/>
        <v/>
      </c>
      <c r="BB125" s="303"/>
      <c r="BC125" s="303"/>
      <c r="BD125" s="310"/>
      <c r="BE125" s="311"/>
      <c r="BF125" s="311"/>
      <c r="BG125" s="312"/>
      <c r="BH125" s="145"/>
      <c r="BI125" s="145"/>
      <c r="BJ125" s="145"/>
      <c r="BK125" s="17"/>
      <c r="BL125" s="17"/>
      <c r="BM125" s="17"/>
      <c r="BN125" s="17"/>
      <c r="BO125" s="17"/>
      <c r="BP125" s="17"/>
      <c r="BQ125" s="17"/>
      <c r="BR125" s="17"/>
      <c r="BS125" s="17"/>
      <c r="BT125" s="17"/>
      <c r="BU125" s="17"/>
      <c r="BV125" s="17"/>
      <c r="BW125" s="17"/>
      <c r="BX125" s="17"/>
      <c r="BY125" s="17"/>
      <c r="BZ125" s="17"/>
      <c r="CA125" s="17"/>
      <c r="CB125" s="17"/>
      <c r="CE125" s="93">
        <v>32</v>
      </c>
      <c r="CF125" s="93" t="str">
        <f t="shared" si="11"/>
        <v/>
      </c>
      <c r="CG125" s="93" t="str">
        <f t="shared" si="12"/>
        <v/>
      </c>
      <c r="CH125" s="93" t="str">
        <f t="shared" si="13"/>
        <v/>
      </c>
      <c r="CI125" s="100" t="str">
        <f t="shared" si="14"/>
        <v/>
      </c>
      <c r="CJ125" s="93" t="str">
        <f t="shared" si="15"/>
        <v/>
      </c>
      <c r="CK125" s="93" t="str">
        <f t="shared" si="16"/>
        <v/>
      </c>
      <c r="CL125" s="93" t="str">
        <f t="shared" si="17"/>
        <v/>
      </c>
      <c r="CM125" s="93" t="str">
        <f t="shared" si="18"/>
        <v/>
      </c>
      <c r="CN125" s="93" t="str">
        <f t="shared" si="19"/>
        <v/>
      </c>
      <c r="CO125" s="93" t="str">
        <f t="shared" si="20"/>
        <v/>
      </c>
      <c r="CP125" s="93" t="str">
        <f t="shared" si="21"/>
        <v/>
      </c>
      <c r="CQ125" s="93" t="str">
        <f t="shared" si="22"/>
        <v/>
      </c>
      <c r="CR125" s="93" t="str">
        <f t="shared" si="23"/>
        <v/>
      </c>
      <c r="CS125" s="93" t="str">
        <f t="shared" si="24"/>
        <v/>
      </c>
      <c r="CT125" s="93" t="str">
        <f t="shared" si="25"/>
        <v/>
      </c>
      <c r="CV125" s="108" t="s">
        <v>45</v>
      </c>
      <c r="CW125" s="108">
        <f t="shared" si="2"/>
        <v>0</v>
      </c>
      <c r="CX125" s="16">
        <f t="shared" si="26"/>
        <v>0</v>
      </c>
      <c r="CY125" s="16">
        <f t="shared" si="3"/>
        <v>0</v>
      </c>
      <c r="CZ125" s="16">
        <f t="shared" si="4"/>
        <v>0</v>
      </c>
      <c r="DA125" s="16">
        <f t="shared" si="4"/>
        <v>0</v>
      </c>
      <c r="DB125" s="16">
        <f t="shared" si="4"/>
        <v>0</v>
      </c>
      <c r="DC125" s="16">
        <f t="shared" si="4"/>
        <v>0</v>
      </c>
      <c r="DD125" s="16">
        <f t="shared" si="4"/>
        <v>0</v>
      </c>
      <c r="DE125" s="16">
        <f t="shared" si="4"/>
        <v>0</v>
      </c>
      <c r="DF125" s="16">
        <f t="shared" si="4"/>
        <v>0</v>
      </c>
      <c r="DG125" s="93"/>
      <c r="DH125" s="93"/>
      <c r="DI125" s="93"/>
      <c r="DT125" s="61"/>
      <c r="DU125" s="61"/>
      <c r="DV125" s="61"/>
      <c r="DW125" s="61"/>
      <c r="DX125" s="61"/>
    </row>
    <row r="126" spans="6:128" ht="19.5" customHeight="1">
      <c r="F126" s="286">
        <v>33</v>
      </c>
      <c r="G126" s="286"/>
      <c r="H126" s="287"/>
      <c r="I126" s="288"/>
      <c r="J126" s="288"/>
      <c r="K126" s="288"/>
      <c r="L126" s="289"/>
      <c r="M126" s="287"/>
      <c r="N126" s="288"/>
      <c r="O126" s="288"/>
      <c r="P126" s="288"/>
      <c r="Q126" s="289"/>
      <c r="R126" s="291"/>
      <c r="S126" s="291"/>
      <c r="T126" s="291"/>
      <c r="U126" s="291"/>
      <c r="V126" s="292"/>
      <c r="W126" s="292"/>
      <c r="X126" s="292"/>
      <c r="Y126" s="292"/>
      <c r="Z126" s="292"/>
      <c r="AA126" s="292"/>
      <c r="AB126" s="292"/>
      <c r="AC126" s="292"/>
      <c r="AD126" s="293" t="str">
        <f t="shared" si="5"/>
        <v/>
      </c>
      <c r="AE126" s="293"/>
      <c r="AF126" s="293"/>
      <c r="AG126" s="293"/>
      <c r="AH126" s="293"/>
      <c r="AI126" s="293"/>
      <c r="AJ126" s="293"/>
      <c r="AK126" s="293"/>
      <c r="AL126" s="313"/>
      <c r="AM126" s="314"/>
      <c r="AN126" s="315"/>
      <c r="AO126" s="303" t="str">
        <f t="shared" si="6"/>
        <v/>
      </c>
      <c r="AP126" s="303"/>
      <c r="AQ126" s="303"/>
      <c r="AR126" s="303" t="str">
        <f t="shared" si="7"/>
        <v/>
      </c>
      <c r="AS126" s="303"/>
      <c r="AT126" s="303"/>
      <c r="AU126" s="303" t="str">
        <f t="shared" si="8"/>
        <v/>
      </c>
      <c r="AV126" s="303"/>
      <c r="AW126" s="303"/>
      <c r="AX126" s="303" t="str">
        <f t="shared" si="9"/>
        <v/>
      </c>
      <c r="AY126" s="303"/>
      <c r="AZ126" s="303"/>
      <c r="BA126" s="303" t="str">
        <f t="shared" si="10"/>
        <v/>
      </c>
      <c r="BB126" s="303"/>
      <c r="BC126" s="303"/>
      <c r="BD126" s="310"/>
      <c r="BE126" s="311"/>
      <c r="BF126" s="311"/>
      <c r="BG126" s="312"/>
      <c r="BH126" s="145"/>
      <c r="BI126" s="145"/>
      <c r="BJ126" s="145"/>
      <c r="BK126" s="17"/>
      <c r="BL126" s="17"/>
      <c r="BM126" s="17"/>
      <c r="BN126" s="17"/>
      <c r="BO126" s="17"/>
      <c r="BP126" s="17"/>
      <c r="BQ126" s="17"/>
      <c r="BR126" s="17"/>
      <c r="BS126" s="17"/>
      <c r="BT126" s="17"/>
      <c r="BU126" s="17"/>
      <c r="BV126" s="17"/>
      <c r="BW126" s="17"/>
      <c r="BX126" s="17"/>
      <c r="BY126" s="17"/>
      <c r="BZ126" s="17"/>
      <c r="CA126" s="17"/>
      <c r="CB126" s="17"/>
      <c r="CE126" s="93">
        <v>33</v>
      </c>
      <c r="CF126" s="93" t="str">
        <f t="shared" si="11"/>
        <v/>
      </c>
      <c r="CG126" s="93" t="str">
        <f t="shared" si="12"/>
        <v/>
      </c>
      <c r="CH126" s="93" t="str">
        <f t="shared" si="13"/>
        <v/>
      </c>
      <c r="CI126" s="100" t="str">
        <f t="shared" si="14"/>
        <v/>
      </c>
      <c r="CJ126" s="93" t="str">
        <f t="shared" si="15"/>
        <v/>
      </c>
      <c r="CK126" s="93" t="str">
        <f t="shared" si="16"/>
        <v/>
      </c>
      <c r="CL126" s="93" t="str">
        <f t="shared" si="17"/>
        <v/>
      </c>
      <c r="CM126" s="93" t="str">
        <f t="shared" si="18"/>
        <v/>
      </c>
      <c r="CN126" s="93" t="str">
        <f t="shared" si="19"/>
        <v/>
      </c>
      <c r="CO126" s="93" t="str">
        <f t="shared" si="20"/>
        <v/>
      </c>
      <c r="CP126" s="93" t="str">
        <f t="shared" si="21"/>
        <v/>
      </c>
      <c r="CQ126" s="93" t="str">
        <f t="shared" si="22"/>
        <v/>
      </c>
      <c r="CR126" s="93" t="str">
        <f t="shared" si="23"/>
        <v/>
      </c>
      <c r="CS126" s="93" t="str">
        <f t="shared" si="24"/>
        <v/>
      </c>
      <c r="CT126" s="93" t="str">
        <f t="shared" si="25"/>
        <v/>
      </c>
      <c r="CV126" s="108" t="s">
        <v>46</v>
      </c>
      <c r="CW126" s="108">
        <f t="shared" si="2"/>
        <v>0</v>
      </c>
      <c r="CX126" s="16">
        <f t="shared" si="26"/>
        <v>0</v>
      </c>
      <c r="CY126" s="16">
        <f t="shared" si="3"/>
        <v>0</v>
      </c>
      <c r="CZ126" s="16">
        <f t="shared" ref="CZ126:DF143" si="27">CX126/10</f>
        <v>0</v>
      </c>
      <c r="DA126" s="16">
        <f t="shared" si="27"/>
        <v>0</v>
      </c>
      <c r="DB126" s="16">
        <f t="shared" si="27"/>
        <v>0</v>
      </c>
      <c r="DC126" s="16">
        <f t="shared" si="27"/>
        <v>0</v>
      </c>
      <c r="DD126" s="16">
        <f t="shared" si="27"/>
        <v>0</v>
      </c>
      <c r="DE126" s="16">
        <f t="shared" si="27"/>
        <v>0</v>
      </c>
      <c r="DF126" s="16">
        <f t="shared" si="27"/>
        <v>0</v>
      </c>
      <c r="DG126" s="93"/>
      <c r="DH126" s="93"/>
      <c r="DI126" s="93"/>
      <c r="DT126" s="61"/>
      <c r="DU126" s="61"/>
      <c r="DV126" s="61"/>
      <c r="DW126" s="61"/>
      <c r="DX126" s="61"/>
    </row>
    <row r="127" spans="6:128" ht="19.5" customHeight="1">
      <c r="F127" s="286">
        <v>34</v>
      </c>
      <c r="G127" s="286"/>
      <c r="H127" s="287"/>
      <c r="I127" s="288"/>
      <c r="J127" s="288"/>
      <c r="K127" s="288"/>
      <c r="L127" s="289"/>
      <c r="M127" s="287"/>
      <c r="N127" s="288"/>
      <c r="O127" s="288"/>
      <c r="P127" s="288"/>
      <c r="Q127" s="289"/>
      <c r="R127" s="291"/>
      <c r="S127" s="291"/>
      <c r="T127" s="291"/>
      <c r="U127" s="291"/>
      <c r="V127" s="292"/>
      <c r="W127" s="292"/>
      <c r="X127" s="292"/>
      <c r="Y127" s="292"/>
      <c r="Z127" s="292"/>
      <c r="AA127" s="292"/>
      <c r="AB127" s="292"/>
      <c r="AC127" s="292"/>
      <c r="AD127" s="293" t="str">
        <f t="shared" si="5"/>
        <v/>
      </c>
      <c r="AE127" s="293"/>
      <c r="AF127" s="293"/>
      <c r="AG127" s="293"/>
      <c r="AH127" s="293"/>
      <c r="AI127" s="293"/>
      <c r="AJ127" s="293"/>
      <c r="AK127" s="293"/>
      <c r="AL127" s="313"/>
      <c r="AM127" s="314"/>
      <c r="AN127" s="315"/>
      <c r="AO127" s="303" t="str">
        <f t="shared" si="6"/>
        <v/>
      </c>
      <c r="AP127" s="303"/>
      <c r="AQ127" s="303"/>
      <c r="AR127" s="303" t="str">
        <f t="shared" si="7"/>
        <v/>
      </c>
      <c r="AS127" s="303"/>
      <c r="AT127" s="303"/>
      <c r="AU127" s="303" t="str">
        <f t="shared" si="8"/>
        <v/>
      </c>
      <c r="AV127" s="303"/>
      <c r="AW127" s="303"/>
      <c r="AX127" s="303" t="str">
        <f t="shared" si="9"/>
        <v/>
      </c>
      <c r="AY127" s="303"/>
      <c r="AZ127" s="303"/>
      <c r="BA127" s="303" t="str">
        <f t="shared" si="10"/>
        <v/>
      </c>
      <c r="BB127" s="303"/>
      <c r="BC127" s="303"/>
      <c r="BD127" s="310"/>
      <c r="BE127" s="311"/>
      <c r="BF127" s="311"/>
      <c r="BG127" s="312"/>
      <c r="BH127" s="145"/>
      <c r="BI127" s="145"/>
      <c r="BJ127" s="145"/>
      <c r="BK127" s="17"/>
      <c r="BL127" s="17"/>
      <c r="BM127" s="17"/>
      <c r="BN127" s="17"/>
      <c r="BO127" s="17"/>
      <c r="BP127" s="17"/>
      <c r="BQ127" s="17"/>
      <c r="BR127" s="17"/>
      <c r="BS127" s="17"/>
      <c r="BT127" s="17"/>
      <c r="BU127" s="17"/>
      <c r="BV127" s="17"/>
      <c r="BW127" s="17"/>
      <c r="BX127" s="17"/>
      <c r="BY127" s="17"/>
      <c r="BZ127" s="17"/>
      <c r="CA127" s="17"/>
      <c r="CB127" s="17"/>
      <c r="CE127" s="93">
        <v>34</v>
      </c>
      <c r="CF127" s="93" t="str">
        <f t="shared" si="11"/>
        <v/>
      </c>
      <c r="CG127" s="93" t="str">
        <f t="shared" si="12"/>
        <v/>
      </c>
      <c r="CH127" s="93" t="str">
        <f t="shared" si="13"/>
        <v/>
      </c>
      <c r="CI127" s="100" t="str">
        <f t="shared" si="14"/>
        <v/>
      </c>
      <c r="CJ127" s="93" t="str">
        <f t="shared" si="15"/>
        <v/>
      </c>
      <c r="CK127" s="93" t="str">
        <f t="shared" si="16"/>
        <v/>
      </c>
      <c r="CL127" s="93" t="str">
        <f t="shared" si="17"/>
        <v/>
      </c>
      <c r="CM127" s="93" t="str">
        <f t="shared" si="18"/>
        <v/>
      </c>
      <c r="CN127" s="93" t="str">
        <f t="shared" si="19"/>
        <v/>
      </c>
      <c r="CO127" s="93" t="str">
        <f t="shared" si="20"/>
        <v/>
      </c>
      <c r="CP127" s="93" t="str">
        <f t="shared" si="21"/>
        <v/>
      </c>
      <c r="CQ127" s="93" t="str">
        <f t="shared" si="22"/>
        <v/>
      </c>
      <c r="CR127" s="93" t="str">
        <f t="shared" si="23"/>
        <v/>
      </c>
      <c r="CS127" s="93" t="str">
        <f t="shared" si="24"/>
        <v/>
      </c>
      <c r="CT127" s="93" t="str">
        <f t="shared" si="25"/>
        <v/>
      </c>
      <c r="CV127" s="108" t="s">
        <v>47</v>
      </c>
      <c r="CW127" s="108">
        <f t="shared" si="2"/>
        <v>0</v>
      </c>
      <c r="CX127" s="16">
        <f t="shared" si="26"/>
        <v>0</v>
      </c>
      <c r="CY127" s="16">
        <f t="shared" si="3"/>
        <v>0</v>
      </c>
      <c r="CZ127" s="16">
        <f t="shared" si="27"/>
        <v>0</v>
      </c>
      <c r="DA127" s="16">
        <f t="shared" si="27"/>
        <v>0</v>
      </c>
      <c r="DB127" s="16">
        <f t="shared" si="27"/>
        <v>0</v>
      </c>
      <c r="DC127" s="16">
        <f t="shared" si="27"/>
        <v>0</v>
      </c>
      <c r="DD127" s="16">
        <f t="shared" si="27"/>
        <v>0</v>
      </c>
      <c r="DE127" s="16">
        <f t="shared" si="27"/>
        <v>0</v>
      </c>
      <c r="DF127" s="16">
        <f t="shared" si="27"/>
        <v>0</v>
      </c>
      <c r="DG127" s="93"/>
      <c r="DH127" s="93"/>
      <c r="DI127" s="93"/>
      <c r="DT127" s="61"/>
      <c r="DU127" s="61"/>
      <c r="DV127" s="61"/>
      <c r="DW127" s="61"/>
      <c r="DX127" s="61"/>
    </row>
    <row r="128" spans="6:128" ht="19.5" customHeight="1">
      <c r="F128" s="286">
        <v>35</v>
      </c>
      <c r="G128" s="286"/>
      <c r="H128" s="287"/>
      <c r="I128" s="288"/>
      <c r="J128" s="288"/>
      <c r="K128" s="288"/>
      <c r="L128" s="289"/>
      <c r="M128" s="287"/>
      <c r="N128" s="288"/>
      <c r="O128" s="288"/>
      <c r="P128" s="288"/>
      <c r="Q128" s="289"/>
      <c r="R128" s="291"/>
      <c r="S128" s="291"/>
      <c r="T128" s="291"/>
      <c r="U128" s="291"/>
      <c r="V128" s="292"/>
      <c r="W128" s="292"/>
      <c r="X128" s="292"/>
      <c r="Y128" s="292"/>
      <c r="Z128" s="292"/>
      <c r="AA128" s="292"/>
      <c r="AB128" s="292"/>
      <c r="AC128" s="292"/>
      <c r="AD128" s="293" t="str">
        <f t="shared" si="5"/>
        <v/>
      </c>
      <c r="AE128" s="293"/>
      <c r="AF128" s="293"/>
      <c r="AG128" s="293"/>
      <c r="AH128" s="293"/>
      <c r="AI128" s="293"/>
      <c r="AJ128" s="293"/>
      <c r="AK128" s="293"/>
      <c r="AL128" s="313"/>
      <c r="AM128" s="314"/>
      <c r="AN128" s="315"/>
      <c r="AO128" s="303" t="str">
        <f t="shared" si="6"/>
        <v/>
      </c>
      <c r="AP128" s="303"/>
      <c r="AQ128" s="303"/>
      <c r="AR128" s="303" t="str">
        <f t="shared" si="7"/>
        <v/>
      </c>
      <c r="AS128" s="303"/>
      <c r="AT128" s="303"/>
      <c r="AU128" s="303" t="str">
        <f t="shared" si="8"/>
        <v/>
      </c>
      <c r="AV128" s="303"/>
      <c r="AW128" s="303"/>
      <c r="AX128" s="303" t="str">
        <f t="shared" si="9"/>
        <v/>
      </c>
      <c r="AY128" s="303"/>
      <c r="AZ128" s="303"/>
      <c r="BA128" s="303" t="str">
        <f t="shared" si="10"/>
        <v/>
      </c>
      <c r="BB128" s="303"/>
      <c r="BC128" s="303"/>
      <c r="BD128" s="310"/>
      <c r="BE128" s="311"/>
      <c r="BF128" s="311"/>
      <c r="BG128" s="312"/>
      <c r="BH128" s="145"/>
      <c r="BI128" s="145"/>
      <c r="BJ128" s="145"/>
      <c r="BK128" s="17"/>
      <c r="BL128" s="17"/>
      <c r="BM128" s="17"/>
      <c r="BN128" s="17"/>
      <c r="BO128" s="17"/>
      <c r="BP128" s="17"/>
      <c r="BQ128" s="17"/>
      <c r="BR128" s="17"/>
      <c r="BS128" s="17"/>
      <c r="BT128" s="17"/>
      <c r="BU128" s="17"/>
      <c r="BV128" s="17"/>
      <c r="BW128" s="17"/>
      <c r="BX128" s="17"/>
      <c r="BY128" s="17"/>
      <c r="BZ128" s="17"/>
      <c r="CA128" s="17"/>
      <c r="CB128" s="17"/>
      <c r="CE128" s="93">
        <v>35</v>
      </c>
      <c r="CF128" s="93" t="str">
        <f t="shared" si="11"/>
        <v/>
      </c>
      <c r="CG128" s="93" t="str">
        <f t="shared" si="12"/>
        <v/>
      </c>
      <c r="CH128" s="93" t="str">
        <f t="shared" si="13"/>
        <v/>
      </c>
      <c r="CI128" s="100" t="str">
        <f t="shared" si="14"/>
        <v/>
      </c>
      <c r="CJ128" s="93" t="str">
        <f t="shared" si="15"/>
        <v/>
      </c>
      <c r="CK128" s="93" t="str">
        <f t="shared" si="16"/>
        <v/>
      </c>
      <c r="CL128" s="93" t="str">
        <f t="shared" si="17"/>
        <v/>
      </c>
      <c r="CM128" s="93" t="str">
        <f t="shared" si="18"/>
        <v/>
      </c>
      <c r="CN128" s="93" t="str">
        <f t="shared" si="19"/>
        <v/>
      </c>
      <c r="CO128" s="93" t="str">
        <f t="shared" si="20"/>
        <v/>
      </c>
      <c r="CP128" s="93" t="str">
        <f t="shared" si="21"/>
        <v/>
      </c>
      <c r="CQ128" s="93" t="str">
        <f t="shared" si="22"/>
        <v/>
      </c>
      <c r="CR128" s="93" t="str">
        <f t="shared" si="23"/>
        <v/>
      </c>
      <c r="CS128" s="93" t="str">
        <f t="shared" si="24"/>
        <v/>
      </c>
      <c r="CT128" s="93" t="str">
        <f t="shared" si="25"/>
        <v/>
      </c>
      <c r="CV128" s="108" t="s">
        <v>48</v>
      </c>
      <c r="CW128" s="108">
        <f t="shared" si="2"/>
        <v>0</v>
      </c>
      <c r="CX128" s="16">
        <f t="shared" si="26"/>
        <v>0</v>
      </c>
      <c r="CY128" s="16">
        <f t="shared" si="3"/>
        <v>0</v>
      </c>
      <c r="CZ128" s="16">
        <f t="shared" si="27"/>
        <v>0</v>
      </c>
      <c r="DA128" s="16">
        <f t="shared" si="27"/>
        <v>0</v>
      </c>
      <c r="DB128" s="16">
        <f t="shared" si="27"/>
        <v>0</v>
      </c>
      <c r="DC128" s="16">
        <f t="shared" si="27"/>
        <v>0</v>
      </c>
      <c r="DD128" s="16">
        <f t="shared" si="27"/>
        <v>0</v>
      </c>
      <c r="DE128" s="16">
        <f t="shared" si="27"/>
        <v>0</v>
      </c>
      <c r="DF128" s="16">
        <f t="shared" si="27"/>
        <v>0</v>
      </c>
      <c r="DG128" s="93"/>
      <c r="DH128" s="93"/>
      <c r="DI128" s="93"/>
      <c r="DT128" s="61"/>
      <c r="DU128" s="61"/>
      <c r="DV128" s="61"/>
      <c r="DW128" s="61"/>
      <c r="DX128" s="61"/>
    </row>
    <row r="129" spans="6:128" ht="19.5" customHeight="1">
      <c r="F129" s="286">
        <v>36</v>
      </c>
      <c r="G129" s="286"/>
      <c r="H129" s="287"/>
      <c r="I129" s="288"/>
      <c r="J129" s="288"/>
      <c r="K129" s="288"/>
      <c r="L129" s="289"/>
      <c r="M129" s="287"/>
      <c r="N129" s="288"/>
      <c r="O129" s="288"/>
      <c r="P129" s="288"/>
      <c r="Q129" s="289"/>
      <c r="R129" s="291"/>
      <c r="S129" s="291"/>
      <c r="T129" s="291"/>
      <c r="U129" s="291"/>
      <c r="V129" s="292"/>
      <c r="W129" s="292"/>
      <c r="X129" s="292"/>
      <c r="Y129" s="292"/>
      <c r="Z129" s="292"/>
      <c r="AA129" s="292"/>
      <c r="AB129" s="292"/>
      <c r="AC129" s="292"/>
      <c r="AD129" s="293" t="str">
        <f t="shared" si="5"/>
        <v/>
      </c>
      <c r="AE129" s="293"/>
      <c r="AF129" s="293"/>
      <c r="AG129" s="293"/>
      <c r="AH129" s="293"/>
      <c r="AI129" s="293"/>
      <c r="AJ129" s="293"/>
      <c r="AK129" s="293"/>
      <c r="AL129" s="313"/>
      <c r="AM129" s="314"/>
      <c r="AN129" s="315"/>
      <c r="AO129" s="303" t="str">
        <f t="shared" si="6"/>
        <v/>
      </c>
      <c r="AP129" s="303"/>
      <c r="AQ129" s="303"/>
      <c r="AR129" s="303" t="str">
        <f t="shared" si="7"/>
        <v/>
      </c>
      <c r="AS129" s="303"/>
      <c r="AT129" s="303"/>
      <c r="AU129" s="303" t="str">
        <f t="shared" si="8"/>
        <v/>
      </c>
      <c r="AV129" s="303"/>
      <c r="AW129" s="303"/>
      <c r="AX129" s="303" t="str">
        <f t="shared" si="9"/>
        <v/>
      </c>
      <c r="AY129" s="303"/>
      <c r="AZ129" s="303"/>
      <c r="BA129" s="303" t="str">
        <f t="shared" si="10"/>
        <v/>
      </c>
      <c r="BB129" s="303"/>
      <c r="BC129" s="303"/>
      <c r="BD129" s="310"/>
      <c r="BE129" s="311"/>
      <c r="BF129" s="311"/>
      <c r="BG129" s="312"/>
      <c r="BH129" s="145"/>
      <c r="BI129" s="145"/>
      <c r="BJ129" s="145"/>
      <c r="BK129" s="17"/>
      <c r="BL129" s="17"/>
      <c r="BM129" s="17"/>
      <c r="BN129" s="17"/>
      <c r="BO129" s="17"/>
      <c r="BP129" s="17"/>
      <c r="BQ129" s="17"/>
      <c r="BR129" s="17"/>
      <c r="BS129" s="17"/>
      <c r="BT129" s="17"/>
      <c r="BU129" s="17"/>
      <c r="BV129" s="17"/>
      <c r="BW129" s="17"/>
      <c r="BX129" s="17"/>
      <c r="BY129" s="17"/>
      <c r="BZ129" s="17"/>
      <c r="CA129" s="17"/>
      <c r="CB129" s="17"/>
      <c r="CE129" s="93">
        <v>36</v>
      </c>
      <c r="CF129" s="93" t="str">
        <f t="shared" si="11"/>
        <v/>
      </c>
      <c r="CG129" s="93" t="str">
        <f t="shared" si="12"/>
        <v/>
      </c>
      <c r="CH129" s="93" t="str">
        <f t="shared" si="13"/>
        <v/>
      </c>
      <c r="CI129" s="100" t="str">
        <f t="shared" si="14"/>
        <v/>
      </c>
      <c r="CJ129" s="93" t="str">
        <f t="shared" si="15"/>
        <v/>
      </c>
      <c r="CK129" s="93" t="str">
        <f t="shared" si="16"/>
        <v/>
      </c>
      <c r="CL129" s="93" t="str">
        <f t="shared" si="17"/>
        <v/>
      </c>
      <c r="CM129" s="93" t="str">
        <f t="shared" si="18"/>
        <v/>
      </c>
      <c r="CN129" s="93" t="str">
        <f t="shared" si="19"/>
        <v/>
      </c>
      <c r="CO129" s="93" t="str">
        <f t="shared" si="20"/>
        <v/>
      </c>
      <c r="CP129" s="93" t="str">
        <f t="shared" si="21"/>
        <v/>
      </c>
      <c r="CQ129" s="93" t="str">
        <f t="shared" si="22"/>
        <v/>
      </c>
      <c r="CR129" s="93" t="str">
        <f t="shared" si="23"/>
        <v/>
      </c>
      <c r="CS129" s="93" t="str">
        <f t="shared" si="24"/>
        <v/>
      </c>
      <c r="CT129" s="93" t="str">
        <f t="shared" si="25"/>
        <v/>
      </c>
      <c r="CV129" s="108" t="s">
        <v>49</v>
      </c>
      <c r="CW129" s="108">
        <f t="shared" si="2"/>
        <v>0</v>
      </c>
      <c r="CX129" s="16">
        <f t="shared" si="26"/>
        <v>0</v>
      </c>
      <c r="CY129" s="16">
        <f t="shared" si="3"/>
        <v>0</v>
      </c>
      <c r="CZ129" s="16">
        <f t="shared" si="27"/>
        <v>0</v>
      </c>
      <c r="DA129" s="16">
        <f t="shared" si="27"/>
        <v>0</v>
      </c>
      <c r="DB129" s="16">
        <f t="shared" si="27"/>
        <v>0</v>
      </c>
      <c r="DC129" s="16">
        <f t="shared" si="27"/>
        <v>0</v>
      </c>
      <c r="DD129" s="16">
        <f t="shared" si="27"/>
        <v>0</v>
      </c>
      <c r="DE129" s="16">
        <f t="shared" si="27"/>
        <v>0</v>
      </c>
      <c r="DF129" s="16">
        <f t="shared" si="27"/>
        <v>0</v>
      </c>
      <c r="DG129" s="93"/>
      <c r="DH129" s="93"/>
      <c r="DI129" s="93"/>
      <c r="DT129" s="61"/>
      <c r="DU129" s="61"/>
      <c r="DV129" s="61"/>
      <c r="DW129" s="61"/>
      <c r="DX129" s="61"/>
    </row>
    <row r="130" spans="6:128" ht="19.5" customHeight="1">
      <c r="F130" s="286">
        <v>37</v>
      </c>
      <c r="G130" s="286"/>
      <c r="H130" s="287"/>
      <c r="I130" s="288"/>
      <c r="J130" s="288"/>
      <c r="K130" s="288"/>
      <c r="L130" s="289"/>
      <c r="M130" s="287"/>
      <c r="N130" s="288"/>
      <c r="O130" s="288"/>
      <c r="P130" s="288"/>
      <c r="Q130" s="289"/>
      <c r="R130" s="291"/>
      <c r="S130" s="291"/>
      <c r="T130" s="291"/>
      <c r="U130" s="291"/>
      <c r="V130" s="292"/>
      <c r="W130" s="292"/>
      <c r="X130" s="292"/>
      <c r="Y130" s="292"/>
      <c r="Z130" s="292"/>
      <c r="AA130" s="292"/>
      <c r="AB130" s="292"/>
      <c r="AC130" s="292"/>
      <c r="AD130" s="293" t="str">
        <f t="shared" si="5"/>
        <v/>
      </c>
      <c r="AE130" s="293"/>
      <c r="AF130" s="293"/>
      <c r="AG130" s="293"/>
      <c r="AH130" s="293"/>
      <c r="AI130" s="293"/>
      <c r="AJ130" s="293"/>
      <c r="AK130" s="293"/>
      <c r="AL130" s="313"/>
      <c r="AM130" s="314"/>
      <c r="AN130" s="315"/>
      <c r="AO130" s="303" t="str">
        <f t="shared" si="6"/>
        <v/>
      </c>
      <c r="AP130" s="303"/>
      <c r="AQ130" s="303"/>
      <c r="AR130" s="303" t="str">
        <f t="shared" si="7"/>
        <v/>
      </c>
      <c r="AS130" s="303"/>
      <c r="AT130" s="303"/>
      <c r="AU130" s="303" t="str">
        <f t="shared" si="8"/>
        <v/>
      </c>
      <c r="AV130" s="303"/>
      <c r="AW130" s="303"/>
      <c r="AX130" s="303" t="str">
        <f t="shared" si="9"/>
        <v/>
      </c>
      <c r="AY130" s="303"/>
      <c r="AZ130" s="303"/>
      <c r="BA130" s="303" t="str">
        <f t="shared" si="10"/>
        <v/>
      </c>
      <c r="BB130" s="303"/>
      <c r="BC130" s="303"/>
      <c r="BD130" s="310"/>
      <c r="BE130" s="311"/>
      <c r="BF130" s="311"/>
      <c r="BG130" s="312"/>
      <c r="BH130" s="145"/>
      <c r="BI130" s="145"/>
      <c r="BJ130" s="145"/>
      <c r="BK130" s="17"/>
      <c r="BL130" s="17"/>
      <c r="BM130" s="17"/>
      <c r="BN130" s="17"/>
      <c r="BO130" s="17"/>
      <c r="BP130" s="17"/>
      <c r="BQ130" s="17"/>
      <c r="BR130" s="17"/>
      <c r="BS130" s="17"/>
      <c r="BT130" s="17"/>
      <c r="BU130" s="17"/>
      <c r="BV130" s="17"/>
      <c r="BW130" s="17"/>
      <c r="BX130" s="17"/>
      <c r="BY130" s="17"/>
      <c r="BZ130" s="17"/>
      <c r="CA130" s="17"/>
      <c r="CB130" s="17"/>
      <c r="CE130" s="93">
        <v>37</v>
      </c>
      <c r="CF130" s="93" t="str">
        <f t="shared" si="11"/>
        <v/>
      </c>
      <c r="CG130" s="93" t="str">
        <f t="shared" si="12"/>
        <v/>
      </c>
      <c r="CH130" s="93" t="str">
        <f t="shared" si="13"/>
        <v/>
      </c>
      <c r="CI130" s="100" t="str">
        <f t="shared" si="14"/>
        <v/>
      </c>
      <c r="CJ130" s="93" t="str">
        <f t="shared" si="15"/>
        <v/>
      </c>
      <c r="CK130" s="93" t="str">
        <f t="shared" si="16"/>
        <v/>
      </c>
      <c r="CL130" s="93" t="str">
        <f t="shared" si="17"/>
        <v/>
      </c>
      <c r="CM130" s="93" t="str">
        <f t="shared" si="18"/>
        <v/>
      </c>
      <c r="CN130" s="93" t="str">
        <f t="shared" si="19"/>
        <v/>
      </c>
      <c r="CO130" s="93" t="str">
        <f t="shared" si="20"/>
        <v/>
      </c>
      <c r="CP130" s="93" t="str">
        <f t="shared" si="21"/>
        <v/>
      </c>
      <c r="CQ130" s="93" t="str">
        <f t="shared" si="22"/>
        <v/>
      </c>
      <c r="CR130" s="93" t="str">
        <f t="shared" si="23"/>
        <v/>
      </c>
      <c r="CS130" s="93" t="str">
        <f t="shared" si="24"/>
        <v/>
      </c>
      <c r="CT130" s="93" t="str">
        <f t="shared" si="25"/>
        <v/>
      </c>
      <c r="CV130" s="108" t="s">
        <v>50</v>
      </c>
      <c r="CW130" s="108">
        <f t="shared" si="2"/>
        <v>0</v>
      </c>
      <c r="CX130" s="16">
        <f t="shared" si="26"/>
        <v>0</v>
      </c>
      <c r="CY130" s="16">
        <f t="shared" si="3"/>
        <v>0</v>
      </c>
      <c r="CZ130" s="16">
        <f t="shared" si="27"/>
        <v>0</v>
      </c>
      <c r="DA130" s="16">
        <f t="shared" si="27"/>
        <v>0</v>
      </c>
      <c r="DB130" s="16">
        <f t="shared" si="27"/>
        <v>0</v>
      </c>
      <c r="DC130" s="16">
        <f t="shared" si="27"/>
        <v>0</v>
      </c>
      <c r="DD130" s="16">
        <f t="shared" si="27"/>
        <v>0</v>
      </c>
      <c r="DE130" s="16">
        <f t="shared" si="27"/>
        <v>0</v>
      </c>
      <c r="DF130" s="16">
        <f t="shared" si="27"/>
        <v>0</v>
      </c>
      <c r="DG130" s="93"/>
      <c r="DH130" s="93"/>
      <c r="DI130" s="93"/>
      <c r="DT130" s="61"/>
      <c r="DU130" s="61"/>
      <c r="DV130" s="61"/>
      <c r="DW130" s="61"/>
      <c r="DX130" s="61"/>
    </row>
    <row r="131" spans="6:128" ht="19.5" customHeight="1">
      <c r="F131" s="286">
        <v>38</v>
      </c>
      <c r="G131" s="286"/>
      <c r="H131" s="287"/>
      <c r="I131" s="288"/>
      <c r="J131" s="288"/>
      <c r="K131" s="288"/>
      <c r="L131" s="289"/>
      <c r="M131" s="287"/>
      <c r="N131" s="288"/>
      <c r="O131" s="288"/>
      <c r="P131" s="288"/>
      <c r="Q131" s="289"/>
      <c r="R131" s="291"/>
      <c r="S131" s="291"/>
      <c r="T131" s="291"/>
      <c r="U131" s="291"/>
      <c r="V131" s="292"/>
      <c r="W131" s="292"/>
      <c r="X131" s="292"/>
      <c r="Y131" s="292"/>
      <c r="Z131" s="292"/>
      <c r="AA131" s="292"/>
      <c r="AB131" s="292"/>
      <c r="AC131" s="292"/>
      <c r="AD131" s="293" t="str">
        <f t="shared" si="5"/>
        <v/>
      </c>
      <c r="AE131" s="293"/>
      <c r="AF131" s="293"/>
      <c r="AG131" s="293"/>
      <c r="AH131" s="293"/>
      <c r="AI131" s="293"/>
      <c r="AJ131" s="293"/>
      <c r="AK131" s="293"/>
      <c r="AL131" s="313"/>
      <c r="AM131" s="314"/>
      <c r="AN131" s="315"/>
      <c r="AO131" s="303" t="str">
        <f t="shared" si="6"/>
        <v/>
      </c>
      <c r="AP131" s="303"/>
      <c r="AQ131" s="303"/>
      <c r="AR131" s="303" t="str">
        <f t="shared" si="7"/>
        <v/>
      </c>
      <c r="AS131" s="303"/>
      <c r="AT131" s="303"/>
      <c r="AU131" s="303" t="str">
        <f t="shared" si="8"/>
        <v/>
      </c>
      <c r="AV131" s="303"/>
      <c r="AW131" s="303"/>
      <c r="AX131" s="303" t="str">
        <f t="shared" si="9"/>
        <v/>
      </c>
      <c r="AY131" s="303"/>
      <c r="AZ131" s="303"/>
      <c r="BA131" s="303" t="str">
        <f t="shared" si="10"/>
        <v/>
      </c>
      <c r="BB131" s="303"/>
      <c r="BC131" s="303"/>
      <c r="BD131" s="310"/>
      <c r="BE131" s="311"/>
      <c r="BF131" s="311"/>
      <c r="BG131" s="312"/>
      <c r="BH131" s="145"/>
      <c r="BI131" s="145"/>
      <c r="BJ131" s="145"/>
      <c r="BK131" s="17"/>
      <c r="BL131" s="17"/>
      <c r="BM131" s="17"/>
      <c r="BN131" s="17"/>
      <c r="BO131" s="17"/>
      <c r="BP131" s="17"/>
      <c r="BQ131" s="17"/>
      <c r="BR131" s="17"/>
      <c r="BS131" s="17"/>
      <c r="BT131" s="17"/>
      <c r="BU131" s="17"/>
      <c r="BV131" s="17"/>
      <c r="BW131" s="17"/>
      <c r="BX131" s="17"/>
      <c r="BY131" s="17"/>
      <c r="BZ131" s="17"/>
      <c r="CA131" s="17"/>
      <c r="CB131" s="17"/>
      <c r="CE131" s="93">
        <v>38</v>
      </c>
      <c r="CF131" s="93" t="str">
        <f t="shared" si="11"/>
        <v/>
      </c>
      <c r="CG131" s="93" t="str">
        <f t="shared" si="12"/>
        <v/>
      </c>
      <c r="CH131" s="93" t="str">
        <f t="shared" si="13"/>
        <v/>
      </c>
      <c r="CI131" s="100" t="str">
        <f t="shared" si="14"/>
        <v/>
      </c>
      <c r="CJ131" s="93" t="str">
        <f t="shared" si="15"/>
        <v/>
      </c>
      <c r="CK131" s="93" t="str">
        <f t="shared" si="16"/>
        <v/>
      </c>
      <c r="CL131" s="93" t="str">
        <f t="shared" si="17"/>
        <v/>
      </c>
      <c r="CM131" s="93" t="str">
        <f t="shared" si="18"/>
        <v/>
      </c>
      <c r="CN131" s="93" t="str">
        <f t="shared" si="19"/>
        <v/>
      </c>
      <c r="CO131" s="93" t="str">
        <f t="shared" si="20"/>
        <v/>
      </c>
      <c r="CP131" s="93" t="str">
        <f t="shared" si="21"/>
        <v/>
      </c>
      <c r="CQ131" s="93" t="str">
        <f t="shared" si="22"/>
        <v/>
      </c>
      <c r="CR131" s="93" t="str">
        <f t="shared" si="23"/>
        <v/>
      </c>
      <c r="CS131" s="93" t="str">
        <f t="shared" si="24"/>
        <v/>
      </c>
      <c r="CT131" s="93" t="str">
        <f t="shared" si="25"/>
        <v/>
      </c>
      <c r="CV131" s="108" t="s">
        <v>51</v>
      </c>
      <c r="CW131" s="108">
        <f t="shared" si="2"/>
        <v>0</v>
      </c>
      <c r="CX131" s="16">
        <f t="shared" si="26"/>
        <v>0</v>
      </c>
      <c r="CY131" s="16">
        <f t="shared" si="3"/>
        <v>0</v>
      </c>
      <c r="CZ131" s="16">
        <f t="shared" si="27"/>
        <v>0</v>
      </c>
      <c r="DA131" s="16">
        <f t="shared" si="27"/>
        <v>0</v>
      </c>
      <c r="DB131" s="16">
        <f t="shared" si="27"/>
        <v>0</v>
      </c>
      <c r="DC131" s="16">
        <f t="shared" si="27"/>
        <v>0</v>
      </c>
      <c r="DD131" s="16">
        <f t="shared" si="27"/>
        <v>0</v>
      </c>
      <c r="DE131" s="16">
        <f t="shared" si="27"/>
        <v>0</v>
      </c>
      <c r="DF131" s="16">
        <f t="shared" si="27"/>
        <v>0</v>
      </c>
      <c r="DG131" s="93"/>
      <c r="DH131" s="93"/>
      <c r="DI131" s="93"/>
      <c r="DT131" s="61"/>
      <c r="DU131" s="61"/>
      <c r="DV131" s="61"/>
      <c r="DW131" s="61"/>
      <c r="DX131" s="61"/>
    </row>
    <row r="132" spans="6:128" ht="19.5" customHeight="1">
      <c r="F132" s="286">
        <v>39</v>
      </c>
      <c r="G132" s="286"/>
      <c r="H132" s="287"/>
      <c r="I132" s="288"/>
      <c r="J132" s="288"/>
      <c r="K132" s="288"/>
      <c r="L132" s="289"/>
      <c r="M132" s="287"/>
      <c r="N132" s="288"/>
      <c r="O132" s="288"/>
      <c r="P132" s="288"/>
      <c r="Q132" s="289"/>
      <c r="R132" s="291"/>
      <c r="S132" s="291"/>
      <c r="T132" s="291"/>
      <c r="U132" s="291"/>
      <c r="V132" s="292"/>
      <c r="W132" s="292"/>
      <c r="X132" s="292"/>
      <c r="Y132" s="292"/>
      <c r="Z132" s="292"/>
      <c r="AA132" s="292"/>
      <c r="AB132" s="292"/>
      <c r="AC132" s="292"/>
      <c r="AD132" s="293" t="str">
        <f t="shared" si="5"/>
        <v/>
      </c>
      <c r="AE132" s="293"/>
      <c r="AF132" s="293"/>
      <c r="AG132" s="293"/>
      <c r="AH132" s="293"/>
      <c r="AI132" s="293"/>
      <c r="AJ132" s="293"/>
      <c r="AK132" s="293"/>
      <c r="AL132" s="313"/>
      <c r="AM132" s="314"/>
      <c r="AN132" s="315"/>
      <c r="AO132" s="303" t="str">
        <f t="shared" si="6"/>
        <v/>
      </c>
      <c r="AP132" s="303"/>
      <c r="AQ132" s="303"/>
      <c r="AR132" s="303" t="str">
        <f t="shared" si="7"/>
        <v/>
      </c>
      <c r="AS132" s="303"/>
      <c r="AT132" s="303"/>
      <c r="AU132" s="303" t="str">
        <f t="shared" si="8"/>
        <v/>
      </c>
      <c r="AV132" s="303"/>
      <c r="AW132" s="303"/>
      <c r="AX132" s="303" t="str">
        <f t="shared" si="9"/>
        <v/>
      </c>
      <c r="AY132" s="303"/>
      <c r="AZ132" s="303"/>
      <c r="BA132" s="303" t="str">
        <f t="shared" si="10"/>
        <v/>
      </c>
      <c r="BB132" s="303"/>
      <c r="BC132" s="303"/>
      <c r="BD132" s="310"/>
      <c r="BE132" s="311"/>
      <c r="BF132" s="311"/>
      <c r="BG132" s="312"/>
      <c r="BH132" s="145"/>
      <c r="BI132" s="145"/>
      <c r="BJ132" s="145"/>
      <c r="BK132" s="17"/>
      <c r="BL132" s="17"/>
      <c r="BM132" s="17"/>
      <c r="BN132" s="17"/>
      <c r="BO132" s="17"/>
      <c r="BP132" s="17"/>
      <c r="BQ132" s="17"/>
      <c r="BR132" s="17"/>
      <c r="BS132" s="17"/>
      <c r="BT132" s="17"/>
      <c r="BU132" s="17"/>
      <c r="BV132" s="17"/>
      <c r="BW132" s="17"/>
      <c r="BX132" s="17"/>
      <c r="BY132" s="17"/>
      <c r="BZ132" s="17"/>
      <c r="CA132" s="17"/>
      <c r="CB132" s="17"/>
      <c r="CE132" s="93">
        <v>39</v>
      </c>
      <c r="CF132" s="93" t="str">
        <f t="shared" si="11"/>
        <v/>
      </c>
      <c r="CG132" s="93" t="str">
        <f t="shared" si="12"/>
        <v/>
      </c>
      <c r="CH132" s="93" t="str">
        <f t="shared" si="13"/>
        <v/>
      </c>
      <c r="CI132" s="100" t="str">
        <f t="shared" si="14"/>
        <v/>
      </c>
      <c r="CJ132" s="93" t="str">
        <f t="shared" si="15"/>
        <v/>
      </c>
      <c r="CK132" s="93" t="str">
        <f t="shared" si="16"/>
        <v/>
      </c>
      <c r="CL132" s="93" t="str">
        <f t="shared" si="17"/>
        <v/>
      </c>
      <c r="CM132" s="93" t="str">
        <f t="shared" si="18"/>
        <v/>
      </c>
      <c r="CN132" s="93" t="str">
        <f t="shared" si="19"/>
        <v/>
      </c>
      <c r="CO132" s="93" t="str">
        <f t="shared" si="20"/>
        <v/>
      </c>
      <c r="CP132" s="93" t="str">
        <f t="shared" si="21"/>
        <v/>
      </c>
      <c r="CQ132" s="93" t="str">
        <f t="shared" si="22"/>
        <v/>
      </c>
      <c r="CR132" s="93" t="str">
        <f t="shared" si="23"/>
        <v/>
      </c>
      <c r="CS132" s="93" t="str">
        <f t="shared" si="24"/>
        <v/>
      </c>
      <c r="CT132" s="93" t="str">
        <f t="shared" si="25"/>
        <v/>
      </c>
      <c r="CV132" s="108" t="s">
        <v>52</v>
      </c>
      <c r="CW132" s="108">
        <f t="shared" si="2"/>
        <v>0</v>
      </c>
      <c r="CX132" s="16">
        <f t="shared" si="26"/>
        <v>0</v>
      </c>
      <c r="CY132" s="16">
        <f t="shared" si="3"/>
        <v>0</v>
      </c>
      <c r="CZ132" s="16">
        <f t="shared" si="27"/>
        <v>0</v>
      </c>
      <c r="DA132" s="16">
        <f t="shared" si="27"/>
        <v>0</v>
      </c>
      <c r="DB132" s="16">
        <f t="shared" si="27"/>
        <v>0</v>
      </c>
      <c r="DC132" s="16">
        <f t="shared" si="27"/>
        <v>0</v>
      </c>
      <c r="DD132" s="16">
        <f t="shared" si="27"/>
        <v>0</v>
      </c>
      <c r="DE132" s="16">
        <f t="shared" si="27"/>
        <v>0</v>
      </c>
      <c r="DF132" s="16">
        <f t="shared" si="27"/>
        <v>0</v>
      </c>
      <c r="DG132" s="93"/>
      <c r="DH132" s="93"/>
      <c r="DI132" s="93"/>
      <c r="DT132" s="61"/>
      <c r="DU132" s="61"/>
      <c r="DV132" s="61"/>
      <c r="DW132" s="61"/>
      <c r="DX132" s="61"/>
    </row>
    <row r="133" spans="6:128" ht="19.5" customHeight="1">
      <c r="F133" s="286">
        <v>40</v>
      </c>
      <c r="G133" s="286"/>
      <c r="H133" s="287"/>
      <c r="I133" s="288"/>
      <c r="J133" s="288"/>
      <c r="K133" s="288"/>
      <c r="L133" s="289"/>
      <c r="M133" s="287"/>
      <c r="N133" s="288"/>
      <c r="O133" s="288"/>
      <c r="P133" s="288"/>
      <c r="Q133" s="289"/>
      <c r="R133" s="291"/>
      <c r="S133" s="291"/>
      <c r="T133" s="291"/>
      <c r="U133" s="291"/>
      <c r="V133" s="292"/>
      <c r="W133" s="292"/>
      <c r="X133" s="292"/>
      <c r="Y133" s="292"/>
      <c r="Z133" s="292"/>
      <c r="AA133" s="292"/>
      <c r="AB133" s="292"/>
      <c r="AC133" s="292"/>
      <c r="AD133" s="293" t="str">
        <f t="shared" si="5"/>
        <v/>
      </c>
      <c r="AE133" s="293"/>
      <c r="AF133" s="293"/>
      <c r="AG133" s="293"/>
      <c r="AH133" s="293"/>
      <c r="AI133" s="293"/>
      <c r="AJ133" s="293"/>
      <c r="AK133" s="293"/>
      <c r="AL133" s="313"/>
      <c r="AM133" s="314"/>
      <c r="AN133" s="315"/>
      <c r="AO133" s="303" t="str">
        <f t="shared" si="6"/>
        <v/>
      </c>
      <c r="AP133" s="303"/>
      <c r="AQ133" s="303"/>
      <c r="AR133" s="303" t="str">
        <f t="shared" si="7"/>
        <v/>
      </c>
      <c r="AS133" s="303"/>
      <c r="AT133" s="303"/>
      <c r="AU133" s="303" t="str">
        <f t="shared" si="8"/>
        <v/>
      </c>
      <c r="AV133" s="303"/>
      <c r="AW133" s="303"/>
      <c r="AX133" s="303" t="str">
        <f t="shared" si="9"/>
        <v/>
      </c>
      <c r="AY133" s="303"/>
      <c r="AZ133" s="303"/>
      <c r="BA133" s="303" t="str">
        <f t="shared" si="10"/>
        <v/>
      </c>
      <c r="BB133" s="303"/>
      <c r="BC133" s="303"/>
      <c r="BD133" s="310"/>
      <c r="BE133" s="311"/>
      <c r="BF133" s="311"/>
      <c r="BG133" s="312"/>
      <c r="BH133" s="145"/>
      <c r="BI133" s="145"/>
      <c r="BJ133" s="145"/>
      <c r="BK133" s="17"/>
      <c r="BL133" s="17"/>
      <c r="BM133" s="17"/>
      <c r="BN133" s="17"/>
      <c r="BO133" s="17"/>
      <c r="BP133" s="17"/>
      <c r="BQ133" s="17"/>
      <c r="BR133" s="17"/>
      <c r="BS133" s="17"/>
      <c r="BT133" s="17"/>
      <c r="BU133" s="17"/>
      <c r="BV133" s="17"/>
      <c r="BW133" s="17"/>
      <c r="BX133" s="17"/>
      <c r="BY133" s="17"/>
      <c r="BZ133" s="17"/>
      <c r="CA133" s="17"/>
      <c r="CB133" s="17"/>
      <c r="CE133" s="93">
        <v>40</v>
      </c>
      <c r="CF133" s="93" t="str">
        <f t="shared" si="11"/>
        <v/>
      </c>
      <c r="CG133" s="93" t="str">
        <f t="shared" si="12"/>
        <v/>
      </c>
      <c r="CH133" s="93" t="str">
        <f t="shared" si="13"/>
        <v/>
      </c>
      <c r="CI133" s="100" t="str">
        <f t="shared" si="14"/>
        <v/>
      </c>
      <c r="CJ133" s="93" t="str">
        <f t="shared" si="15"/>
        <v/>
      </c>
      <c r="CK133" s="93" t="str">
        <f t="shared" si="16"/>
        <v/>
      </c>
      <c r="CL133" s="93" t="str">
        <f t="shared" si="17"/>
        <v/>
      </c>
      <c r="CM133" s="93" t="str">
        <f t="shared" si="18"/>
        <v/>
      </c>
      <c r="CN133" s="93" t="str">
        <f t="shared" si="19"/>
        <v/>
      </c>
      <c r="CO133" s="93" t="str">
        <f t="shared" si="20"/>
        <v/>
      </c>
      <c r="CP133" s="93" t="str">
        <f t="shared" si="21"/>
        <v/>
      </c>
      <c r="CQ133" s="93" t="str">
        <f t="shared" si="22"/>
        <v/>
      </c>
      <c r="CR133" s="93" t="str">
        <f t="shared" si="23"/>
        <v/>
      </c>
      <c r="CS133" s="93" t="str">
        <f t="shared" si="24"/>
        <v/>
      </c>
      <c r="CT133" s="93" t="str">
        <f t="shared" si="25"/>
        <v/>
      </c>
      <c r="CV133" s="108" t="s">
        <v>53</v>
      </c>
      <c r="CW133" s="108">
        <f t="shared" si="2"/>
        <v>0</v>
      </c>
      <c r="CX133" s="16">
        <f t="shared" si="26"/>
        <v>0</v>
      </c>
      <c r="CY133" s="16">
        <f t="shared" si="3"/>
        <v>0</v>
      </c>
      <c r="CZ133" s="16">
        <f t="shared" si="27"/>
        <v>0</v>
      </c>
      <c r="DA133" s="16">
        <f t="shared" si="27"/>
        <v>0</v>
      </c>
      <c r="DB133" s="16">
        <f t="shared" si="27"/>
        <v>0</v>
      </c>
      <c r="DC133" s="16">
        <f t="shared" si="27"/>
        <v>0</v>
      </c>
      <c r="DD133" s="16">
        <f t="shared" si="27"/>
        <v>0</v>
      </c>
      <c r="DE133" s="16">
        <f t="shared" si="27"/>
        <v>0</v>
      </c>
      <c r="DF133" s="16">
        <f t="shared" si="27"/>
        <v>0</v>
      </c>
      <c r="DG133" s="93"/>
      <c r="DH133" s="93"/>
      <c r="DI133" s="93"/>
      <c r="DT133" s="61"/>
      <c r="DU133" s="61"/>
      <c r="DV133" s="61"/>
      <c r="DW133" s="61"/>
      <c r="DX133" s="61"/>
    </row>
    <row r="134" spans="6:128" ht="19.5" customHeight="1">
      <c r="F134" s="286">
        <v>41</v>
      </c>
      <c r="G134" s="286"/>
      <c r="H134" s="287"/>
      <c r="I134" s="288"/>
      <c r="J134" s="288"/>
      <c r="K134" s="288"/>
      <c r="L134" s="289"/>
      <c r="M134" s="287"/>
      <c r="N134" s="288"/>
      <c r="O134" s="288"/>
      <c r="P134" s="288"/>
      <c r="Q134" s="289"/>
      <c r="R134" s="291"/>
      <c r="S134" s="291"/>
      <c r="T134" s="291"/>
      <c r="U134" s="291"/>
      <c r="V134" s="292"/>
      <c r="W134" s="292"/>
      <c r="X134" s="292"/>
      <c r="Y134" s="292"/>
      <c r="Z134" s="292"/>
      <c r="AA134" s="292"/>
      <c r="AB134" s="292"/>
      <c r="AC134" s="292"/>
      <c r="AD134" s="293" t="str">
        <f t="shared" si="5"/>
        <v/>
      </c>
      <c r="AE134" s="293"/>
      <c r="AF134" s="293"/>
      <c r="AG134" s="293"/>
      <c r="AH134" s="293"/>
      <c r="AI134" s="293"/>
      <c r="AJ134" s="293"/>
      <c r="AK134" s="293"/>
      <c r="AL134" s="313"/>
      <c r="AM134" s="314"/>
      <c r="AN134" s="315"/>
      <c r="AO134" s="303" t="str">
        <f t="shared" si="6"/>
        <v/>
      </c>
      <c r="AP134" s="303"/>
      <c r="AQ134" s="303"/>
      <c r="AR134" s="303" t="str">
        <f t="shared" si="7"/>
        <v/>
      </c>
      <c r="AS134" s="303"/>
      <c r="AT134" s="303"/>
      <c r="AU134" s="303" t="str">
        <f t="shared" si="8"/>
        <v/>
      </c>
      <c r="AV134" s="303"/>
      <c r="AW134" s="303"/>
      <c r="AX134" s="303" t="str">
        <f t="shared" si="9"/>
        <v/>
      </c>
      <c r="AY134" s="303"/>
      <c r="AZ134" s="303"/>
      <c r="BA134" s="303" t="str">
        <f t="shared" si="10"/>
        <v/>
      </c>
      <c r="BB134" s="303"/>
      <c r="BC134" s="303"/>
      <c r="BD134" s="310"/>
      <c r="BE134" s="311"/>
      <c r="BF134" s="311"/>
      <c r="BG134" s="312"/>
      <c r="BH134" s="145"/>
      <c r="BI134" s="145"/>
      <c r="BJ134" s="145"/>
      <c r="BK134" s="17"/>
      <c r="BL134" s="17"/>
      <c r="BM134" s="17"/>
      <c r="BN134" s="17"/>
      <c r="BO134" s="17"/>
      <c r="BP134" s="17"/>
      <c r="BQ134" s="17"/>
      <c r="BR134" s="17"/>
      <c r="BS134" s="17"/>
      <c r="BT134" s="17"/>
      <c r="BU134" s="17"/>
      <c r="BV134" s="17"/>
      <c r="BW134" s="17"/>
      <c r="BX134" s="17"/>
      <c r="BY134" s="17"/>
      <c r="BZ134" s="17"/>
      <c r="CA134" s="17"/>
      <c r="CB134" s="17"/>
      <c r="CE134" s="93">
        <v>41</v>
      </c>
      <c r="CF134" s="93" t="str">
        <f t="shared" si="11"/>
        <v/>
      </c>
      <c r="CG134" s="93" t="str">
        <f t="shared" si="12"/>
        <v/>
      </c>
      <c r="CH134" s="93" t="str">
        <f t="shared" si="13"/>
        <v/>
      </c>
      <c r="CI134" s="100" t="str">
        <f t="shared" si="14"/>
        <v/>
      </c>
      <c r="CJ134" s="93" t="str">
        <f t="shared" si="15"/>
        <v/>
      </c>
      <c r="CK134" s="93" t="str">
        <f t="shared" si="16"/>
        <v/>
      </c>
      <c r="CL134" s="93" t="str">
        <f t="shared" si="17"/>
        <v/>
      </c>
      <c r="CM134" s="93" t="str">
        <f t="shared" si="18"/>
        <v/>
      </c>
      <c r="CN134" s="93" t="str">
        <f t="shared" si="19"/>
        <v/>
      </c>
      <c r="CO134" s="93" t="str">
        <f t="shared" si="20"/>
        <v/>
      </c>
      <c r="CP134" s="93" t="str">
        <f t="shared" si="21"/>
        <v/>
      </c>
      <c r="CQ134" s="93" t="str">
        <f t="shared" si="22"/>
        <v/>
      </c>
      <c r="CR134" s="93" t="str">
        <f t="shared" si="23"/>
        <v/>
      </c>
      <c r="CS134" s="93" t="str">
        <f t="shared" si="24"/>
        <v/>
      </c>
      <c r="CT134" s="93" t="str">
        <f t="shared" si="25"/>
        <v/>
      </c>
      <c r="CV134" s="108" t="s">
        <v>54</v>
      </c>
      <c r="CW134" s="108">
        <f t="shared" si="2"/>
        <v>0</v>
      </c>
      <c r="CX134" s="16">
        <f t="shared" si="26"/>
        <v>0</v>
      </c>
      <c r="CY134" s="16">
        <f t="shared" si="3"/>
        <v>0</v>
      </c>
      <c r="CZ134" s="16">
        <f t="shared" si="27"/>
        <v>0</v>
      </c>
      <c r="DA134" s="16">
        <f t="shared" si="27"/>
        <v>0</v>
      </c>
      <c r="DB134" s="16">
        <f t="shared" si="27"/>
        <v>0</v>
      </c>
      <c r="DC134" s="16">
        <f t="shared" si="27"/>
        <v>0</v>
      </c>
      <c r="DD134" s="16">
        <f t="shared" si="27"/>
        <v>0</v>
      </c>
      <c r="DE134" s="16">
        <f t="shared" si="27"/>
        <v>0</v>
      </c>
      <c r="DF134" s="16">
        <f t="shared" si="27"/>
        <v>0</v>
      </c>
      <c r="DG134" s="93"/>
      <c r="DH134" s="93"/>
      <c r="DI134" s="93"/>
      <c r="DT134" s="61"/>
      <c r="DU134" s="61"/>
      <c r="DV134" s="61"/>
      <c r="DW134" s="61"/>
      <c r="DX134" s="61"/>
    </row>
    <row r="135" spans="6:128" ht="19.5" customHeight="1">
      <c r="F135" s="286">
        <v>42</v>
      </c>
      <c r="G135" s="286"/>
      <c r="H135" s="287"/>
      <c r="I135" s="288"/>
      <c r="J135" s="288"/>
      <c r="K135" s="288"/>
      <c r="L135" s="289"/>
      <c r="M135" s="287"/>
      <c r="N135" s="288"/>
      <c r="O135" s="288"/>
      <c r="P135" s="288"/>
      <c r="Q135" s="289"/>
      <c r="R135" s="291"/>
      <c r="S135" s="291"/>
      <c r="T135" s="291"/>
      <c r="U135" s="291"/>
      <c r="V135" s="292"/>
      <c r="W135" s="292"/>
      <c r="X135" s="292"/>
      <c r="Y135" s="292"/>
      <c r="Z135" s="292"/>
      <c r="AA135" s="292"/>
      <c r="AB135" s="292"/>
      <c r="AC135" s="292"/>
      <c r="AD135" s="293" t="str">
        <f t="shared" si="5"/>
        <v/>
      </c>
      <c r="AE135" s="293"/>
      <c r="AF135" s="293"/>
      <c r="AG135" s="293"/>
      <c r="AH135" s="293"/>
      <c r="AI135" s="293"/>
      <c r="AJ135" s="293"/>
      <c r="AK135" s="293"/>
      <c r="AL135" s="313"/>
      <c r="AM135" s="314"/>
      <c r="AN135" s="315"/>
      <c r="AO135" s="303" t="str">
        <f t="shared" si="6"/>
        <v/>
      </c>
      <c r="AP135" s="303"/>
      <c r="AQ135" s="303"/>
      <c r="AR135" s="303" t="str">
        <f t="shared" si="7"/>
        <v/>
      </c>
      <c r="AS135" s="303"/>
      <c r="AT135" s="303"/>
      <c r="AU135" s="303" t="str">
        <f t="shared" si="8"/>
        <v/>
      </c>
      <c r="AV135" s="303"/>
      <c r="AW135" s="303"/>
      <c r="AX135" s="303" t="str">
        <f t="shared" si="9"/>
        <v/>
      </c>
      <c r="AY135" s="303"/>
      <c r="AZ135" s="303"/>
      <c r="BA135" s="303" t="str">
        <f t="shared" si="10"/>
        <v/>
      </c>
      <c r="BB135" s="303"/>
      <c r="BC135" s="303"/>
      <c r="BD135" s="310"/>
      <c r="BE135" s="311"/>
      <c r="BF135" s="311"/>
      <c r="BG135" s="312"/>
      <c r="BH135" s="145"/>
      <c r="BI135" s="145"/>
      <c r="BJ135" s="145"/>
      <c r="BK135" s="17"/>
      <c r="BL135" s="17"/>
      <c r="BM135" s="17"/>
      <c r="BN135" s="17"/>
      <c r="BO135" s="17"/>
      <c r="BP135" s="17"/>
      <c r="BQ135" s="17"/>
      <c r="BR135" s="17"/>
      <c r="BS135" s="17"/>
      <c r="BT135" s="17"/>
      <c r="BU135" s="17"/>
      <c r="BV135" s="17"/>
      <c r="BW135" s="17"/>
      <c r="BX135" s="17"/>
      <c r="BY135" s="17"/>
      <c r="BZ135" s="17"/>
      <c r="CA135" s="17"/>
      <c r="CB135" s="17"/>
      <c r="CE135" s="93">
        <v>42</v>
      </c>
      <c r="CF135" s="93" t="str">
        <f t="shared" si="11"/>
        <v/>
      </c>
      <c r="CG135" s="93" t="str">
        <f t="shared" si="12"/>
        <v/>
      </c>
      <c r="CH135" s="93" t="str">
        <f t="shared" si="13"/>
        <v/>
      </c>
      <c r="CI135" s="100" t="str">
        <f t="shared" si="14"/>
        <v/>
      </c>
      <c r="CJ135" s="93" t="str">
        <f t="shared" si="15"/>
        <v/>
      </c>
      <c r="CK135" s="93" t="str">
        <f t="shared" si="16"/>
        <v/>
      </c>
      <c r="CL135" s="93" t="str">
        <f t="shared" si="17"/>
        <v/>
      </c>
      <c r="CM135" s="93" t="str">
        <f t="shared" si="18"/>
        <v/>
      </c>
      <c r="CN135" s="93" t="str">
        <f t="shared" si="19"/>
        <v/>
      </c>
      <c r="CO135" s="93" t="str">
        <f t="shared" si="20"/>
        <v/>
      </c>
      <c r="CP135" s="93" t="str">
        <f t="shared" si="21"/>
        <v/>
      </c>
      <c r="CQ135" s="93" t="str">
        <f t="shared" si="22"/>
        <v/>
      </c>
      <c r="CR135" s="93" t="str">
        <f t="shared" si="23"/>
        <v/>
      </c>
      <c r="CS135" s="93" t="str">
        <f t="shared" si="24"/>
        <v/>
      </c>
      <c r="CT135" s="93" t="str">
        <f t="shared" si="25"/>
        <v/>
      </c>
      <c r="CV135" s="108" t="s">
        <v>55</v>
      </c>
      <c r="CW135" s="108">
        <f t="shared" si="2"/>
        <v>0</v>
      </c>
      <c r="CX135" s="16">
        <f t="shared" si="26"/>
        <v>0</v>
      </c>
      <c r="CY135" s="16">
        <f t="shared" si="3"/>
        <v>0</v>
      </c>
      <c r="CZ135" s="16">
        <f t="shared" si="27"/>
        <v>0</v>
      </c>
      <c r="DA135" s="16">
        <f t="shared" si="27"/>
        <v>0</v>
      </c>
      <c r="DB135" s="16">
        <f t="shared" si="27"/>
        <v>0</v>
      </c>
      <c r="DC135" s="16">
        <f t="shared" si="27"/>
        <v>0</v>
      </c>
      <c r="DD135" s="16">
        <f t="shared" si="27"/>
        <v>0</v>
      </c>
      <c r="DE135" s="16">
        <f t="shared" si="27"/>
        <v>0</v>
      </c>
      <c r="DF135" s="16">
        <f t="shared" si="27"/>
        <v>0</v>
      </c>
      <c r="DG135" s="93"/>
      <c r="DH135" s="93"/>
      <c r="DI135" s="93"/>
      <c r="DT135" s="61"/>
      <c r="DU135" s="61"/>
      <c r="DV135" s="61"/>
      <c r="DW135" s="61"/>
      <c r="DX135" s="61"/>
    </row>
    <row r="136" spans="6:128" ht="19.5" customHeight="1">
      <c r="F136" s="286">
        <v>43</v>
      </c>
      <c r="G136" s="286"/>
      <c r="H136" s="287"/>
      <c r="I136" s="288"/>
      <c r="J136" s="288"/>
      <c r="K136" s="288"/>
      <c r="L136" s="289"/>
      <c r="M136" s="287"/>
      <c r="N136" s="288"/>
      <c r="O136" s="288"/>
      <c r="P136" s="288"/>
      <c r="Q136" s="289"/>
      <c r="R136" s="291"/>
      <c r="S136" s="291"/>
      <c r="T136" s="291"/>
      <c r="U136" s="291"/>
      <c r="V136" s="292"/>
      <c r="W136" s="292"/>
      <c r="X136" s="292"/>
      <c r="Y136" s="292"/>
      <c r="Z136" s="292"/>
      <c r="AA136" s="292"/>
      <c r="AB136" s="292"/>
      <c r="AC136" s="292"/>
      <c r="AD136" s="293" t="str">
        <f t="shared" si="5"/>
        <v/>
      </c>
      <c r="AE136" s="293"/>
      <c r="AF136" s="293"/>
      <c r="AG136" s="293"/>
      <c r="AH136" s="293"/>
      <c r="AI136" s="293"/>
      <c r="AJ136" s="293"/>
      <c r="AK136" s="293"/>
      <c r="AL136" s="313"/>
      <c r="AM136" s="314"/>
      <c r="AN136" s="315"/>
      <c r="AO136" s="303" t="str">
        <f t="shared" si="6"/>
        <v/>
      </c>
      <c r="AP136" s="303"/>
      <c r="AQ136" s="303"/>
      <c r="AR136" s="303" t="str">
        <f t="shared" si="7"/>
        <v/>
      </c>
      <c r="AS136" s="303"/>
      <c r="AT136" s="303"/>
      <c r="AU136" s="303" t="str">
        <f t="shared" si="8"/>
        <v/>
      </c>
      <c r="AV136" s="303"/>
      <c r="AW136" s="303"/>
      <c r="AX136" s="303" t="str">
        <f t="shared" si="9"/>
        <v/>
      </c>
      <c r="AY136" s="303"/>
      <c r="AZ136" s="303"/>
      <c r="BA136" s="303" t="str">
        <f t="shared" si="10"/>
        <v/>
      </c>
      <c r="BB136" s="303"/>
      <c r="BC136" s="303"/>
      <c r="BD136" s="310"/>
      <c r="BE136" s="311"/>
      <c r="BF136" s="311"/>
      <c r="BG136" s="312"/>
      <c r="BH136" s="145"/>
      <c r="BI136" s="145"/>
      <c r="BJ136" s="145"/>
      <c r="CE136" s="93">
        <v>43</v>
      </c>
      <c r="CF136" s="93" t="str">
        <f t="shared" si="11"/>
        <v/>
      </c>
      <c r="CG136" s="93" t="str">
        <f t="shared" si="12"/>
        <v/>
      </c>
      <c r="CH136" s="93" t="str">
        <f t="shared" si="13"/>
        <v/>
      </c>
      <c r="CI136" s="100" t="str">
        <f t="shared" si="14"/>
        <v/>
      </c>
      <c r="CJ136" s="93" t="str">
        <f t="shared" si="15"/>
        <v/>
      </c>
      <c r="CK136" s="93" t="str">
        <f t="shared" si="16"/>
        <v/>
      </c>
      <c r="CL136" s="93" t="str">
        <f t="shared" si="17"/>
        <v/>
      </c>
      <c r="CM136" s="93" t="str">
        <f t="shared" si="18"/>
        <v/>
      </c>
      <c r="CN136" s="93" t="str">
        <f t="shared" si="19"/>
        <v/>
      </c>
      <c r="CO136" s="93" t="str">
        <f t="shared" si="20"/>
        <v/>
      </c>
      <c r="CP136" s="93" t="str">
        <f t="shared" si="21"/>
        <v/>
      </c>
      <c r="CQ136" s="93" t="str">
        <f t="shared" si="22"/>
        <v/>
      </c>
      <c r="CR136" s="93" t="str">
        <f t="shared" si="23"/>
        <v/>
      </c>
      <c r="CS136" s="93" t="str">
        <f t="shared" si="24"/>
        <v/>
      </c>
      <c r="CT136" s="93" t="str">
        <f t="shared" si="25"/>
        <v/>
      </c>
      <c r="CV136" s="108" t="s">
        <v>56</v>
      </c>
      <c r="CW136" s="108">
        <f t="shared" si="2"/>
        <v>0</v>
      </c>
      <c r="CX136" s="16">
        <f t="shared" si="26"/>
        <v>0</v>
      </c>
      <c r="CY136" s="16">
        <f t="shared" si="3"/>
        <v>0</v>
      </c>
      <c r="CZ136" s="16">
        <f t="shared" si="27"/>
        <v>0</v>
      </c>
      <c r="DA136" s="16">
        <f t="shared" si="27"/>
        <v>0</v>
      </c>
      <c r="DB136" s="16">
        <f t="shared" si="27"/>
        <v>0</v>
      </c>
      <c r="DC136" s="16">
        <f t="shared" si="27"/>
        <v>0</v>
      </c>
      <c r="DD136" s="16">
        <f t="shared" si="27"/>
        <v>0</v>
      </c>
      <c r="DE136" s="16">
        <f t="shared" si="27"/>
        <v>0</v>
      </c>
      <c r="DF136" s="16">
        <f t="shared" si="27"/>
        <v>0</v>
      </c>
      <c r="DG136" s="93"/>
      <c r="DH136" s="93"/>
      <c r="DI136" s="93"/>
      <c r="DT136" s="61"/>
      <c r="DU136" s="61"/>
      <c r="DV136" s="61"/>
      <c r="DW136" s="61"/>
      <c r="DX136" s="61"/>
    </row>
    <row r="137" spans="6:128" ht="19.5" customHeight="1">
      <c r="F137" s="286">
        <v>44</v>
      </c>
      <c r="G137" s="286"/>
      <c r="H137" s="287"/>
      <c r="I137" s="288"/>
      <c r="J137" s="288"/>
      <c r="K137" s="288"/>
      <c r="L137" s="289"/>
      <c r="M137" s="287"/>
      <c r="N137" s="288"/>
      <c r="O137" s="288"/>
      <c r="P137" s="288"/>
      <c r="Q137" s="289"/>
      <c r="R137" s="291"/>
      <c r="S137" s="291"/>
      <c r="T137" s="291"/>
      <c r="U137" s="291"/>
      <c r="V137" s="292"/>
      <c r="W137" s="292"/>
      <c r="X137" s="292"/>
      <c r="Y137" s="292"/>
      <c r="Z137" s="292"/>
      <c r="AA137" s="292"/>
      <c r="AB137" s="292"/>
      <c r="AC137" s="292"/>
      <c r="AD137" s="293" t="str">
        <f t="shared" si="5"/>
        <v/>
      </c>
      <c r="AE137" s="293"/>
      <c r="AF137" s="293"/>
      <c r="AG137" s="293"/>
      <c r="AH137" s="293"/>
      <c r="AI137" s="293"/>
      <c r="AJ137" s="293"/>
      <c r="AK137" s="293"/>
      <c r="AL137" s="313"/>
      <c r="AM137" s="314"/>
      <c r="AN137" s="315"/>
      <c r="AO137" s="303" t="str">
        <f t="shared" si="6"/>
        <v/>
      </c>
      <c r="AP137" s="303"/>
      <c r="AQ137" s="303"/>
      <c r="AR137" s="303" t="str">
        <f t="shared" si="7"/>
        <v/>
      </c>
      <c r="AS137" s="303"/>
      <c r="AT137" s="303"/>
      <c r="AU137" s="303" t="str">
        <f t="shared" si="8"/>
        <v/>
      </c>
      <c r="AV137" s="303"/>
      <c r="AW137" s="303"/>
      <c r="AX137" s="303" t="str">
        <f t="shared" si="9"/>
        <v/>
      </c>
      <c r="AY137" s="303"/>
      <c r="AZ137" s="303"/>
      <c r="BA137" s="303" t="str">
        <f t="shared" si="10"/>
        <v/>
      </c>
      <c r="BB137" s="303"/>
      <c r="BC137" s="303"/>
      <c r="BD137" s="310"/>
      <c r="BE137" s="311"/>
      <c r="BF137" s="311"/>
      <c r="BG137" s="312"/>
      <c r="BH137" s="145"/>
      <c r="BI137" s="145"/>
      <c r="BJ137" s="145"/>
      <c r="CE137" s="93">
        <v>44</v>
      </c>
      <c r="CF137" s="93" t="str">
        <f t="shared" si="11"/>
        <v/>
      </c>
      <c r="CG137" s="93" t="str">
        <f t="shared" si="12"/>
        <v/>
      </c>
      <c r="CH137" s="93" t="str">
        <f t="shared" si="13"/>
        <v/>
      </c>
      <c r="CI137" s="100" t="str">
        <f t="shared" si="14"/>
        <v/>
      </c>
      <c r="CJ137" s="93" t="str">
        <f t="shared" si="15"/>
        <v/>
      </c>
      <c r="CK137" s="93" t="str">
        <f t="shared" si="16"/>
        <v/>
      </c>
      <c r="CL137" s="93" t="str">
        <f t="shared" si="17"/>
        <v/>
      </c>
      <c r="CM137" s="93" t="str">
        <f t="shared" si="18"/>
        <v/>
      </c>
      <c r="CN137" s="93" t="str">
        <f t="shared" si="19"/>
        <v/>
      </c>
      <c r="CO137" s="93" t="str">
        <f t="shared" si="20"/>
        <v/>
      </c>
      <c r="CP137" s="93" t="str">
        <f t="shared" si="21"/>
        <v/>
      </c>
      <c r="CQ137" s="93" t="str">
        <f t="shared" si="22"/>
        <v/>
      </c>
      <c r="CR137" s="93" t="str">
        <f t="shared" si="23"/>
        <v/>
      </c>
      <c r="CS137" s="93" t="str">
        <f t="shared" si="24"/>
        <v/>
      </c>
      <c r="CT137" s="93" t="str">
        <f t="shared" si="25"/>
        <v/>
      </c>
      <c r="CV137" s="108" t="s">
        <v>57</v>
      </c>
      <c r="CW137" s="108">
        <f t="shared" si="2"/>
        <v>0</v>
      </c>
      <c r="CX137" s="16">
        <f t="shared" si="26"/>
        <v>0</v>
      </c>
      <c r="CY137" s="16">
        <f t="shared" si="3"/>
        <v>0</v>
      </c>
      <c r="CZ137" s="16">
        <f t="shared" si="27"/>
        <v>0</v>
      </c>
      <c r="DA137" s="16">
        <f t="shared" si="27"/>
        <v>0</v>
      </c>
      <c r="DB137" s="16">
        <f t="shared" si="27"/>
        <v>0</v>
      </c>
      <c r="DC137" s="16">
        <f t="shared" si="27"/>
        <v>0</v>
      </c>
      <c r="DD137" s="16">
        <f t="shared" si="27"/>
        <v>0</v>
      </c>
      <c r="DE137" s="16">
        <f t="shared" si="27"/>
        <v>0</v>
      </c>
      <c r="DF137" s="16">
        <f t="shared" si="27"/>
        <v>0</v>
      </c>
      <c r="DG137" s="93"/>
      <c r="DH137" s="93"/>
      <c r="DI137" s="93"/>
      <c r="DT137" s="61"/>
      <c r="DU137" s="61"/>
      <c r="DV137" s="61"/>
      <c r="DW137" s="61"/>
      <c r="DX137" s="61"/>
    </row>
    <row r="138" spans="6:128" ht="19.5" customHeight="1">
      <c r="F138" s="286">
        <v>45</v>
      </c>
      <c r="G138" s="286"/>
      <c r="H138" s="287"/>
      <c r="I138" s="288"/>
      <c r="J138" s="288"/>
      <c r="K138" s="288"/>
      <c r="L138" s="289"/>
      <c r="M138" s="287"/>
      <c r="N138" s="288"/>
      <c r="O138" s="288"/>
      <c r="P138" s="288"/>
      <c r="Q138" s="289"/>
      <c r="R138" s="291"/>
      <c r="S138" s="291"/>
      <c r="T138" s="291"/>
      <c r="U138" s="291"/>
      <c r="V138" s="292"/>
      <c r="W138" s="292"/>
      <c r="X138" s="292"/>
      <c r="Y138" s="292"/>
      <c r="Z138" s="292"/>
      <c r="AA138" s="292"/>
      <c r="AB138" s="292"/>
      <c r="AC138" s="292"/>
      <c r="AD138" s="293" t="str">
        <f t="shared" si="5"/>
        <v/>
      </c>
      <c r="AE138" s="293"/>
      <c r="AF138" s="293"/>
      <c r="AG138" s="293"/>
      <c r="AH138" s="293"/>
      <c r="AI138" s="293"/>
      <c r="AJ138" s="293"/>
      <c r="AK138" s="293"/>
      <c r="AL138" s="313"/>
      <c r="AM138" s="314"/>
      <c r="AN138" s="315"/>
      <c r="AO138" s="303" t="str">
        <f t="shared" si="6"/>
        <v/>
      </c>
      <c r="AP138" s="303"/>
      <c r="AQ138" s="303"/>
      <c r="AR138" s="303" t="str">
        <f t="shared" si="7"/>
        <v/>
      </c>
      <c r="AS138" s="303"/>
      <c r="AT138" s="303"/>
      <c r="AU138" s="303" t="str">
        <f t="shared" si="8"/>
        <v/>
      </c>
      <c r="AV138" s="303"/>
      <c r="AW138" s="303"/>
      <c r="AX138" s="303" t="str">
        <f t="shared" si="9"/>
        <v/>
      </c>
      <c r="AY138" s="303"/>
      <c r="AZ138" s="303"/>
      <c r="BA138" s="303" t="str">
        <f t="shared" si="10"/>
        <v/>
      </c>
      <c r="BB138" s="303"/>
      <c r="BC138" s="303"/>
      <c r="BD138" s="310"/>
      <c r="BE138" s="311"/>
      <c r="BF138" s="311"/>
      <c r="BG138" s="312"/>
      <c r="BH138" s="145"/>
      <c r="BI138" s="145"/>
      <c r="BJ138" s="145"/>
      <c r="CE138" s="93">
        <v>45</v>
      </c>
      <c r="CF138" s="93" t="str">
        <f t="shared" si="11"/>
        <v/>
      </c>
      <c r="CG138" s="93" t="str">
        <f t="shared" si="12"/>
        <v/>
      </c>
      <c r="CH138" s="93" t="str">
        <f t="shared" si="13"/>
        <v/>
      </c>
      <c r="CI138" s="100" t="str">
        <f t="shared" si="14"/>
        <v/>
      </c>
      <c r="CJ138" s="93" t="str">
        <f t="shared" si="15"/>
        <v/>
      </c>
      <c r="CK138" s="93" t="str">
        <f t="shared" si="16"/>
        <v/>
      </c>
      <c r="CL138" s="93" t="str">
        <f t="shared" si="17"/>
        <v/>
      </c>
      <c r="CM138" s="93" t="str">
        <f t="shared" si="18"/>
        <v/>
      </c>
      <c r="CN138" s="93" t="str">
        <f t="shared" si="19"/>
        <v/>
      </c>
      <c r="CO138" s="93" t="str">
        <f t="shared" si="20"/>
        <v/>
      </c>
      <c r="CP138" s="93" t="str">
        <f t="shared" si="21"/>
        <v/>
      </c>
      <c r="CQ138" s="93" t="str">
        <f t="shared" si="22"/>
        <v/>
      </c>
      <c r="CR138" s="93" t="str">
        <f t="shared" si="23"/>
        <v/>
      </c>
      <c r="CS138" s="93" t="str">
        <f t="shared" si="24"/>
        <v/>
      </c>
      <c r="CT138" s="93" t="str">
        <f t="shared" si="25"/>
        <v/>
      </c>
      <c r="CV138" s="108" t="s">
        <v>58</v>
      </c>
      <c r="CW138" s="108">
        <f t="shared" si="2"/>
        <v>0</v>
      </c>
      <c r="CX138" s="16">
        <f t="shared" si="26"/>
        <v>0</v>
      </c>
      <c r="CY138" s="16">
        <f t="shared" si="3"/>
        <v>0</v>
      </c>
      <c r="CZ138" s="16">
        <f t="shared" si="27"/>
        <v>0</v>
      </c>
      <c r="DA138" s="16">
        <f t="shared" si="27"/>
        <v>0</v>
      </c>
      <c r="DB138" s="16">
        <f t="shared" si="27"/>
        <v>0</v>
      </c>
      <c r="DC138" s="16">
        <f t="shared" si="27"/>
        <v>0</v>
      </c>
      <c r="DD138" s="16">
        <f t="shared" si="27"/>
        <v>0</v>
      </c>
      <c r="DE138" s="16">
        <f t="shared" si="27"/>
        <v>0</v>
      </c>
      <c r="DF138" s="16">
        <f t="shared" si="27"/>
        <v>0</v>
      </c>
      <c r="DG138" s="93"/>
      <c r="DH138" s="93"/>
      <c r="DI138" s="93"/>
      <c r="DT138" s="61"/>
      <c r="DU138" s="61"/>
      <c r="DV138" s="61"/>
      <c r="DW138" s="61"/>
      <c r="DX138" s="61"/>
    </row>
    <row r="139" spans="6:128" ht="19.5" customHeight="1">
      <c r="F139" s="286">
        <v>46</v>
      </c>
      <c r="G139" s="286"/>
      <c r="H139" s="287"/>
      <c r="I139" s="288"/>
      <c r="J139" s="288"/>
      <c r="K139" s="288"/>
      <c r="L139" s="289"/>
      <c r="M139" s="287"/>
      <c r="N139" s="288"/>
      <c r="O139" s="288"/>
      <c r="P139" s="288"/>
      <c r="Q139" s="289"/>
      <c r="R139" s="291"/>
      <c r="S139" s="291"/>
      <c r="T139" s="291"/>
      <c r="U139" s="291"/>
      <c r="V139" s="292"/>
      <c r="W139" s="292"/>
      <c r="X139" s="292"/>
      <c r="Y139" s="292"/>
      <c r="Z139" s="292"/>
      <c r="AA139" s="292"/>
      <c r="AB139" s="292"/>
      <c r="AC139" s="292"/>
      <c r="AD139" s="293" t="str">
        <f t="shared" si="5"/>
        <v/>
      </c>
      <c r="AE139" s="293"/>
      <c r="AF139" s="293"/>
      <c r="AG139" s="293"/>
      <c r="AH139" s="293"/>
      <c r="AI139" s="293"/>
      <c r="AJ139" s="293"/>
      <c r="AK139" s="293"/>
      <c r="AL139" s="313"/>
      <c r="AM139" s="314"/>
      <c r="AN139" s="315"/>
      <c r="AO139" s="303" t="str">
        <f t="shared" si="6"/>
        <v/>
      </c>
      <c r="AP139" s="303"/>
      <c r="AQ139" s="303"/>
      <c r="AR139" s="303" t="str">
        <f t="shared" si="7"/>
        <v/>
      </c>
      <c r="AS139" s="303"/>
      <c r="AT139" s="303"/>
      <c r="AU139" s="303" t="str">
        <f t="shared" si="8"/>
        <v/>
      </c>
      <c r="AV139" s="303"/>
      <c r="AW139" s="303"/>
      <c r="AX139" s="303" t="str">
        <f t="shared" si="9"/>
        <v/>
      </c>
      <c r="AY139" s="303"/>
      <c r="AZ139" s="303"/>
      <c r="BA139" s="303" t="str">
        <f t="shared" si="10"/>
        <v/>
      </c>
      <c r="BB139" s="303"/>
      <c r="BC139" s="303"/>
      <c r="BD139" s="310"/>
      <c r="BE139" s="311"/>
      <c r="BF139" s="311"/>
      <c r="BG139" s="312"/>
      <c r="BH139" s="145"/>
      <c r="BI139" s="145"/>
      <c r="BJ139" s="145"/>
      <c r="CE139" s="93">
        <v>46</v>
      </c>
      <c r="CF139" s="93" t="str">
        <f t="shared" si="11"/>
        <v/>
      </c>
      <c r="CG139" s="93" t="str">
        <f t="shared" si="12"/>
        <v/>
      </c>
      <c r="CH139" s="93" t="str">
        <f t="shared" si="13"/>
        <v/>
      </c>
      <c r="CI139" s="100" t="str">
        <f t="shared" si="14"/>
        <v/>
      </c>
      <c r="CJ139" s="93" t="str">
        <f t="shared" si="15"/>
        <v/>
      </c>
      <c r="CK139" s="93" t="str">
        <f t="shared" si="16"/>
        <v/>
      </c>
      <c r="CL139" s="93" t="str">
        <f t="shared" si="17"/>
        <v/>
      </c>
      <c r="CM139" s="93" t="str">
        <f t="shared" si="18"/>
        <v/>
      </c>
      <c r="CN139" s="93" t="str">
        <f t="shared" si="19"/>
        <v/>
      </c>
      <c r="CO139" s="93" t="str">
        <f t="shared" si="20"/>
        <v/>
      </c>
      <c r="CP139" s="93" t="str">
        <f t="shared" si="21"/>
        <v/>
      </c>
      <c r="CQ139" s="93" t="str">
        <f t="shared" si="22"/>
        <v/>
      </c>
      <c r="CR139" s="93" t="str">
        <f t="shared" si="23"/>
        <v/>
      </c>
      <c r="CS139" s="93" t="str">
        <f t="shared" si="24"/>
        <v/>
      </c>
      <c r="CT139" s="93" t="str">
        <f t="shared" si="25"/>
        <v/>
      </c>
      <c r="CV139" s="108" t="s">
        <v>59</v>
      </c>
      <c r="CW139" s="108">
        <f t="shared" si="2"/>
        <v>0</v>
      </c>
      <c r="CX139" s="16">
        <f t="shared" si="26"/>
        <v>0</v>
      </c>
      <c r="CY139" s="16">
        <f t="shared" si="3"/>
        <v>0</v>
      </c>
      <c r="CZ139" s="16">
        <f t="shared" si="27"/>
        <v>0</v>
      </c>
      <c r="DA139" s="16">
        <f t="shared" si="27"/>
        <v>0</v>
      </c>
      <c r="DB139" s="16">
        <f t="shared" si="27"/>
        <v>0</v>
      </c>
      <c r="DC139" s="16">
        <f t="shared" si="27"/>
        <v>0</v>
      </c>
      <c r="DD139" s="16">
        <f t="shared" si="27"/>
        <v>0</v>
      </c>
      <c r="DE139" s="16">
        <f t="shared" si="27"/>
        <v>0</v>
      </c>
      <c r="DF139" s="16">
        <f t="shared" si="27"/>
        <v>0</v>
      </c>
      <c r="DG139" s="93"/>
      <c r="DH139" s="93"/>
      <c r="DI139" s="93"/>
      <c r="DT139" s="61"/>
      <c r="DU139" s="61"/>
      <c r="DV139" s="61"/>
      <c r="DW139" s="61"/>
      <c r="DX139" s="61"/>
    </row>
    <row r="140" spans="6:128" ht="19.5" customHeight="1">
      <c r="F140" s="286">
        <v>47</v>
      </c>
      <c r="G140" s="286"/>
      <c r="H140" s="287"/>
      <c r="I140" s="288"/>
      <c r="J140" s="288"/>
      <c r="K140" s="288"/>
      <c r="L140" s="289"/>
      <c r="M140" s="287"/>
      <c r="N140" s="288"/>
      <c r="O140" s="288"/>
      <c r="P140" s="288"/>
      <c r="Q140" s="289"/>
      <c r="R140" s="291"/>
      <c r="S140" s="291"/>
      <c r="T140" s="291"/>
      <c r="U140" s="291"/>
      <c r="V140" s="292"/>
      <c r="W140" s="292"/>
      <c r="X140" s="292"/>
      <c r="Y140" s="292"/>
      <c r="Z140" s="292"/>
      <c r="AA140" s="292"/>
      <c r="AB140" s="292"/>
      <c r="AC140" s="292"/>
      <c r="AD140" s="293" t="str">
        <f t="shared" si="5"/>
        <v/>
      </c>
      <c r="AE140" s="293"/>
      <c r="AF140" s="293"/>
      <c r="AG140" s="293"/>
      <c r="AH140" s="293"/>
      <c r="AI140" s="293"/>
      <c r="AJ140" s="293"/>
      <c r="AK140" s="293"/>
      <c r="AL140" s="313"/>
      <c r="AM140" s="314"/>
      <c r="AN140" s="315"/>
      <c r="AO140" s="303" t="str">
        <f t="shared" si="6"/>
        <v/>
      </c>
      <c r="AP140" s="303"/>
      <c r="AQ140" s="303"/>
      <c r="AR140" s="303" t="str">
        <f t="shared" si="7"/>
        <v/>
      </c>
      <c r="AS140" s="303"/>
      <c r="AT140" s="303"/>
      <c r="AU140" s="303" t="str">
        <f t="shared" si="8"/>
        <v/>
      </c>
      <c r="AV140" s="303"/>
      <c r="AW140" s="303"/>
      <c r="AX140" s="303" t="str">
        <f t="shared" si="9"/>
        <v/>
      </c>
      <c r="AY140" s="303"/>
      <c r="AZ140" s="303"/>
      <c r="BA140" s="303" t="str">
        <f t="shared" si="10"/>
        <v/>
      </c>
      <c r="BB140" s="303"/>
      <c r="BC140" s="303"/>
      <c r="BD140" s="310"/>
      <c r="BE140" s="311"/>
      <c r="BF140" s="311"/>
      <c r="BG140" s="312"/>
      <c r="BH140" s="145"/>
      <c r="BI140" s="145"/>
      <c r="BJ140" s="145"/>
      <c r="CE140" s="93">
        <v>47</v>
      </c>
      <c r="CF140" s="93" t="str">
        <f t="shared" si="11"/>
        <v/>
      </c>
      <c r="CG140" s="93" t="str">
        <f t="shared" si="12"/>
        <v/>
      </c>
      <c r="CH140" s="93" t="str">
        <f t="shared" si="13"/>
        <v/>
      </c>
      <c r="CI140" s="100" t="str">
        <f t="shared" si="14"/>
        <v/>
      </c>
      <c r="CJ140" s="93" t="str">
        <f t="shared" si="15"/>
        <v/>
      </c>
      <c r="CK140" s="93" t="str">
        <f t="shared" si="16"/>
        <v/>
      </c>
      <c r="CL140" s="93" t="str">
        <f t="shared" si="17"/>
        <v/>
      </c>
      <c r="CM140" s="93" t="str">
        <f t="shared" si="18"/>
        <v/>
      </c>
      <c r="CN140" s="93" t="str">
        <f t="shared" si="19"/>
        <v/>
      </c>
      <c r="CO140" s="93" t="str">
        <f t="shared" si="20"/>
        <v/>
      </c>
      <c r="CP140" s="93" t="str">
        <f t="shared" si="21"/>
        <v/>
      </c>
      <c r="CQ140" s="93" t="str">
        <f t="shared" si="22"/>
        <v/>
      </c>
      <c r="CR140" s="93" t="str">
        <f t="shared" si="23"/>
        <v/>
      </c>
      <c r="CS140" s="93" t="str">
        <f t="shared" si="24"/>
        <v/>
      </c>
      <c r="CT140" s="93" t="str">
        <f t="shared" si="25"/>
        <v/>
      </c>
      <c r="CV140" s="108" t="s">
        <v>60</v>
      </c>
      <c r="CW140" s="108">
        <f t="shared" si="2"/>
        <v>0</v>
      </c>
      <c r="CX140" s="16">
        <f t="shared" si="26"/>
        <v>0</v>
      </c>
      <c r="CY140" s="16">
        <f t="shared" si="3"/>
        <v>0</v>
      </c>
      <c r="CZ140" s="16">
        <f t="shared" si="27"/>
        <v>0</v>
      </c>
      <c r="DA140" s="16">
        <f t="shared" si="27"/>
        <v>0</v>
      </c>
      <c r="DB140" s="16">
        <f t="shared" si="27"/>
        <v>0</v>
      </c>
      <c r="DC140" s="16">
        <f t="shared" si="27"/>
        <v>0</v>
      </c>
      <c r="DD140" s="16">
        <f t="shared" si="27"/>
        <v>0</v>
      </c>
      <c r="DE140" s="16">
        <f t="shared" si="27"/>
        <v>0</v>
      </c>
      <c r="DF140" s="16">
        <f t="shared" si="27"/>
        <v>0</v>
      </c>
      <c r="DG140" s="93"/>
      <c r="DH140" s="93"/>
      <c r="DI140" s="93"/>
      <c r="DT140" s="61"/>
      <c r="DU140" s="61"/>
      <c r="DV140" s="61"/>
      <c r="DW140" s="61"/>
      <c r="DX140" s="61"/>
    </row>
    <row r="141" spans="6:128" ht="19.5" customHeight="1">
      <c r="F141" s="286">
        <v>48</v>
      </c>
      <c r="G141" s="286"/>
      <c r="H141" s="287"/>
      <c r="I141" s="288"/>
      <c r="J141" s="288"/>
      <c r="K141" s="288"/>
      <c r="L141" s="289"/>
      <c r="M141" s="287"/>
      <c r="N141" s="288"/>
      <c r="O141" s="288"/>
      <c r="P141" s="288"/>
      <c r="Q141" s="289"/>
      <c r="R141" s="291"/>
      <c r="S141" s="291"/>
      <c r="T141" s="291"/>
      <c r="U141" s="291"/>
      <c r="V141" s="292"/>
      <c r="W141" s="292"/>
      <c r="X141" s="292"/>
      <c r="Y141" s="292"/>
      <c r="Z141" s="292"/>
      <c r="AA141" s="292"/>
      <c r="AB141" s="292"/>
      <c r="AC141" s="292"/>
      <c r="AD141" s="293" t="str">
        <f t="shared" si="5"/>
        <v/>
      </c>
      <c r="AE141" s="293"/>
      <c r="AF141" s="293"/>
      <c r="AG141" s="293"/>
      <c r="AH141" s="293"/>
      <c r="AI141" s="293"/>
      <c r="AJ141" s="293"/>
      <c r="AK141" s="293"/>
      <c r="AL141" s="313"/>
      <c r="AM141" s="314"/>
      <c r="AN141" s="315"/>
      <c r="AO141" s="303" t="str">
        <f t="shared" si="6"/>
        <v/>
      </c>
      <c r="AP141" s="303"/>
      <c r="AQ141" s="303"/>
      <c r="AR141" s="303" t="str">
        <f t="shared" si="7"/>
        <v/>
      </c>
      <c r="AS141" s="303"/>
      <c r="AT141" s="303"/>
      <c r="AU141" s="303" t="str">
        <f t="shared" si="8"/>
        <v/>
      </c>
      <c r="AV141" s="303"/>
      <c r="AW141" s="303"/>
      <c r="AX141" s="303" t="str">
        <f t="shared" si="9"/>
        <v/>
      </c>
      <c r="AY141" s="303"/>
      <c r="AZ141" s="303"/>
      <c r="BA141" s="303" t="str">
        <f t="shared" si="10"/>
        <v/>
      </c>
      <c r="BB141" s="303"/>
      <c r="BC141" s="303"/>
      <c r="BD141" s="310"/>
      <c r="BE141" s="311"/>
      <c r="BF141" s="311"/>
      <c r="BG141" s="312"/>
      <c r="BH141" s="145"/>
      <c r="BI141" s="145"/>
      <c r="BJ141" s="145"/>
      <c r="CE141" s="93">
        <v>48</v>
      </c>
      <c r="CF141" s="93" t="str">
        <f t="shared" si="11"/>
        <v/>
      </c>
      <c r="CG141" s="93" t="str">
        <f t="shared" si="12"/>
        <v/>
      </c>
      <c r="CH141" s="93" t="str">
        <f t="shared" si="13"/>
        <v/>
      </c>
      <c r="CI141" s="100" t="str">
        <f t="shared" si="14"/>
        <v/>
      </c>
      <c r="CJ141" s="93" t="str">
        <f t="shared" si="15"/>
        <v/>
      </c>
      <c r="CK141" s="93" t="str">
        <f t="shared" si="16"/>
        <v/>
      </c>
      <c r="CL141" s="93" t="str">
        <f t="shared" si="17"/>
        <v/>
      </c>
      <c r="CM141" s="93" t="str">
        <f t="shared" si="18"/>
        <v/>
      </c>
      <c r="CN141" s="93" t="str">
        <f t="shared" si="19"/>
        <v/>
      </c>
      <c r="CO141" s="93" t="str">
        <f t="shared" si="20"/>
        <v/>
      </c>
      <c r="CP141" s="93" t="str">
        <f t="shared" si="21"/>
        <v/>
      </c>
      <c r="CQ141" s="93" t="str">
        <f t="shared" si="22"/>
        <v/>
      </c>
      <c r="CR141" s="93" t="str">
        <f t="shared" si="23"/>
        <v/>
      </c>
      <c r="CS141" s="93" t="str">
        <f t="shared" si="24"/>
        <v/>
      </c>
      <c r="CT141" s="93" t="str">
        <f t="shared" si="25"/>
        <v/>
      </c>
      <c r="CV141" s="108" t="s">
        <v>61</v>
      </c>
      <c r="CW141" s="108">
        <f t="shared" si="2"/>
        <v>0</v>
      </c>
      <c r="CX141" s="16">
        <f t="shared" si="26"/>
        <v>0</v>
      </c>
      <c r="CY141" s="16">
        <f t="shared" si="3"/>
        <v>0</v>
      </c>
      <c r="CZ141" s="16">
        <f t="shared" si="27"/>
        <v>0</v>
      </c>
      <c r="DA141" s="16">
        <f t="shared" si="27"/>
        <v>0</v>
      </c>
      <c r="DB141" s="16">
        <f t="shared" si="27"/>
        <v>0</v>
      </c>
      <c r="DC141" s="16">
        <f t="shared" si="27"/>
        <v>0</v>
      </c>
      <c r="DD141" s="16">
        <f t="shared" si="27"/>
        <v>0</v>
      </c>
      <c r="DE141" s="16">
        <f t="shared" si="27"/>
        <v>0</v>
      </c>
      <c r="DF141" s="16">
        <f t="shared" si="27"/>
        <v>0</v>
      </c>
      <c r="DG141" s="93"/>
      <c r="DH141" s="93"/>
      <c r="DI141" s="93"/>
      <c r="DT141" s="61"/>
      <c r="DU141" s="61"/>
      <c r="DV141" s="61"/>
      <c r="DW141" s="61"/>
      <c r="DX141" s="61"/>
    </row>
    <row r="142" spans="6:128" ht="19.5" customHeight="1">
      <c r="F142" s="286">
        <v>49</v>
      </c>
      <c r="G142" s="286"/>
      <c r="H142" s="287"/>
      <c r="I142" s="288"/>
      <c r="J142" s="288"/>
      <c r="K142" s="288"/>
      <c r="L142" s="289"/>
      <c r="M142" s="287"/>
      <c r="N142" s="288"/>
      <c r="O142" s="288"/>
      <c r="P142" s="288"/>
      <c r="Q142" s="289"/>
      <c r="R142" s="291"/>
      <c r="S142" s="291"/>
      <c r="T142" s="291"/>
      <c r="U142" s="291"/>
      <c r="V142" s="292"/>
      <c r="W142" s="292"/>
      <c r="X142" s="292"/>
      <c r="Y142" s="292"/>
      <c r="Z142" s="292"/>
      <c r="AA142" s="292"/>
      <c r="AB142" s="292"/>
      <c r="AC142" s="292"/>
      <c r="AD142" s="293" t="str">
        <f t="shared" si="5"/>
        <v/>
      </c>
      <c r="AE142" s="293"/>
      <c r="AF142" s="293"/>
      <c r="AG142" s="293"/>
      <c r="AH142" s="293"/>
      <c r="AI142" s="293"/>
      <c r="AJ142" s="293"/>
      <c r="AK142" s="293"/>
      <c r="AL142" s="313"/>
      <c r="AM142" s="314"/>
      <c r="AN142" s="315"/>
      <c r="AO142" s="303" t="str">
        <f t="shared" si="6"/>
        <v/>
      </c>
      <c r="AP142" s="303"/>
      <c r="AQ142" s="303"/>
      <c r="AR142" s="303" t="str">
        <f t="shared" si="7"/>
        <v/>
      </c>
      <c r="AS142" s="303"/>
      <c r="AT142" s="303"/>
      <c r="AU142" s="303" t="str">
        <f t="shared" si="8"/>
        <v/>
      </c>
      <c r="AV142" s="303"/>
      <c r="AW142" s="303"/>
      <c r="AX142" s="303" t="str">
        <f t="shared" si="9"/>
        <v/>
      </c>
      <c r="AY142" s="303"/>
      <c r="AZ142" s="303"/>
      <c r="BA142" s="303" t="str">
        <f t="shared" si="10"/>
        <v/>
      </c>
      <c r="BB142" s="303"/>
      <c r="BC142" s="303"/>
      <c r="BD142" s="310"/>
      <c r="BE142" s="311"/>
      <c r="BF142" s="311"/>
      <c r="BG142" s="312"/>
      <c r="BH142" s="145"/>
      <c r="BI142" s="145"/>
      <c r="BJ142" s="145"/>
      <c r="CE142" s="93">
        <v>49</v>
      </c>
      <c r="CF142" s="93" t="str">
        <f t="shared" si="11"/>
        <v/>
      </c>
      <c r="CG142" s="93" t="str">
        <f t="shared" si="12"/>
        <v/>
      </c>
      <c r="CH142" s="93" t="str">
        <f t="shared" si="13"/>
        <v/>
      </c>
      <c r="CI142" s="100" t="str">
        <f t="shared" si="14"/>
        <v/>
      </c>
      <c r="CJ142" s="93" t="str">
        <f t="shared" si="15"/>
        <v/>
      </c>
      <c r="CK142" s="93" t="str">
        <f t="shared" si="16"/>
        <v/>
      </c>
      <c r="CL142" s="93" t="str">
        <f t="shared" si="17"/>
        <v/>
      </c>
      <c r="CM142" s="93" t="str">
        <f t="shared" si="18"/>
        <v/>
      </c>
      <c r="CN142" s="93" t="str">
        <f t="shared" si="19"/>
        <v/>
      </c>
      <c r="CO142" s="93" t="str">
        <f t="shared" si="20"/>
        <v/>
      </c>
      <c r="CP142" s="93" t="str">
        <f t="shared" si="21"/>
        <v/>
      </c>
      <c r="CQ142" s="93" t="str">
        <f t="shared" si="22"/>
        <v/>
      </c>
      <c r="CR142" s="93" t="str">
        <f t="shared" si="23"/>
        <v/>
      </c>
      <c r="CS142" s="93" t="str">
        <f t="shared" si="24"/>
        <v/>
      </c>
      <c r="CT142" s="93" t="str">
        <f t="shared" si="25"/>
        <v/>
      </c>
      <c r="CV142" s="108" t="s">
        <v>62</v>
      </c>
      <c r="CW142" s="108">
        <f t="shared" si="2"/>
        <v>0</v>
      </c>
      <c r="CX142" s="16">
        <f t="shared" si="26"/>
        <v>0</v>
      </c>
      <c r="CY142" s="16">
        <f t="shared" si="3"/>
        <v>0</v>
      </c>
      <c r="CZ142" s="16">
        <f t="shared" si="27"/>
        <v>0</v>
      </c>
      <c r="DA142" s="16">
        <f t="shared" si="27"/>
        <v>0</v>
      </c>
      <c r="DB142" s="16">
        <f t="shared" si="27"/>
        <v>0</v>
      </c>
      <c r="DC142" s="16">
        <f t="shared" si="27"/>
        <v>0</v>
      </c>
      <c r="DD142" s="16">
        <f t="shared" si="27"/>
        <v>0</v>
      </c>
      <c r="DE142" s="16">
        <f t="shared" si="27"/>
        <v>0</v>
      </c>
      <c r="DF142" s="16">
        <f t="shared" si="27"/>
        <v>0</v>
      </c>
      <c r="DG142" s="93"/>
      <c r="DH142" s="93"/>
      <c r="DI142" s="93"/>
      <c r="DT142" s="61"/>
      <c r="DU142" s="61"/>
      <c r="DV142" s="61"/>
      <c r="DW142" s="61"/>
      <c r="DX142" s="61"/>
    </row>
    <row r="143" spans="6:128" ht="19.5" customHeight="1">
      <c r="F143" s="317">
        <v>50</v>
      </c>
      <c r="G143" s="317"/>
      <c r="H143" s="318"/>
      <c r="I143" s="319"/>
      <c r="J143" s="319"/>
      <c r="K143" s="319"/>
      <c r="L143" s="320"/>
      <c r="M143" s="318"/>
      <c r="N143" s="319"/>
      <c r="O143" s="319"/>
      <c r="P143" s="319"/>
      <c r="Q143" s="320"/>
      <c r="R143" s="321"/>
      <c r="S143" s="322"/>
      <c r="T143" s="322"/>
      <c r="U143" s="322"/>
      <c r="V143" s="323"/>
      <c r="W143" s="323"/>
      <c r="X143" s="323"/>
      <c r="Y143" s="323"/>
      <c r="Z143" s="323"/>
      <c r="AA143" s="323"/>
      <c r="AB143" s="323"/>
      <c r="AC143" s="323"/>
      <c r="AD143" s="316" t="str">
        <f t="shared" si="5"/>
        <v/>
      </c>
      <c r="AE143" s="316"/>
      <c r="AF143" s="316"/>
      <c r="AG143" s="316"/>
      <c r="AH143" s="316"/>
      <c r="AI143" s="316"/>
      <c r="AJ143" s="316"/>
      <c r="AK143" s="316"/>
      <c r="AL143" s="330"/>
      <c r="AM143" s="331"/>
      <c r="AN143" s="332"/>
      <c r="AO143" s="325" t="str">
        <f t="shared" si="6"/>
        <v/>
      </c>
      <c r="AP143" s="325"/>
      <c r="AQ143" s="325"/>
      <c r="AR143" s="325" t="str">
        <f t="shared" si="7"/>
        <v/>
      </c>
      <c r="AS143" s="325"/>
      <c r="AT143" s="325"/>
      <c r="AU143" s="325" t="str">
        <f t="shared" si="8"/>
        <v/>
      </c>
      <c r="AV143" s="325"/>
      <c r="AW143" s="325"/>
      <c r="AX143" s="325" t="str">
        <f t="shared" si="9"/>
        <v/>
      </c>
      <c r="AY143" s="325"/>
      <c r="AZ143" s="325"/>
      <c r="BA143" s="325" t="str">
        <f t="shared" si="10"/>
        <v/>
      </c>
      <c r="BB143" s="325"/>
      <c r="BC143" s="325"/>
      <c r="BD143" s="326"/>
      <c r="BE143" s="327"/>
      <c r="BF143" s="327"/>
      <c r="BG143" s="328"/>
      <c r="BH143" s="145"/>
      <c r="BI143" s="145"/>
      <c r="BJ143" s="145"/>
      <c r="CE143" s="93">
        <v>50</v>
      </c>
      <c r="CF143" s="93" t="str">
        <f t="shared" si="11"/>
        <v/>
      </c>
      <c r="CG143" s="93" t="str">
        <f t="shared" si="12"/>
        <v/>
      </c>
      <c r="CH143" s="93" t="str">
        <f t="shared" si="13"/>
        <v/>
      </c>
      <c r="CI143" s="100" t="str">
        <f t="shared" si="14"/>
        <v/>
      </c>
      <c r="CJ143" s="93" t="str">
        <f t="shared" si="15"/>
        <v/>
      </c>
      <c r="CK143" s="93" t="str">
        <f t="shared" si="16"/>
        <v/>
      </c>
      <c r="CL143" s="93" t="str">
        <f t="shared" si="17"/>
        <v/>
      </c>
      <c r="CM143" s="93" t="str">
        <f t="shared" si="18"/>
        <v/>
      </c>
      <c r="CN143" s="93" t="str">
        <f t="shared" si="19"/>
        <v/>
      </c>
      <c r="CO143" s="93" t="str">
        <f t="shared" si="20"/>
        <v/>
      </c>
      <c r="CP143" s="93" t="str">
        <f t="shared" si="21"/>
        <v/>
      </c>
      <c r="CQ143" s="93" t="str">
        <f t="shared" si="22"/>
        <v/>
      </c>
      <c r="CR143" s="93" t="str">
        <f t="shared" si="23"/>
        <v/>
      </c>
      <c r="CS143" s="93" t="str">
        <f t="shared" si="24"/>
        <v/>
      </c>
      <c r="CT143" s="93" t="str">
        <f t="shared" si="25"/>
        <v/>
      </c>
      <c r="CV143" s="108" t="s">
        <v>63</v>
      </c>
      <c r="CW143" s="108">
        <f t="shared" si="2"/>
        <v>0</v>
      </c>
      <c r="CX143" s="16">
        <f>IF(MOD(AL143*1000,3)=0,AL143/3,AL143*0.3)</f>
        <v>0</v>
      </c>
      <c r="CY143" s="16">
        <f t="shared" si="3"/>
        <v>0</v>
      </c>
      <c r="CZ143" s="16">
        <f t="shared" si="27"/>
        <v>0</v>
      </c>
      <c r="DA143" s="16">
        <f t="shared" si="27"/>
        <v>0</v>
      </c>
      <c r="DB143" s="16">
        <f t="shared" si="27"/>
        <v>0</v>
      </c>
      <c r="DC143" s="16">
        <f t="shared" si="27"/>
        <v>0</v>
      </c>
      <c r="DD143" s="16">
        <f t="shared" si="27"/>
        <v>0</v>
      </c>
      <c r="DE143" s="16">
        <f t="shared" si="27"/>
        <v>0</v>
      </c>
      <c r="DF143" s="16">
        <f t="shared" si="27"/>
        <v>0</v>
      </c>
      <c r="DG143" s="93"/>
      <c r="DH143" s="93"/>
      <c r="DI143" s="93"/>
      <c r="DT143" s="61"/>
      <c r="DU143" s="61"/>
      <c r="DV143" s="61"/>
      <c r="DW143" s="61"/>
      <c r="DX143" s="61"/>
    </row>
    <row r="144" spans="6:128">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DE144" s="94"/>
      <c r="DF144" s="94"/>
      <c r="DG144" s="94"/>
      <c r="DH144" s="94"/>
      <c r="DI144" s="94"/>
    </row>
    <row r="145" spans="6:123" ht="18">
      <c r="F145" s="157" t="s">
        <v>523</v>
      </c>
      <c r="G145" s="158"/>
      <c r="H145" s="158"/>
      <c r="I145" s="158"/>
      <c r="J145" s="158"/>
      <c r="K145" s="158"/>
      <c r="L145" s="158"/>
      <c r="M145" s="158"/>
      <c r="N145" s="158"/>
      <c r="O145" s="158"/>
      <c r="P145" s="158"/>
      <c r="Q145" s="158"/>
      <c r="R145" s="158"/>
      <c r="S145" s="158"/>
      <c r="T145" s="158"/>
      <c r="U145" s="159"/>
      <c r="V145" s="158"/>
      <c r="W145" s="158"/>
      <c r="X145" s="158"/>
      <c r="Y145" s="158"/>
      <c r="Z145" s="159"/>
      <c r="AA145" s="158"/>
      <c r="AB145" s="158"/>
      <c r="AC145" s="158"/>
      <c r="AD145" s="158"/>
      <c r="AE145" s="158"/>
      <c r="AF145" s="158"/>
      <c r="AG145" s="158"/>
      <c r="AH145" s="158"/>
      <c r="AI145" s="158"/>
      <c r="AJ145" s="158"/>
      <c r="AK145" s="158"/>
      <c r="AL145" s="158"/>
      <c r="AM145" s="158"/>
      <c r="AN145" s="158"/>
      <c r="AO145" s="158"/>
      <c r="AP145" s="158"/>
      <c r="AQ145" s="159"/>
      <c r="AR145" s="159"/>
      <c r="AS145" s="159"/>
      <c r="AT145" s="158"/>
      <c r="AU145" s="158"/>
      <c r="AV145" s="158"/>
      <c r="AW145" s="158"/>
      <c r="AX145" s="158"/>
      <c r="AY145" s="158"/>
      <c r="AZ145" s="158"/>
      <c r="BA145" s="158"/>
      <c r="BB145" s="158"/>
      <c r="BC145" s="158"/>
      <c r="BD145" s="158"/>
      <c r="BE145" s="158"/>
      <c r="BF145" s="158"/>
      <c r="BG145" s="160"/>
      <c r="DE145" s="94"/>
      <c r="DF145" s="94"/>
      <c r="DG145" s="94"/>
      <c r="DH145" s="94"/>
      <c r="DI145" s="94"/>
    </row>
    <row r="146" spans="6:123">
      <c r="F146" s="109"/>
      <c r="H146" s="27" t="s">
        <v>633</v>
      </c>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27" t="s">
        <v>64</v>
      </c>
      <c r="AN146" s="61"/>
      <c r="AO146" s="61"/>
      <c r="AP146" s="61"/>
      <c r="AQ146" s="61"/>
      <c r="AR146" s="61"/>
      <c r="AS146" s="61"/>
      <c r="AT146" s="61"/>
      <c r="AU146" s="61"/>
      <c r="AV146" s="61"/>
      <c r="AW146" s="61"/>
      <c r="AX146" s="61"/>
      <c r="AY146" s="61"/>
      <c r="AZ146" s="61"/>
      <c r="BA146" s="61"/>
      <c r="BB146" s="61"/>
      <c r="BC146" s="61"/>
      <c r="BD146" s="61"/>
      <c r="BE146" s="61"/>
      <c r="BF146" s="61"/>
      <c r="BG146" s="110"/>
      <c r="DE146" s="94"/>
      <c r="DF146" s="94"/>
      <c r="DG146" s="94"/>
      <c r="DH146" s="94"/>
      <c r="DI146" s="94"/>
    </row>
    <row r="147" spans="6:123" ht="6.75" customHeight="1" thickBot="1">
      <c r="F147" s="109"/>
      <c r="G147" s="61"/>
      <c r="H147" s="3"/>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110"/>
      <c r="DE147" s="94"/>
      <c r="DF147" s="94"/>
      <c r="DG147" s="94"/>
      <c r="DH147" s="94"/>
      <c r="DI147" s="94"/>
    </row>
    <row r="148" spans="6:123" ht="15.75" customHeight="1" thickBot="1">
      <c r="F148" s="6"/>
      <c r="G148" s="3"/>
      <c r="H148" s="3"/>
      <c r="I148" s="61"/>
      <c r="J148" s="61"/>
      <c r="K148" s="61"/>
      <c r="L148" s="61"/>
      <c r="M148" s="61"/>
      <c r="N148" s="61"/>
      <c r="O148" s="61"/>
      <c r="P148" s="61"/>
      <c r="Q148" s="61"/>
      <c r="R148" s="61"/>
      <c r="S148" s="61"/>
      <c r="T148" s="61"/>
      <c r="U148" s="61"/>
      <c r="V148" s="61"/>
      <c r="W148" s="61"/>
      <c r="X148" s="61"/>
      <c r="Y148" s="61"/>
      <c r="Z148" s="61"/>
      <c r="AA148" s="61"/>
      <c r="AB148" s="61"/>
      <c r="AC148" s="42"/>
      <c r="AD148" s="42"/>
      <c r="AE148" s="42"/>
      <c r="AF148" s="42"/>
      <c r="AG148" s="42"/>
      <c r="AH148" s="61"/>
      <c r="AI148" s="61"/>
      <c r="AJ148" s="61"/>
      <c r="AK148" s="61"/>
      <c r="AL148" s="61"/>
      <c r="AM148" s="329" t="str">
        <f>IF($CH$161&gt;1,$CH$161&amp;" assays selected",IF($CH$161=1,$CH$161&amp;" assay selected","0 assay selected"))</f>
        <v>0 assay selected</v>
      </c>
      <c r="AN148" s="329"/>
      <c r="AO148" s="329"/>
      <c r="AP148" s="329"/>
      <c r="AQ148" s="329"/>
      <c r="AR148" s="329"/>
      <c r="AS148" s="329"/>
      <c r="AT148" s="329"/>
      <c r="AU148" s="329"/>
      <c r="AV148" s="329"/>
      <c r="AW148" s="329"/>
      <c r="AX148" s="329"/>
      <c r="AY148" s="329"/>
      <c r="AZ148" s="329"/>
      <c r="BA148" s="329"/>
      <c r="BB148" s="329"/>
      <c r="BC148" s="329"/>
      <c r="BD148" s="329"/>
      <c r="BE148" s="61"/>
      <c r="BF148" s="61"/>
      <c r="BG148" s="110"/>
      <c r="CF148" s="19" t="s">
        <v>524</v>
      </c>
      <c r="CG148" s="20" t="s">
        <v>634</v>
      </c>
      <c r="CH148" s="22" t="s">
        <v>635</v>
      </c>
      <c r="CI148" s="21"/>
      <c r="CJ148" s="21"/>
      <c r="CK148" s="21"/>
      <c r="CQ148" s="23"/>
      <c r="CR148" s="148" t="s">
        <v>65</v>
      </c>
      <c r="CS148" s="47" t="s">
        <v>830</v>
      </c>
      <c r="CT148" s="148" t="s">
        <v>66</v>
      </c>
      <c r="CU148" s="47" t="s">
        <v>831</v>
      </c>
      <c r="CV148" s="148" t="s">
        <v>67</v>
      </c>
      <c r="CW148" s="24" t="s">
        <v>832</v>
      </c>
      <c r="CX148" s="148" t="s">
        <v>68</v>
      </c>
      <c r="CY148" s="24" t="s">
        <v>69</v>
      </c>
      <c r="CZ148" s="24" t="s">
        <v>70</v>
      </c>
      <c r="DA148" s="24"/>
      <c r="DB148" s="24" t="s">
        <v>835</v>
      </c>
      <c r="DC148" s="24" t="s">
        <v>533</v>
      </c>
      <c r="DD148" s="94"/>
      <c r="DE148" s="94"/>
      <c r="DF148" s="94"/>
      <c r="DG148" s="94"/>
      <c r="DH148" s="94"/>
      <c r="DS148" s="94"/>
    </row>
    <row r="149" spans="6:123" ht="12.75" customHeight="1">
      <c r="F149" s="109"/>
      <c r="G149" s="111"/>
      <c r="H149" s="61"/>
      <c r="I149" s="112"/>
      <c r="J149" s="61"/>
      <c r="K149" s="61"/>
      <c r="L149" s="61"/>
      <c r="M149" s="61"/>
      <c r="N149" s="61"/>
      <c r="O149" s="61"/>
      <c r="P149" s="61"/>
      <c r="Q149" s="61"/>
      <c r="R149" s="61"/>
      <c r="S149" s="61"/>
      <c r="T149" s="61"/>
      <c r="U149" s="61"/>
      <c r="V149" s="61"/>
      <c r="W149" s="61"/>
      <c r="X149" s="61"/>
      <c r="Y149" s="61"/>
      <c r="Z149" s="61"/>
      <c r="AA149" s="61"/>
      <c r="AB149" s="61"/>
      <c r="AC149" s="42"/>
      <c r="AD149" s="42"/>
      <c r="AE149" s="42"/>
      <c r="AF149" s="42"/>
      <c r="AG149" s="42"/>
      <c r="AH149" s="61"/>
      <c r="AI149" s="61"/>
      <c r="AJ149" s="61"/>
      <c r="AK149" s="61"/>
      <c r="AL149" s="61"/>
      <c r="AM149" s="329"/>
      <c r="AN149" s="329"/>
      <c r="AO149" s="329"/>
      <c r="AP149" s="329"/>
      <c r="AQ149" s="329"/>
      <c r="AR149" s="329"/>
      <c r="AS149" s="329"/>
      <c r="AT149" s="329"/>
      <c r="AU149" s="329"/>
      <c r="AV149" s="329"/>
      <c r="AW149" s="329"/>
      <c r="AX149" s="329"/>
      <c r="AY149" s="329"/>
      <c r="AZ149" s="329"/>
      <c r="BA149" s="329"/>
      <c r="BB149" s="329"/>
      <c r="BC149" s="329"/>
      <c r="BD149" s="329"/>
      <c r="BE149" s="61"/>
      <c r="BF149" s="61"/>
      <c r="BG149" s="110"/>
      <c r="BL149" s="93" t="s">
        <v>817</v>
      </c>
      <c r="CQ149" s="93" t="s">
        <v>65</v>
      </c>
      <c r="CR149" s="93" t="b">
        <v>0</v>
      </c>
      <c r="DD149" s="94"/>
      <c r="DE149" s="94"/>
      <c r="DF149" s="94"/>
      <c r="DG149" s="94"/>
      <c r="DH149" s="94"/>
      <c r="DJ149" s="85" t="s">
        <v>636</v>
      </c>
      <c r="DS149" s="94"/>
    </row>
    <row r="150" spans="6:123" ht="12.75" customHeight="1">
      <c r="F150" s="109"/>
      <c r="G150" s="111"/>
      <c r="H150" s="4"/>
      <c r="I150" s="112"/>
      <c r="J150" s="61"/>
      <c r="K150" s="61"/>
      <c r="L150" s="61"/>
      <c r="M150" s="61"/>
      <c r="N150" s="61"/>
      <c r="O150" s="61"/>
      <c r="P150" s="61"/>
      <c r="Q150" s="61"/>
      <c r="R150" s="42"/>
      <c r="S150" s="42"/>
      <c r="T150" s="41"/>
      <c r="U150" s="42"/>
      <c r="V150" s="41"/>
      <c r="W150" s="42"/>
      <c r="X150" s="42"/>
      <c r="Y150" s="42"/>
      <c r="Z150" s="42"/>
      <c r="AA150" s="42"/>
      <c r="AB150" s="42"/>
      <c r="AC150" s="41"/>
      <c r="AD150" s="42"/>
      <c r="AE150" s="42"/>
      <c r="AF150" s="42"/>
      <c r="AG150" s="42"/>
      <c r="AH150" s="42"/>
      <c r="AI150" s="42"/>
      <c r="AJ150" s="42"/>
      <c r="AK150" s="42"/>
      <c r="AL150" s="42"/>
      <c r="AM150" s="42"/>
      <c r="AN150" s="146" t="s">
        <v>575</v>
      </c>
      <c r="AP150" s="42"/>
      <c r="AQ150" s="146"/>
      <c r="AR150" s="42"/>
      <c r="AS150" s="42"/>
      <c r="AT150" s="42"/>
      <c r="AU150" s="42"/>
      <c r="AV150" s="42"/>
      <c r="AW150" s="42"/>
      <c r="AX150" s="143"/>
      <c r="AY150" s="143"/>
      <c r="AZ150" s="42"/>
      <c r="BA150" s="143"/>
      <c r="BB150" s="143"/>
      <c r="BC150" s="42"/>
      <c r="BD150" s="42"/>
      <c r="BE150" s="61"/>
      <c r="BF150" s="61"/>
      <c r="BG150" s="110"/>
      <c r="BL150" s="93" t="s">
        <v>818</v>
      </c>
      <c r="CQ150" s="47" t="s">
        <v>830</v>
      </c>
      <c r="CS150" s="93" t="b">
        <v>0</v>
      </c>
      <c r="DD150" s="94"/>
      <c r="DE150" s="94"/>
      <c r="DF150" s="94"/>
      <c r="DG150" s="94"/>
      <c r="DH150" s="94"/>
      <c r="DS150" s="94"/>
    </row>
    <row r="151" spans="6:123" ht="12.75" customHeight="1">
      <c r="F151" s="6"/>
      <c r="G151" s="111"/>
      <c r="H151" s="4"/>
      <c r="I151" s="61"/>
      <c r="J151" s="61"/>
      <c r="K151" s="61"/>
      <c r="L151" s="61"/>
      <c r="M151" s="61"/>
      <c r="N151" s="61"/>
      <c r="O151" s="61"/>
      <c r="P151" s="61"/>
      <c r="Q151" s="61"/>
      <c r="R151" s="42"/>
      <c r="S151" s="42"/>
      <c r="T151" s="42"/>
      <c r="U151" s="42"/>
      <c r="V151" s="149"/>
      <c r="W151" s="42"/>
      <c r="X151" s="42"/>
      <c r="Y151" s="42"/>
      <c r="Z151" s="42"/>
      <c r="AA151" s="42"/>
      <c r="AB151" s="42"/>
      <c r="AC151" s="44"/>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61"/>
      <c r="BF151" s="61"/>
      <c r="BG151" s="110"/>
      <c r="BL151" s="93" t="s">
        <v>819</v>
      </c>
      <c r="CQ151" s="93" t="s">
        <v>66</v>
      </c>
      <c r="CT151" s="93" t="b">
        <v>0</v>
      </c>
      <c r="DD151" s="94"/>
      <c r="DE151" s="94"/>
      <c r="DF151" s="94"/>
      <c r="DG151" s="94"/>
      <c r="DH151" s="94"/>
      <c r="DS151" s="94"/>
    </row>
    <row r="152" spans="6:123" ht="12.75" hidden="1" customHeight="1">
      <c r="F152" s="147"/>
      <c r="G152" s="111"/>
      <c r="H152" s="5"/>
      <c r="I152" s="42"/>
      <c r="J152" s="42"/>
      <c r="K152" s="42"/>
      <c r="L152" s="42"/>
      <c r="M152" s="42"/>
      <c r="N152" s="42"/>
      <c r="O152" s="42"/>
      <c r="P152" s="42"/>
      <c r="Q152" s="42"/>
      <c r="R152" s="42"/>
      <c r="S152" s="42"/>
      <c r="T152" s="41"/>
      <c r="U152" s="42"/>
      <c r="V152" s="41"/>
      <c r="W152" s="42"/>
      <c r="X152" s="42"/>
      <c r="Y152" s="42"/>
      <c r="Z152" s="42"/>
      <c r="AA152" s="42"/>
      <c r="AB152" s="42"/>
      <c r="AC152" s="41"/>
      <c r="AD152" s="42"/>
      <c r="AE152" s="42"/>
      <c r="AF152" s="42"/>
      <c r="AG152" s="42"/>
      <c r="AH152" s="42"/>
      <c r="AI152" s="42"/>
      <c r="AJ152" s="42"/>
      <c r="AK152" s="42"/>
      <c r="AL152" s="42"/>
      <c r="AM152" s="42"/>
      <c r="AN152" s="42"/>
      <c r="AO152" s="42"/>
      <c r="AP152" s="42"/>
      <c r="AQ152" s="42"/>
      <c r="AR152" s="42"/>
      <c r="AS152" s="42"/>
      <c r="AT152" s="42"/>
      <c r="AU152" s="42"/>
      <c r="AV152" s="42"/>
      <c r="AW152" s="42"/>
      <c r="AX152" s="324"/>
      <c r="AY152" s="324"/>
      <c r="AZ152" s="42"/>
      <c r="BA152" s="324"/>
      <c r="BB152" s="324"/>
      <c r="BC152" s="42"/>
      <c r="BD152" s="42"/>
      <c r="BE152" s="42"/>
      <c r="BF152" s="42"/>
      <c r="BG152" s="105"/>
      <c r="BV152" s="93" t="s">
        <v>817</v>
      </c>
      <c r="CQ152" s="47" t="s">
        <v>831</v>
      </c>
      <c r="CU152" s="93" t="b">
        <v>0</v>
      </c>
      <c r="DD152" s="94"/>
      <c r="DE152" s="94"/>
      <c r="DF152" s="94"/>
      <c r="DG152" s="94"/>
      <c r="DH152" s="94"/>
      <c r="DS152" s="94"/>
    </row>
    <row r="153" spans="6:123" ht="12.75" hidden="1" customHeight="1">
      <c r="F153" s="109"/>
      <c r="G153" s="111"/>
      <c r="H153" s="5"/>
      <c r="I153" s="41" t="s">
        <v>836</v>
      </c>
      <c r="J153" s="42"/>
      <c r="K153" s="42"/>
      <c r="L153" s="42"/>
      <c r="M153" s="42"/>
      <c r="N153" s="42"/>
      <c r="O153" s="42"/>
      <c r="P153" s="42"/>
      <c r="Q153" s="42"/>
      <c r="R153" s="42"/>
      <c r="S153" s="42"/>
      <c r="T153" s="42"/>
      <c r="U153" s="144"/>
      <c r="V153" s="42"/>
      <c r="W153" s="82"/>
      <c r="X153" s="150" t="s">
        <v>862</v>
      </c>
      <c r="Y153" s="42"/>
      <c r="Z153" s="42"/>
      <c r="AA153" s="41"/>
      <c r="AB153" s="42"/>
      <c r="AC153" s="44"/>
      <c r="AD153" s="42"/>
      <c r="AE153" s="42"/>
      <c r="AF153" s="42"/>
      <c r="AG153" s="44"/>
      <c r="AH153" s="42"/>
      <c r="AI153" s="42"/>
      <c r="AJ153" s="42"/>
      <c r="AK153" s="41" t="s">
        <v>865</v>
      </c>
      <c r="AL153" s="42"/>
      <c r="AM153" s="42"/>
      <c r="AN153" s="41"/>
      <c r="AO153" s="42"/>
      <c r="AP153" s="42"/>
      <c r="AQ153" s="42"/>
      <c r="AR153" s="42"/>
      <c r="AS153" s="42"/>
      <c r="AT153" s="42"/>
      <c r="AU153" s="42"/>
      <c r="AV153" s="42"/>
      <c r="AW153" s="42"/>
      <c r="AX153" s="42"/>
      <c r="AY153" s="42"/>
      <c r="AZ153" s="42"/>
      <c r="BA153" s="42"/>
      <c r="BB153" s="42"/>
      <c r="BC153" s="42"/>
      <c r="BD153" s="42"/>
      <c r="BE153" s="42"/>
      <c r="BF153" s="42"/>
      <c r="BG153" s="105"/>
      <c r="BV153" s="93" t="s">
        <v>820</v>
      </c>
      <c r="CQ153" s="93" t="s">
        <v>67</v>
      </c>
      <c r="CV153" s="93" t="b">
        <v>0</v>
      </c>
      <c r="DD153" s="94"/>
      <c r="DE153" s="94"/>
      <c r="DF153" s="94"/>
      <c r="DG153" s="94"/>
      <c r="DH153" s="94"/>
      <c r="DS153" s="94"/>
    </row>
    <row r="154" spans="6:123" ht="12.75" hidden="1" customHeight="1">
      <c r="F154" s="109"/>
      <c r="G154" s="111"/>
      <c r="H154" s="5"/>
      <c r="I154" s="41"/>
      <c r="J154" s="42"/>
      <c r="K154" s="42"/>
      <c r="L154" s="42"/>
      <c r="M154" s="42"/>
      <c r="N154" s="42"/>
      <c r="O154" s="42"/>
      <c r="P154" s="42"/>
      <c r="Q154" s="42"/>
      <c r="R154" s="42"/>
      <c r="S154" s="42"/>
      <c r="T154" s="41"/>
      <c r="U154" s="42"/>
      <c r="V154" s="42"/>
      <c r="W154" s="42"/>
      <c r="X154" s="151"/>
      <c r="Y154" s="42"/>
      <c r="Z154" s="42"/>
      <c r="AA154" s="42"/>
      <c r="AB154" s="42"/>
      <c r="AC154" s="41"/>
      <c r="AD154" s="42"/>
      <c r="AE154" s="42"/>
      <c r="AF154" s="42"/>
      <c r="AG154" s="42"/>
      <c r="AH154" s="42"/>
      <c r="AI154" s="42"/>
      <c r="AJ154" s="42"/>
      <c r="AK154" s="42"/>
      <c r="AL154" s="42"/>
      <c r="AM154" s="42"/>
      <c r="AN154" s="42"/>
      <c r="AO154" s="42"/>
      <c r="AP154" s="42"/>
      <c r="AQ154" s="42"/>
      <c r="AR154" s="42"/>
      <c r="AS154" s="42"/>
      <c r="AT154" s="42"/>
      <c r="AU154" s="42"/>
      <c r="AV154" s="42"/>
      <c r="AW154" s="42"/>
      <c r="AX154" s="324"/>
      <c r="AY154" s="324"/>
      <c r="AZ154" s="42"/>
      <c r="BA154" s="324"/>
      <c r="BB154" s="324"/>
      <c r="BC154" s="42"/>
      <c r="BD154" s="42"/>
      <c r="BE154" s="42"/>
      <c r="BF154" s="42"/>
      <c r="BG154" s="105"/>
      <c r="BV154" s="93" t="s">
        <v>821</v>
      </c>
      <c r="CQ154" s="47" t="s">
        <v>833</v>
      </c>
      <c r="CW154" s="93" t="b">
        <v>0</v>
      </c>
      <c r="DD154" s="94"/>
      <c r="DE154" s="94"/>
      <c r="DF154" s="94"/>
      <c r="DG154" s="94"/>
      <c r="DH154" s="94"/>
      <c r="DS154" s="94"/>
    </row>
    <row r="155" spans="6:123" ht="12.75" hidden="1" customHeight="1">
      <c r="F155" s="109"/>
      <c r="G155" s="111"/>
      <c r="H155" s="61"/>
      <c r="I155" s="44" t="s">
        <v>837</v>
      </c>
      <c r="J155" s="42"/>
      <c r="K155" s="42"/>
      <c r="L155" s="42"/>
      <c r="M155" s="42"/>
      <c r="N155" s="42"/>
      <c r="O155" s="42"/>
      <c r="P155" s="42"/>
      <c r="Q155" s="42"/>
      <c r="R155" s="42"/>
      <c r="S155" s="42"/>
      <c r="T155" s="44"/>
      <c r="U155" s="42"/>
      <c r="V155" s="42"/>
      <c r="W155" s="42"/>
      <c r="X155" s="150" t="s">
        <v>863</v>
      </c>
      <c r="Y155" s="42"/>
      <c r="Z155" s="42"/>
      <c r="AA155" s="41"/>
      <c r="AB155" s="42"/>
      <c r="AC155" s="42"/>
      <c r="AD155" s="42"/>
      <c r="AE155" s="42"/>
      <c r="AF155" s="42"/>
      <c r="AG155" s="42"/>
      <c r="AH155" s="44"/>
      <c r="AI155" s="42"/>
      <c r="AJ155" s="42"/>
      <c r="AK155" s="41" t="s">
        <v>866</v>
      </c>
      <c r="AL155" s="42"/>
      <c r="AM155" s="42"/>
      <c r="AN155" s="41"/>
      <c r="AO155" s="42"/>
      <c r="AP155" s="42"/>
      <c r="AQ155" s="42"/>
      <c r="AR155" s="42"/>
      <c r="AS155" s="42"/>
      <c r="AT155" s="42"/>
      <c r="AU155" s="42"/>
      <c r="AV155" s="42"/>
      <c r="AW155" s="42"/>
      <c r="AX155" s="42"/>
      <c r="AY155" s="42"/>
      <c r="AZ155" s="42"/>
      <c r="BA155" s="42"/>
      <c r="BB155" s="42"/>
      <c r="BC155" s="42"/>
      <c r="BD155" s="42"/>
      <c r="BE155" s="42"/>
      <c r="BF155" s="42"/>
      <c r="BG155" s="105"/>
      <c r="BL155" s="93" t="s">
        <v>819</v>
      </c>
      <c r="CQ155" s="93" t="s">
        <v>68</v>
      </c>
      <c r="CX155" s="93" t="b">
        <v>0</v>
      </c>
      <c r="DD155" s="94"/>
      <c r="DE155" s="94"/>
      <c r="DF155" s="94"/>
      <c r="DG155" s="94"/>
      <c r="DH155" s="94"/>
      <c r="DS155" s="94"/>
    </row>
    <row r="156" spans="6:123" ht="12.75" hidden="1" customHeight="1">
      <c r="F156" s="109"/>
      <c r="G156" s="111"/>
      <c r="I156" s="42"/>
      <c r="J156" s="42"/>
      <c r="K156" s="42"/>
      <c r="L156" s="42"/>
      <c r="M156" s="42"/>
      <c r="N156" s="42"/>
      <c r="O156" s="42"/>
      <c r="P156" s="42"/>
      <c r="Q156" s="42"/>
      <c r="R156" s="42"/>
      <c r="S156" s="42"/>
      <c r="T156" s="42"/>
      <c r="U156" s="42"/>
      <c r="V156" s="42"/>
      <c r="W156" s="42"/>
      <c r="X156" s="151"/>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143"/>
      <c r="AY156" s="143"/>
      <c r="AZ156" s="42"/>
      <c r="BA156" s="324"/>
      <c r="BB156" s="324"/>
      <c r="BC156" s="42"/>
      <c r="BD156" s="42"/>
      <c r="BE156" s="42"/>
      <c r="BF156" s="42"/>
      <c r="BG156" s="105"/>
      <c r="CQ156" s="93" t="s">
        <v>69</v>
      </c>
      <c r="CY156" s="93" t="b">
        <v>0</v>
      </c>
      <c r="DD156" s="94"/>
      <c r="DE156" s="94"/>
      <c r="DF156" s="94"/>
      <c r="DG156" s="94"/>
      <c r="DH156" s="94"/>
      <c r="DS156" s="94"/>
    </row>
    <row r="157" spans="6:123" ht="12.75" hidden="1" customHeight="1">
      <c r="F157" s="109"/>
      <c r="G157" s="111"/>
      <c r="H157" s="61"/>
      <c r="I157" s="44" t="s">
        <v>838</v>
      </c>
      <c r="J157" s="42"/>
      <c r="K157" s="42"/>
      <c r="L157" s="42"/>
      <c r="M157" s="42"/>
      <c r="N157" s="42"/>
      <c r="O157" s="42"/>
      <c r="P157" s="42"/>
      <c r="Q157" s="42"/>
      <c r="R157" s="42"/>
      <c r="S157" s="42"/>
      <c r="T157" s="41"/>
      <c r="U157" s="42"/>
      <c r="V157" s="42"/>
      <c r="W157" s="42"/>
      <c r="X157" s="42"/>
      <c r="Y157" s="42"/>
      <c r="Z157" s="42"/>
      <c r="AA157" s="42"/>
      <c r="AB157" s="42"/>
      <c r="AC157" s="42"/>
      <c r="AD157" s="42"/>
      <c r="AE157" s="42"/>
      <c r="AF157" s="42"/>
      <c r="AG157" s="42"/>
      <c r="AH157" s="44"/>
      <c r="AI157" s="42"/>
      <c r="AJ157" s="42"/>
      <c r="AK157" s="41" t="s">
        <v>867</v>
      </c>
      <c r="AL157" s="42"/>
      <c r="AM157" s="42"/>
      <c r="AN157" s="41"/>
      <c r="AO157" s="42"/>
      <c r="AP157" s="42"/>
      <c r="AQ157" s="42"/>
      <c r="AR157" s="42"/>
      <c r="AS157" s="42"/>
      <c r="AT157" s="42"/>
      <c r="AU157" s="42"/>
      <c r="AV157" s="42"/>
      <c r="AW157" s="42"/>
      <c r="AX157" s="42"/>
      <c r="AY157" s="42"/>
      <c r="AZ157" s="42"/>
      <c r="BA157" s="42"/>
      <c r="BB157" s="42"/>
      <c r="BC157" s="42"/>
      <c r="BD157" s="42"/>
      <c r="BE157" s="42"/>
      <c r="BF157" s="42"/>
      <c r="BG157" s="105"/>
      <c r="CQ157" s="47" t="s">
        <v>526</v>
      </c>
      <c r="CZ157" s="93" t="b">
        <v>0</v>
      </c>
      <c r="DD157" s="94"/>
      <c r="DE157" s="94"/>
      <c r="DF157" s="94"/>
      <c r="DG157" s="94"/>
      <c r="DH157" s="94"/>
      <c r="DS157" s="94"/>
    </row>
    <row r="158" spans="6:123" ht="12.75" hidden="1" customHeight="1">
      <c r="F158" s="109"/>
      <c r="G158" s="61"/>
      <c r="H158" s="61"/>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1"/>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324"/>
      <c r="BB158" s="324"/>
      <c r="BC158" s="42"/>
      <c r="BD158" s="42"/>
      <c r="BE158" s="42"/>
      <c r="BF158" s="42"/>
      <c r="BG158" s="105"/>
      <c r="DA158" s="93" t="b">
        <v>0</v>
      </c>
      <c r="DD158" s="94"/>
      <c r="DE158" s="94"/>
      <c r="DF158" s="94"/>
      <c r="DG158" s="94"/>
      <c r="DH158" s="94"/>
      <c r="DS158" s="94"/>
    </row>
    <row r="159" spans="6:123" ht="12.75" hidden="1" customHeight="1">
      <c r="F159" s="109"/>
      <c r="G159" s="61"/>
      <c r="H159" s="61"/>
      <c r="I159" s="44" t="s">
        <v>839</v>
      </c>
      <c r="J159" s="42"/>
      <c r="K159" s="42"/>
      <c r="L159" s="42"/>
      <c r="M159" s="42"/>
      <c r="N159" s="42"/>
      <c r="O159" s="42"/>
      <c r="P159" s="42"/>
      <c r="Q159" s="42"/>
      <c r="R159" s="42"/>
      <c r="S159" s="42"/>
      <c r="T159" s="42"/>
      <c r="U159" s="42"/>
      <c r="V159" s="42"/>
      <c r="W159" s="42"/>
      <c r="X159" s="150" t="s">
        <v>864</v>
      </c>
      <c r="Y159" s="42"/>
      <c r="Z159" s="42"/>
      <c r="AA159" s="41"/>
      <c r="AB159" s="42"/>
      <c r="AC159" s="42"/>
      <c r="AD159" s="42"/>
      <c r="AE159" s="42"/>
      <c r="AF159" s="42"/>
      <c r="AG159" s="42"/>
      <c r="AH159" s="42"/>
      <c r="AI159" s="42"/>
      <c r="AJ159" s="42"/>
      <c r="AK159" s="41" t="s">
        <v>868</v>
      </c>
      <c r="AL159" s="42"/>
      <c r="AM159" s="42"/>
      <c r="AN159" s="41"/>
      <c r="AO159" s="42"/>
      <c r="AP159" s="42"/>
      <c r="AQ159" s="42"/>
      <c r="AR159" s="42"/>
      <c r="AS159" s="42"/>
      <c r="AT159" s="42"/>
      <c r="AU159" s="42"/>
      <c r="AV159" s="42"/>
      <c r="AW159" s="42"/>
      <c r="AX159" s="42"/>
      <c r="AY159" s="42"/>
      <c r="AZ159" s="42"/>
      <c r="BA159" s="42"/>
      <c r="BB159" s="42"/>
      <c r="BC159" s="42"/>
      <c r="BD159" s="42"/>
      <c r="BE159" s="42"/>
      <c r="BF159" s="42"/>
      <c r="BG159" s="105"/>
      <c r="BM159" s="113" t="b">
        <v>0</v>
      </c>
      <c r="BN159" s="93" t="s">
        <v>637</v>
      </c>
      <c r="CH159" s="93" t="s">
        <v>527</v>
      </c>
      <c r="CQ159" s="24" t="s">
        <v>835</v>
      </c>
      <c r="DB159" s="93" t="b">
        <v>0</v>
      </c>
      <c r="DD159" s="94"/>
      <c r="DE159" s="94"/>
      <c r="DF159" s="94"/>
      <c r="DG159" s="94"/>
      <c r="DH159" s="94"/>
      <c r="DS159" s="94"/>
    </row>
    <row r="160" spans="6:123" ht="12.75" hidden="1" customHeight="1">
      <c r="F160" s="109"/>
      <c r="G160" s="61"/>
      <c r="H160" s="61"/>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146"/>
      <c r="AQ160" s="42"/>
      <c r="AR160" s="42"/>
      <c r="AS160" s="42"/>
      <c r="AT160" s="42"/>
      <c r="AU160" s="42"/>
      <c r="AV160" s="42"/>
      <c r="AW160" s="42"/>
      <c r="AX160" s="42"/>
      <c r="AY160" s="42"/>
      <c r="AZ160" s="42"/>
      <c r="BA160" s="42"/>
      <c r="BB160" s="42"/>
      <c r="BC160" s="42"/>
      <c r="BD160" s="42"/>
      <c r="BE160" s="42"/>
      <c r="BF160" s="42"/>
      <c r="BG160" s="105"/>
      <c r="CH160" s="93" t="s">
        <v>638</v>
      </c>
      <c r="CI160" s="93" t="s">
        <v>528</v>
      </c>
      <c r="CJ160" s="93" t="s">
        <v>639</v>
      </c>
      <c r="CK160" s="93" t="s">
        <v>529</v>
      </c>
      <c r="CL160" s="93" t="s">
        <v>530</v>
      </c>
      <c r="CM160" s="93" t="s">
        <v>531</v>
      </c>
      <c r="CN160" s="93" t="s">
        <v>532</v>
      </c>
      <c r="CO160" s="93" t="s">
        <v>640</v>
      </c>
      <c r="CQ160" s="93" t="s">
        <v>834</v>
      </c>
      <c r="DC160" s="93" t="b">
        <v>0</v>
      </c>
      <c r="DD160" s="94"/>
      <c r="DE160" s="94"/>
      <c r="DF160" s="94"/>
      <c r="DG160" s="94"/>
      <c r="DH160" s="94"/>
      <c r="DS160" s="94"/>
    </row>
    <row r="161" spans="1:123" ht="12.75" hidden="1" customHeight="1">
      <c r="F161" s="109"/>
      <c r="G161" s="61"/>
      <c r="H161" s="61"/>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105"/>
      <c r="CH161" s="114">
        <f t="shared" ref="CH161:CO161" si="28">COUNTIF(CH162:CH807,"TRUE")</f>
        <v>0</v>
      </c>
      <c r="CI161" s="114">
        <f t="shared" si="28"/>
        <v>0</v>
      </c>
      <c r="CJ161" s="114">
        <f t="shared" si="28"/>
        <v>0</v>
      </c>
      <c r="CK161" s="114">
        <f t="shared" si="28"/>
        <v>0</v>
      </c>
      <c r="CL161" s="114">
        <f t="shared" si="28"/>
        <v>0</v>
      </c>
      <c r="CM161" s="114">
        <f t="shared" si="28"/>
        <v>0</v>
      </c>
      <c r="CN161" s="114">
        <f t="shared" si="28"/>
        <v>0</v>
      </c>
      <c r="CO161" s="114">
        <f t="shared" si="28"/>
        <v>0</v>
      </c>
      <c r="CP161" s="43" t="s">
        <v>895</v>
      </c>
      <c r="CQ161" s="22" t="s">
        <v>525</v>
      </c>
      <c r="DD161" s="94"/>
      <c r="DE161" s="94"/>
      <c r="DF161" s="94"/>
      <c r="DG161" s="94"/>
      <c r="DH161" s="94"/>
      <c r="DS161" s="94"/>
    </row>
    <row r="162" spans="1:123" ht="15.75">
      <c r="F162" s="6" t="s">
        <v>641</v>
      </c>
      <c r="G162" s="61"/>
      <c r="H162" s="61"/>
      <c r="I162" s="61"/>
      <c r="J162" s="61"/>
      <c r="K162" s="61"/>
      <c r="L162" s="61"/>
      <c r="M162" s="61"/>
      <c r="N162" s="61"/>
      <c r="O162" s="61"/>
      <c r="P162" s="61"/>
      <c r="Q162" s="61"/>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61"/>
      <c r="BF162" s="61"/>
      <c r="BG162" s="7"/>
      <c r="BM162" s="136"/>
      <c r="BN162" s="137"/>
      <c r="BO162" s="137"/>
      <c r="BP162" s="137"/>
      <c r="BQ162" s="137"/>
      <c r="BR162" s="137"/>
      <c r="BS162" s="137"/>
      <c r="BT162" s="137"/>
      <c r="BU162" s="137"/>
      <c r="BV162" s="137"/>
      <c r="BW162" s="137"/>
      <c r="BX162" s="137"/>
      <c r="BY162" s="137"/>
      <c r="BZ162" s="137"/>
      <c r="CA162" s="137"/>
      <c r="CB162" s="138"/>
      <c r="CF162" s="128" t="s">
        <v>71</v>
      </c>
      <c r="CG162" s="129" t="s">
        <v>71</v>
      </c>
      <c r="CH162" s="93" t="b">
        <f>IF(COUNTIF(CP162:DC162,TRUE)=0,FALSE,TRUE)</f>
        <v>0</v>
      </c>
      <c r="CI162" s="25"/>
      <c r="CJ162" s="25"/>
      <c r="CK162" s="25"/>
      <c r="CP162" s="93" t="b">
        <f t="shared" ref="CP162:CP225" si="29">IF(COUNTIF(DJ:DJ,CF162)&gt;0,TRUE,FALSE)</f>
        <v>0</v>
      </c>
      <c r="CQ162" s="93" t="b">
        <f t="shared" ref="CQ162:CQ225" si="30">IF(COUNTIF($BU$164:$CB$339,CF162)&gt;0,TRUE,FALSE)</f>
        <v>0</v>
      </c>
      <c r="CR162" s="93" t="b">
        <f>CR149</f>
        <v>0</v>
      </c>
      <c r="CS162" s="93" t="b">
        <f>$CS$150</f>
        <v>0</v>
      </c>
      <c r="CY162" s="93" t="b">
        <f>CY156</f>
        <v>0</v>
      </c>
      <c r="DC162" s="25"/>
      <c r="DD162" s="94"/>
      <c r="DE162" s="94"/>
      <c r="DF162" s="94"/>
      <c r="DG162" s="94"/>
      <c r="DH162" s="94"/>
      <c r="DS162" s="94"/>
    </row>
    <row r="163" spans="1:123" ht="15" customHeight="1">
      <c r="A163" s="31"/>
      <c r="F163" s="10"/>
      <c r="G163" s="5"/>
      <c r="H163" s="8"/>
      <c r="I163" s="5"/>
      <c r="J163" s="5"/>
      <c r="K163" s="5"/>
      <c r="L163" s="5"/>
      <c r="M163" s="5"/>
      <c r="N163" s="5"/>
      <c r="O163" s="115" t="s">
        <v>643</v>
      </c>
      <c r="P163" s="115"/>
      <c r="Q163" s="115" t="s">
        <v>644</v>
      </c>
      <c r="R163" s="5"/>
      <c r="S163" s="5"/>
      <c r="T163" s="5"/>
      <c r="U163" s="5"/>
      <c r="V163" s="5"/>
      <c r="W163" s="5"/>
      <c r="X163" s="5"/>
      <c r="Y163" s="5"/>
      <c r="Z163" s="5"/>
      <c r="AA163" s="5"/>
      <c r="AB163" s="115" t="s">
        <v>642</v>
      </c>
      <c r="AC163" s="115"/>
      <c r="AD163" s="115" t="s">
        <v>644</v>
      </c>
      <c r="AE163" s="5"/>
      <c r="AF163" s="5"/>
      <c r="AG163" s="5"/>
      <c r="AH163" s="5"/>
      <c r="AI163" s="5"/>
      <c r="AJ163" s="5"/>
      <c r="AK163" s="5"/>
      <c r="AL163" s="5"/>
      <c r="AM163" s="5"/>
      <c r="AN163" s="5"/>
      <c r="AO163" s="115" t="s">
        <v>645</v>
      </c>
      <c r="AP163" s="115"/>
      <c r="AQ163" s="115" t="s">
        <v>646</v>
      </c>
      <c r="AR163" s="5"/>
      <c r="AS163" s="5"/>
      <c r="AT163" s="5"/>
      <c r="AU163" s="5"/>
      <c r="AV163" s="5"/>
      <c r="AW163" s="5"/>
      <c r="AX163" s="5"/>
      <c r="AY163" s="5"/>
      <c r="AZ163" s="5"/>
      <c r="BA163" s="5"/>
      <c r="BB163" s="115" t="s">
        <v>642</v>
      </c>
      <c r="BC163" s="115"/>
      <c r="BD163" s="115" t="s">
        <v>644</v>
      </c>
      <c r="BE163" s="5"/>
      <c r="BF163" s="5"/>
      <c r="BG163" s="7"/>
      <c r="BM163" s="139">
        <v>1</v>
      </c>
      <c r="BO163" s="93">
        <v>2</v>
      </c>
      <c r="BQ163" s="93">
        <v>3</v>
      </c>
      <c r="BS163" s="93">
        <v>4</v>
      </c>
      <c r="CB163" s="132"/>
      <c r="CF163" s="128" t="s">
        <v>72</v>
      </c>
      <c r="CG163" s="129" t="s">
        <v>72</v>
      </c>
      <c r="CH163" s="93" t="b">
        <f t="shared" ref="CH163:CH226" si="31">IF(COUNTIF(CP163:DC163,TRUE)=0,FALSE,TRUE)</f>
        <v>0</v>
      </c>
      <c r="CI163" s="25"/>
      <c r="CJ163" s="25"/>
      <c r="CK163" s="25"/>
      <c r="CP163" s="93" t="b">
        <f t="shared" si="29"/>
        <v>0</v>
      </c>
      <c r="CQ163" s="93" t="b">
        <f t="shared" si="30"/>
        <v>0</v>
      </c>
      <c r="CU163" s="93" t="b">
        <f>$CU$152</f>
        <v>0</v>
      </c>
      <c r="CW163" s="93" t="b">
        <f>$CW$154</f>
        <v>0</v>
      </c>
      <c r="CZ163" s="93" t="b">
        <f>CZ157</f>
        <v>0</v>
      </c>
      <c r="DB163" s="93" t="b">
        <f>$DB$159</f>
        <v>0</v>
      </c>
      <c r="DC163" s="25"/>
      <c r="DD163" s="94"/>
      <c r="DE163" s="94"/>
      <c r="DF163" s="94"/>
      <c r="DG163" s="94"/>
      <c r="DH163" s="94"/>
      <c r="DJ163" s="39" t="s">
        <v>647</v>
      </c>
      <c r="DS163" s="94"/>
    </row>
    <row r="164" spans="1:123" ht="15" customHeight="1">
      <c r="F164" s="10"/>
      <c r="G164" s="5"/>
      <c r="H164" s="117" t="s">
        <v>71</v>
      </c>
      <c r="I164" s="116"/>
      <c r="J164" s="116"/>
      <c r="K164" s="116"/>
      <c r="L164" s="116"/>
      <c r="M164" s="116"/>
      <c r="N164" s="116"/>
      <c r="O164" s="116"/>
      <c r="P164" s="116"/>
      <c r="Q164" s="116"/>
      <c r="R164" s="116"/>
      <c r="S164" s="116"/>
      <c r="T164" s="116"/>
      <c r="U164" s="117" t="s">
        <v>714</v>
      </c>
      <c r="V164" s="116"/>
      <c r="W164" s="116"/>
      <c r="X164" s="116"/>
      <c r="Y164" s="116"/>
      <c r="Z164" s="116"/>
      <c r="AA164" s="116"/>
      <c r="AB164" s="116"/>
      <c r="AC164" s="116"/>
      <c r="AD164" s="116"/>
      <c r="AE164" s="116"/>
      <c r="AF164" s="116"/>
      <c r="AG164" s="116"/>
      <c r="AH164" s="117" t="s">
        <v>727</v>
      </c>
      <c r="AI164" s="116"/>
      <c r="AJ164" s="116"/>
      <c r="AK164" s="116"/>
      <c r="AL164" s="116"/>
      <c r="AM164" s="116"/>
      <c r="AN164" s="116"/>
      <c r="AO164" s="116"/>
      <c r="AP164" s="116"/>
      <c r="AQ164" s="116"/>
      <c r="AR164" s="116"/>
      <c r="AS164" s="116"/>
      <c r="AT164" s="116"/>
      <c r="AU164" s="117"/>
      <c r="AV164" s="117"/>
      <c r="AW164" s="117"/>
      <c r="AX164" s="117"/>
      <c r="AY164" s="117"/>
      <c r="AZ164" s="117"/>
      <c r="BA164" s="116"/>
      <c r="BB164" s="8"/>
      <c r="BC164" s="8"/>
      <c r="BD164" s="8"/>
      <c r="BE164" s="8"/>
      <c r="BF164" s="9"/>
      <c r="BG164" s="7"/>
      <c r="BM164" s="139" t="b">
        <v>0</v>
      </c>
      <c r="BN164" s="93" t="b">
        <v>0</v>
      </c>
      <c r="BO164" s="93" t="b">
        <v>0</v>
      </c>
      <c r="BP164" s="93" t="b">
        <v>0</v>
      </c>
      <c r="BQ164" s="93" t="b">
        <v>0</v>
      </c>
      <c r="BR164" s="93" t="b">
        <v>0</v>
      </c>
      <c r="BS164" s="93" t="b">
        <v>0</v>
      </c>
      <c r="BT164" s="93" t="b">
        <v>0</v>
      </c>
      <c r="BU164" s="93" t="str">
        <f>IF(BM164=TRUE,H164,"")</f>
        <v/>
      </c>
      <c r="BV164" s="93" t="str">
        <f>IF(BN164=TRUE,H164&amp;"_1mM","")</f>
        <v/>
      </c>
      <c r="BW164" s="93" t="str">
        <f>IF(BO164=TRUE,U164,"")</f>
        <v/>
      </c>
      <c r="BX164" s="93" t="str">
        <f>IF(BP164=TRUE,U164&amp;"_1mM","")</f>
        <v/>
      </c>
      <c r="BY164" s="93" t="str">
        <f>IF(BQ164=TRUE,AH164,"")</f>
        <v/>
      </c>
      <c r="BZ164" s="93" t="str">
        <f>IF(BR164=TRUE,AH164&amp;"_1mM","")</f>
        <v/>
      </c>
      <c r="CA164" s="93" t="str">
        <f>IF(BS164=TRUE,AU164,"")</f>
        <v/>
      </c>
      <c r="CB164" s="132" t="str">
        <f>IF(BT164=TRUE,AU164&amp;"_1mM","")</f>
        <v/>
      </c>
      <c r="CD164" s="17"/>
      <c r="CF164" s="128" t="s">
        <v>714</v>
      </c>
      <c r="CG164" s="129" t="s">
        <v>74</v>
      </c>
      <c r="CH164" s="93" t="b">
        <f t="shared" si="31"/>
        <v>0</v>
      </c>
      <c r="CI164" s="25"/>
      <c r="CJ164" s="25"/>
      <c r="CK164" s="25"/>
      <c r="CP164" s="93" t="b">
        <f t="shared" si="29"/>
        <v>0</v>
      </c>
      <c r="CQ164" s="93" t="b">
        <f t="shared" si="30"/>
        <v>0</v>
      </c>
      <c r="CY164" s="93" t="b">
        <f>CY156</f>
        <v>0</v>
      </c>
      <c r="DC164" s="25"/>
      <c r="DD164" s="94"/>
      <c r="DE164" s="94"/>
      <c r="DF164" s="94"/>
      <c r="DG164" s="94"/>
      <c r="DH164" s="94"/>
      <c r="DJ164" s="79"/>
      <c r="DS164" s="94"/>
    </row>
    <row r="165" spans="1:123" ht="15" customHeight="1">
      <c r="F165" s="10"/>
      <c r="G165" s="5"/>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7"/>
      <c r="AW165" s="117"/>
      <c r="AX165" s="117"/>
      <c r="AY165" s="117"/>
      <c r="AZ165" s="117"/>
      <c r="BA165" s="116"/>
      <c r="BB165" s="8"/>
      <c r="BC165" s="8"/>
      <c r="BD165" s="8"/>
      <c r="BE165" s="8"/>
      <c r="BF165" s="9"/>
      <c r="BG165" s="7"/>
      <c r="BM165" s="139"/>
      <c r="CB165" s="132"/>
      <c r="CF165" s="128" t="s">
        <v>755</v>
      </c>
      <c r="CG165" s="129" t="s">
        <v>75</v>
      </c>
      <c r="CH165" s="93" t="b">
        <f t="shared" si="31"/>
        <v>0</v>
      </c>
      <c r="CI165" s="25"/>
      <c r="CJ165" s="25"/>
      <c r="CK165" s="25"/>
      <c r="CP165" s="93" t="b">
        <f t="shared" si="29"/>
        <v>0</v>
      </c>
      <c r="CQ165" s="93" t="b">
        <f t="shared" si="30"/>
        <v>0</v>
      </c>
      <c r="CZ165" s="93" t="b">
        <f>CZ157</f>
        <v>0</v>
      </c>
      <c r="DB165" s="93" t="b">
        <f>$DB$159</f>
        <v>0</v>
      </c>
      <c r="DC165" s="25"/>
      <c r="DD165" s="94"/>
      <c r="DE165" s="94"/>
      <c r="DF165" s="94"/>
      <c r="DG165" s="94"/>
      <c r="DH165" s="94"/>
      <c r="DJ165" s="80"/>
      <c r="DS165" s="94"/>
    </row>
    <row r="166" spans="1:123" ht="15" customHeight="1">
      <c r="F166" s="10"/>
      <c r="G166" s="5"/>
      <c r="H166" s="116" t="s">
        <v>76</v>
      </c>
      <c r="I166" s="116"/>
      <c r="J166" s="116"/>
      <c r="K166" s="116"/>
      <c r="L166" s="116"/>
      <c r="M166" s="116"/>
      <c r="N166" s="116"/>
      <c r="O166" s="116"/>
      <c r="P166" s="116"/>
      <c r="Q166" s="116"/>
      <c r="R166" s="116"/>
      <c r="S166" s="116"/>
      <c r="T166" s="116"/>
      <c r="U166" s="116" t="s">
        <v>715</v>
      </c>
      <c r="V166" s="116"/>
      <c r="W166" s="116"/>
      <c r="X166" s="116"/>
      <c r="Y166" s="116"/>
      <c r="Z166" s="116"/>
      <c r="AA166" s="116"/>
      <c r="AB166" s="116"/>
      <c r="AC166" s="116"/>
      <c r="AD166" s="116"/>
      <c r="AE166" s="116"/>
      <c r="AF166" s="116"/>
      <c r="AG166" s="116"/>
      <c r="AH166" s="116" t="s">
        <v>728</v>
      </c>
      <c r="AI166" s="116"/>
      <c r="AJ166" s="116"/>
      <c r="AK166" s="116"/>
      <c r="AL166" s="116"/>
      <c r="AM166" s="116"/>
      <c r="AN166" s="116"/>
      <c r="AO166" s="116"/>
      <c r="AP166" s="116"/>
      <c r="AQ166" s="116"/>
      <c r="AR166" s="116"/>
      <c r="AS166" s="116"/>
      <c r="AT166" s="116"/>
      <c r="AU166" s="116" t="s">
        <v>741</v>
      </c>
      <c r="AV166" s="116"/>
      <c r="AW166" s="116"/>
      <c r="AX166" s="116"/>
      <c r="AY166" s="116"/>
      <c r="AZ166" s="116"/>
      <c r="BA166" s="116"/>
      <c r="BB166" s="8"/>
      <c r="BC166" s="8"/>
      <c r="BD166" s="8"/>
      <c r="BE166" s="8"/>
      <c r="BF166" s="8"/>
      <c r="BG166" s="7"/>
      <c r="BM166" s="139" t="b">
        <v>0</v>
      </c>
      <c r="BN166" s="93" t="b">
        <v>0</v>
      </c>
      <c r="BO166" s="93" t="b">
        <v>0</v>
      </c>
      <c r="BP166" s="93" t="b">
        <v>0</v>
      </c>
      <c r="BQ166" s="93" t="b">
        <v>0</v>
      </c>
      <c r="BR166" s="93" t="b">
        <v>0</v>
      </c>
      <c r="BS166" s="93" t="b">
        <v>0</v>
      </c>
      <c r="BT166" s="93" t="b">
        <v>0</v>
      </c>
      <c r="BU166" s="93" t="str">
        <f>IF(BM166=TRUE,H166,"")</f>
        <v/>
      </c>
      <c r="BV166" s="93" t="str">
        <f>IF(BN166=TRUE,H166&amp;"_1mM","")</f>
        <v/>
      </c>
      <c r="BW166" s="93" t="str">
        <f>IF(BO166=TRUE,U166,"")</f>
        <v/>
      </c>
      <c r="BX166" s="93" t="str">
        <f>IF(BP166=TRUE,U166&amp;"_1mM","")</f>
        <v/>
      </c>
      <c r="BY166" s="93" t="str">
        <f>IF(BQ166=TRUE,AH166,"")</f>
        <v/>
      </c>
      <c r="BZ166" s="93" t="str">
        <f>IF(BR166=TRUE,AH166&amp;"_1mM","")</f>
        <v/>
      </c>
      <c r="CA166" s="93" t="str">
        <f>IF(BS166=TRUE,AU166,"")</f>
        <v/>
      </c>
      <c r="CB166" s="132" t="str">
        <f>IF(BT166=TRUE,AU166&amp;"_1mM","")</f>
        <v/>
      </c>
      <c r="CF166" s="128" t="s">
        <v>727</v>
      </c>
      <c r="CG166" s="129" t="s">
        <v>77</v>
      </c>
      <c r="CH166" s="93" t="b">
        <f t="shared" si="31"/>
        <v>0</v>
      </c>
      <c r="CI166" s="25"/>
      <c r="CJ166" s="25"/>
      <c r="CK166" s="25"/>
      <c r="CP166" s="93" t="b">
        <f t="shared" si="29"/>
        <v>0</v>
      </c>
      <c r="CQ166" s="93" t="b">
        <f t="shared" si="30"/>
        <v>0</v>
      </c>
      <c r="CY166" s="93" t="b">
        <f>CY156</f>
        <v>0</v>
      </c>
      <c r="DC166" s="25"/>
      <c r="DD166" s="94"/>
      <c r="DE166" s="94"/>
      <c r="DF166" s="94"/>
      <c r="DG166" s="94"/>
      <c r="DH166" s="94"/>
      <c r="DJ166" s="118"/>
      <c r="DS166" s="94"/>
    </row>
    <row r="167" spans="1:123" ht="15" customHeight="1">
      <c r="F167" s="10"/>
      <c r="G167" s="5"/>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6"/>
      <c r="AY167" s="116"/>
      <c r="AZ167" s="116"/>
      <c r="BA167" s="116"/>
      <c r="BB167" s="8"/>
      <c r="BC167" s="8"/>
      <c r="BD167" s="8"/>
      <c r="BE167" s="8"/>
      <c r="BF167" s="8"/>
      <c r="BG167" s="7"/>
      <c r="BM167" s="139"/>
      <c r="CB167" s="132"/>
      <c r="CF167" s="128" t="s">
        <v>756</v>
      </c>
      <c r="CG167" s="129" t="s">
        <v>78</v>
      </c>
      <c r="CH167" s="93" t="b">
        <f t="shared" si="31"/>
        <v>0</v>
      </c>
      <c r="CI167" s="25"/>
      <c r="CJ167" s="25"/>
      <c r="CK167" s="25"/>
      <c r="CP167" s="93" t="b">
        <f t="shared" si="29"/>
        <v>0</v>
      </c>
      <c r="CQ167" s="93" t="b">
        <f t="shared" si="30"/>
        <v>0</v>
      </c>
      <c r="CZ167" s="93" t="b">
        <f>CZ157</f>
        <v>0</v>
      </c>
      <c r="DB167" s="93" t="b">
        <f>$DB$159</f>
        <v>0</v>
      </c>
      <c r="DC167" s="25"/>
      <c r="DD167" s="94"/>
      <c r="DE167" s="94"/>
      <c r="DF167" s="94"/>
      <c r="DG167" s="94"/>
      <c r="DH167" s="94"/>
      <c r="DJ167" s="118"/>
      <c r="DS167" s="94"/>
    </row>
    <row r="168" spans="1:123" ht="15" customHeight="1">
      <c r="F168" s="10"/>
      <c r="G168" s="5"/>
      <c r="H168" s="116" t="s">
        <v>704</v>
      </c>
      <c r="I168" s="116"/>
      <c r="J168" s="116"/>
      <c r="K168" s="116"/>
      <c r="L168" s="116"/>
      <c r="M168" s="116"/>
      <c r="N168" s="116"/>
      <c r="O168" s="116"/>
      <c r="P168" s="116"/>
      <c r="Q168" s="116"/>
      <c r="R168" s="116"/>
      <c r="S168" s="116"/>
      <c r="T168" s="116"/>
      <c r="U168" s="116" t="s">
        <v>716</v>
      </c>
      <c r="V168" s="116"/>
      <c r="W168" s="116"/>
      <c r="X168" s="116"/>
      <c r="Y168" s="116"/>
      <c r="Z168" s="116"/>
      <c r="AA168" s="116"/>
      <c r="AB168" s="116"/>
      <c r="AC168" s="116"/>
      <c r="AD168" s="116"/>
      <c r="AE168" s="116"/>
      <c r="AF168" s="116"/>
      <c r="AG168" s="116"/>
      <c r="AH168" s="116" t="s">
        <v>729</v>
      </c>
      <c r="AI168" s="116"/>
      <c r="AJ168" s="116"/>
      <c r="AK168" s="116"/>
      <c r="AL168" s="116"/>
      <c r="AM168" s="116"/>
      <c r="AN168" s="116"/>
      <c r="AO168" s="116"/>
      <c r="AP168" s="116"/>
      <c r="AQ168" s="116"/>
      <c r="AR168" s="116"/>
      <c r="AS168" s="116"/>
      <c r="AT168" s="116"/>
      <c r="AU168" s="116"/>
      <c r="AV168" s="116"/>
      <c r="AW168" s="116"/>
      <c r="AX168" s="116"/>
      <c r="AY168" s="116"/>
      <c r="AZ168" s="116"/>
      <c r="BA168" s="116"/>
      <c r="BB168" s="8"/>
      <c r="BC168" s="8"/>
      <c r="BD168" s="8"/>
      <c r="BE168" s="8"/>
      <c r="BF168" s="8"/>
      <c r="BG168" s="7"/>
      <c r="BM168" s="139" t="b">
        <v>0</v>
      </c>
      <c r="BN168" s="93" t="b">
        <v>0</v>
      </c>
      <c r="BO168" s="93" t="b">
        <v>0</v>
      </c>
      <c r="BP168" s="93" t="b">
        <v>0</v>
      </c>
      <c r="BQ168" s="93" t="b">
        <v>0</v>
      </c>
      <c r="BR168" s="93" t="b">
        <v>0</v>
      </c>
      <c r="BS168" s="93" t="b">
        <v>0</v>
      </c>
      <c r="BT168" s="93" t="b">
        <v>0</v>
      </c>
      <c r="BU168" s="93" t="str">
        <f>IF(BM168=TRUE,H168,"")</f>
        <v/>
      </c>
      <c r="BV168" s="93" t="str">
        <f>IF(BN168=TRUE,H168&amp;"_1mM","")</f>
        <v/>
      </c>
      <c r="BW168" s="93" t="str">
        <f>IF(BO168=TRUE,U168,"")</f>
        <v/>
      </c>
      <c r="BX168" s="93" t="str">
        <f>IF(BP168=TRUE,U168&amp;"_1mM","")</f>
        <v/>
      </c>
      <c r="BY168" s="93" t="str">
        <f>IF(BQ168=TRUE,AH168,"")</f>
        <v/>
      </c>
      <c r="BZ168" s="93" t="str">
        <f>IF(BR168=TRUE,AH168&amp;"_1mM","")</f>
        <v/>
      </c>
      <c r="CA168" s="93" t="str">
        <f>IF(BS168=TRUE,AU168,"")</f>
        <v/>
      </c>
      <c r="CB168" s="132" t="str">
        <f>IF(BT168=TRUE,AU168&amp;"_1mM","")</f>
        <v/>
      </c>
      <c r="CF168" s="130" t="s">
        <v>73</v>
      </c>
      <c r="CG168" s="129" t="s">
        <v>73</v>
      </c>
      <c r="CH168" s="93" t="b">
        <f t="shared" si="31"/>
        <v>0</v>
      </c>
      <c r="CI168" s="25"/>
      <c r="CJ168" s="25"/>
      <c r="CK168" s="25"/>
      <c r="CP168" s="93" t="b">
        <f t="shared" si="29"/>
        <v>0</v>
      </c>
      <c r="CQ168" s="93" t="b">
        <f t="shared" si="30"/>
        <v>0</v>
      </c>
      <c r="CS168" s="93" t="b">
        <f>$CS$150</f>
        <v>0</v>
      </c>
      <c r="CY168" s="93" t="b">
        <f>CY156</f>
        <v>0</v>
      </c>
      <c r="DC168" s="25"/>
      <c r="DD168" s="94"/>
      <c r="DE168" s="94"/>
      <c r="DF168" s="94"/>
      <c r="DG168" s="94"/>
      <c r="DH168" s="94"/>
      <c r="DJ168" s="118"/>
      <c r="DS168" s="94"/>
    </row>
    <row r="169" spans="1:123" ht="22.5" customHeight="1">
      <c r="F169" s="10"/>
      <c r="G169" s="5"/>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8"/>
      <c r="AV169" s="116"/>
      <c r="AW169" s="116"/>
      <c r="AX169" s="116"/>
      <c r="AY169" s="116"/>
      <c r="AZ169" s="116"/>
      <c r="BA169" s="116"/>
      <c r="BB169" s="8"/>
      <c r="BC169" s="8"/>
      <c r="BD169" s="8"/>
      <c r="BE169" s="8"/>
      <c r="BF169" s="8"/>
      <c r="BG169" s="7"/>
      <c r="BM169" s="139"/>
      <c r="CB169" s="132"/>
      <c r="CF169" s="130" t="s">
        <v>83</v>
      </c>
      <c r="CG169" s="129" t="s">
        <v>83</v>
      </c>
      <c r="CH169" s="93" t="b">
        <f t="shared" si="31"/>
        <v>0</v>
      </c>
      <c r="CI169" s="25"/>
      <c r="CJ169" s="25"/>
      <c r="CK169" s="25"/>
      <c r="CP169" s="93" t="b">
        <f t="shared" si="29"/>
        <v>0</v>
      </c>
      <c r="CQ169" s="93" t="b">
        <f t="shared" si="30"/>
        <v>0</v>
      </c>
      <c r="CU169" s="93" t="b">
        <f>$CU$152</f>
        <v>0</v>
      </c>
      <c r="CW169" s="93" t="b">
        <f>$CW$154</f>
        <v>0</v>
      </c>
      <c r="CZ169" s="93" t="b">
        <f>CZ157</f>
        <v>0</v>
      </c>
      <c r="DB169" s="93" t="b">
        <f>$DB$159</f>
        <v>0</v>
      </c>
      <c r="DC169" s="25"/>
      <c r="DD169" s="94"/>
      <c r="DE169" s="94"/>
      <c r="DF169" s="94"/>
      <c r="DG169" s="94"/>
      <c r="DH169" s="94"/>
      <c r="DJ169" s="118"/>
      <c r="DS169" s="94"/>
    </row>
    <row r="170" spans="1:123" ht="15" customHeight="1">
      <c r="F170" s="10"/>
      <c r="G170" s="5"/>
      <c r="H170" s="116"/>
      <c r="I170" s="116"/>
      <c r="J170" s="116"/>
      <c r="K170" s="116"/>
      <c r="L170" s="116"/>
      <c r="M170" s="116"/>
      <c r="N170" s="116"/>
      <c r="O170" s="116"/>
      <c r="P170" s="116"/>
      <c r="Q170" s="116"/>
      <c r="R170" s="116"/>
      <c r="S170" s="116"/>
      <c r="T170" s="116"/>
      <c r="U170" s="116" t="s">
        <v>80</v>
      </c>
      <c r="V170" s="116"/>
      <c r="W170" s="116"/>
      <c r="X170" s="116"/>
      <c r="Y170" s="116"/>
      <c r="Z170" s="116"/>
      <c r="AA170" s="116"/>
      <c r="AB170" s="116"/>
      <c r="AC170" s="116"/>
      <c r="AD170" s="116"/>
      <c r="AE170" s="116"/>
      <c r="AF170" s="116"/>
      <c r="AG170" s="116"/>
      <c r="AH170" s="116" t="s">
        <v>81</v>
      </c>
      <c r="AI170" s="116"/>
      <c r="AJ170" s="116"/>
      <c r="AK170" s="116"/>
      <c r="AL170" s="116"/>
      <c r="AM170" s="116"/>
      <c r="AN170" s="116"/>
      <c r="AO170" s="116"/>
      <c r="AP170" s="116"/>
      <c r="AQ170" s="116"/>
      <c r="AR170" s="116"/>
      <c r="AS170" s="116"/>
      <c r="AT170" s="116"/>
      <c r="AU170" s="116"/>
      <c r="AV170" s="117"/>
      <c r="AW170" s="117"/>
      <c r="AX170" s="117"/>
      <c r="AY170" s="117"/>
      <c r="AZ170" s="117"/>
      <c r="BA170" s="116"/>
      <c r="BB170" s="8"/>
      <c r="BC170" s="8"/>
      <c r="BD170" s="8"/>
      <c r="BE170" s="8"/>
      <c r="BF170" s="9"/>
      <c r="BG170" s="7"/>
      <c r="BM170" s="139" t="b">
        <v>0</v>
      </c>
      <c r="BN170" s="93" t="b">
        <v>0</v>
      </c>
      <c r="BO170" s="93" t="b">
        <v>0</v>
      </c>
      <c r="BP170" s="93" t="b">
        <v>0</v>
      </c>
      <c r="BQ170" s="93" t="b">
        <v>0</v>
      </c>
      <c r="BR170" s="93" t="b">
        <v>0</v>
      </c>
      <c r="BS170" s="93" t="b">
        <v>0</v>
      </c>
      <c r="BT170" s="93" t="b">
        <v>0</v>
      </c>
      <c r="BU170" s="93" t="str">
        <f>IF(BM170=TRUE,H170,"")</f>
        <v/>
      </c>
      <c r="BV170" s="93" t="str">
        <f>IF(BN170=TRUE,H170&amp;"_1mM","")</f>
        <v/>
      </c>
      <c r="BW170" s="93" t="str">
        <f>IF(BO170=TRUE,U170,"")</f>
        <v/>
      </c>
      <c r="BX170" s="93" t="str">
        <f>IF(BP170=TRUE,U170&amp;"_1mM","")</f>
        <v/>
      </c>
      <c r="BY170" s="93" t="str">
        <f>IF(BQ170=TRUE,AH170,"")</f>
        <v/>
      </c>
      <c r="BZ170" s="93" t="str">
        <f>IF(BR170=TRUE,AH170&amp;"_1mM","")</f>
        <v/>
      </c>
      <c r="CA170" s="93" t="str">
        <f>IF(BS170=TRUE,AU170,"")</f>
        <v/>
      </c>
      <c r="CB170" s="132" t="str">
        <f>IF(BT170=TRUE,AU170&amp;"_1mM","")</f>
        <v/>
      </c>
      <c r="CF170" s="128" t="s">
        <v>76</v>
      </c>
      <c r="CG170" s="129" t="s">
        <v>76</v>
      </c>
      <c r="CH170" s="93" t="b">
        <f t="shared" si="31"/>
        <v>0</v>
      </c>
      <c r="CI170" s="25"/>
      <c r="CJ170" s="25"/>
      <c r="CK170" s="25"/>
      <c r="CP170" s="93" t="b">
        <f t="shared" si="29"/>
        <v>0</v>
      </c>
      <c r="CQ170" s="93" t="b">
        <f t="shared" si="30"/>
        <v>0</v>
      </c>
      <c r="CS170" s="93" t="b">
        <f>$CS$150</f>
        <v>0</v>
      </c>
      <c r="CY170" s="93" t="b">
        <f>CY156</f>
        <v>0</v>
      </c>
      <c r="DC170" s="25"/>
      <c r="DD170" s="94"/>
      <c r="DE170" s="94"/>
      <c r="DF170" s="94"/>
      <c r="DG170" s="94"/>
      <c r="DH170" s="94"/>
      <c r="DJ170" s="118"/>
      <c r="DS170" s="94"/>
    </row>
    <row r="171" spans="1:123" ht="15" customHeight="1">
      <c r="F171" s="10"/>
      <c r="G171" s="5"/>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7"/>
      <c r="AW171" s="117"/>
      <c r="AX171" s="117"/>
      <c r="AY171" s="117"/>
      <c r="AZ171" s="117"/>
      <c r="BA171" s="116"/>
      <c r="BB171" s="8"/>
      <c r="BC171" s="8"/>
      <c r="BD171" s="8"/>
      <c r="BE171" s="8"/>
      <c r="BF171" s="9"/>
      <c r="BG171" s="7"/>
      <c r="BM171" s="139"/>
      <c r="CB171" s="132"/>
      <c r="CF171" s="128" t="s">
        <v>86</v>
      </c>
      <c r="CG171" s="129" t="s">
        <v>86</v>
      </c>
      <c r="CH171" s="93" t="b">
        <f t="shared" si="31"/>
        <v>0</v>
      </c>
      <c r="CI171" s="25"/>
      <c r="CJ171" s="25"/>
      <c r="CK171" s="25"/>
      <c r="CP171" s="93" t="b">
        <f t="shared" si="29"/>
        <v>0</v>
      </c>
      <c r="CQ171" s="93" t="b">
        <f t="shared" si="30"/>
        <v>0</v>
      </c>
      <c r="CU171" s="93" t="b">
        <f>$CU$152</f>
        <v>0</v>
      </c>
      <c r="CW171" s="93" t="b">
        <f>$CW$154</f>
        <v>0</v>
      </c>
      <c r="CZ171" s="93" t="b">
        <f>CZ157</f>
        <v>0</v>
      </c>
      <c r="DB171" s="93" t="b">
        <f>$DB$159</f>
        <v>0</v>
      </c>
      <c r="DC171" s="25"/>
      <c r="DD171" s="94"/>
      <c r="DE171" s="94"/>
      <c r="DF171" s="94"/>
      <c r="DG171" s="94"/>
      <c r="DH171" s="94"/>
      <c r="DJ171" s="118"/>
      <c r="DS171" s="94"/>
    </row>
    <row r="172" spans="1:123" ht="15" customHeight="1">
      <c r="F172" s="10"/>
      <c r="G172" s="5"/>
      <c r="H172" s="116"/>
      <c r="I172" s="116"/>
      <c r="J172" s="116"/>
      <c r="K172" s="116"/>
      <c r="L172" s="116"/>
      <c r="M172" s="116"/>
      <c r="N172" s="116"/>
      <c r="O172" s="116"/>
      <c r="P172" s="116"/>
      <c r="Q172" s="116"/>
      <c r="R172" s="116"/>
      <c r="S172" s="116"/>
      <c r="T172" s="116"/>
      <c r="U172" s="116" t="s">
        <v>85</v>
      </c>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8"/>
      <c r="BC172" s="8"/>
      <c r="BD172" s="8"/>
      <c r="BE172" s="8"/>
      <c r="BF172" s="8"/>
      <c r="BG172" s="7"/>
      <c r="BJ172" s="42"/>
      <c r="BM172" s="139" t="b">
        <v>0</v>
      </c>
      <c r="BN172" s="93" t="b">
        <v>0</v>
      </c>
      <c r="BO172" s="93" t="b">
        <v>0</v>
      </c>
      <c r="BP172" s="93" t="b">
        <v>0</v>
      </c>
      <c r="BQ172" s="93" t="b">
        <v>0</v>
      </c>
      <c r="BR172" s="93" t="b">
        <v>0</v>
      </c>
      <c r="BS172" s="93" t="b">
        <v>0</v>
      </c>
      <c r="BT172" s="93" t="b">
        <v>0</v>
      </c>
      <c r="BU172" s="93" t="str">
        <f>IF(BM172=TRUE,H172,"")</f>
        <v/>
      </c>
      <c r="BV172" s="93" t="str">
        <f>IF(BN172=TRUE,H172&amp;"_1mM","")</f>
        <v/>
      </c>
      <c r="BW172" s="93" t="str">
        <f>IF(BO172=TRUE,U172,"")</f>
        <v/>
      </c>
      <c r="BX172" s="93" t="str">
        <f>IF(BP172=TRUE,U172&amp;"_1mM","")</f>
        <v/>
      </c>
      <c r="BY172" s="93" t="str">
        <f>IF(BQ172=TRUE,AH172,"")</f>
        <v/>
      </c>
      <c r="BZ172" s="93" t="str">
        <f>IF(BR172=TRUE,AH172&amp;"_1mM","")</f>
        <v/>
      </c>
      <c r="CA172" s="93" t="str">
        <f>IF(BS172=TRUE,AU172,"")</f>
        <v/>
      </c>
      <c r="CB172" s="132" t="str">
        <f>IF(BT172=TRUE,AU172&amp;"_1mM","")</f>
        <v/>
      </c>
      <c r="CF172" s="128" t="s">
        <v>715</v>
      </c>
      <c r="CG172" s="129" t="s">
        <v>648</v>
      </c>
      <c r="CH172" s="93" t="b">
        <f t="shared" si="31"/>
        <v>0</v>
      </c>
      <c r="CI172" s="25"/>
      <c r="CJ172" s="25"/>
      <c r="CK172" s="25"/>
      <c r="CP172" s="93" t="b">
        <f t="shared" si="29"/>
        <v>0</v>
      </c>
      <c r="CQ172" s="93" t="b">
        <f t="shared" si="30"/>
        <v>0</v>
      </c>
      <c r="CY172" s="93" t="b">
        <f>CY156</f>
        <v>0</v>
      </c>
      <c r="DC172" s="25"/>
      <c r="DD172" s="94"/>
      <c r="DE172" s="94"/>
      <c r="DF172" s="94"/>
      <c r="DG172" s="94"/>
      <c r="DH172" s="94"/>
      <c r="DJ172" s="118"/>
      <c r="DS172" s="94"/>
    </row>
    <row r="173" spans="1:123" ht="15" customHeight="1">
      <c r="F173" s="10"/>
      <c r="G173" s="5"/>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8"/>
      <c r="BC173" s="8"/>
      <c r="BD173" s="8"/>
      <c r="BE173" s="8"/>
      <c r="BF173" s="8"/>
      <c r="BG173" s="7"/>
      <c r="BJ173" s="42"/>
      <c r="BM173" s="139"/>
      <c r="CB173" s="132"/>
      <c r="CF173" s="128" t="s">
        <v>757</v>
      </c>
      <c r="CG173" s="129" t="s">
        <v>649</v>
      </c>
      <c r="CH173" s="93" t="b">
        <f t="shared" si="31"/>
        <v>0</v>
      </c>
      <c r="CI173" s="25"/>
      <c r="CJ173" s="25"/>
      <c r="CK173" s="25"/>
      <c r="CP173" s="93" t="b">
        <f t="shared" si="29"/>
        <v>0</v>
      </c>
      <c r="CQ173" s="93" t="b">
        <f t="shared" si="30"/>
        <v>0</v>
      </c>
      <c r="CZ173" s="93" t="b">
        <f>CZ157</f>
        <v>0</v>
      </c>
      <c r="DB173" s="93" t="b">
        <f>$DB$159</f>
        <v>0</v>
      </c>
      <c r="DC173" s="25"/>
      <c r="DD173" s="94"/>
      <c r="DE173" s="94"/>
      <c r="DF173" s="94"/>
      <c r="DG173" s="94"/>
      <c r="DH173" s="94"/>
      <c r="DJ173" s="118"/>
      <c r="DS173" s="94"/>
    </row>
    <row r="174" spans="1:123" ht="15" customHeight="1">
      <c r="F174" s="10"/>
      <c r="G174" s="5"/>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c r="AX174" s="116"/>
      <c r="AY174" s="116"/>
      <c r="AZ174" s="116"/>
      <c r="BA174" s="116"/>
      <c r="BB174" s="8"/>
      <c r="BC174" s="8"/>
      <c r="BD174" s="8"/>
      <c r="BE174" s="8"/>
      <c r="BF174" s="8"/>
      <c r="BG174" s="7"/>
      <c r="BJ174" s="42"/>
      <c r="BM174" s="139" t="b">
        <v>0</v>
      </c>
      <c r="BN174" s="93" t="b">
        <v>0</v>
      </c>
      <c r="BO174" s="93" t="b">
        <v>0</v>
      </c>
      <c r="BP174" s="93" t="b">
        <v>0</v>
      </c>
      <c r="BQ174" s="93" t="b">
        <v>0</v>
      </c>
      <c r="BR174" s="93" t="b">
        <v>0</v>
      </c>
      <c r="BS174" s="93" t="b">
        <v>0</v>
      </c>
      <c r="BT174" s="93" t="b">
        <v>0</v>
      </c>
      <c r="BU174" s="93" t="str">
        <f>IF(BM174=TRUE,H174,"")</f>
        <v/>
      </c>
      <c r="BV174" s="93" t="str">
        <f>IF(BN174=TRUE,H174&amp;"_1mM","")</f>
        <v/>
      </c>
      <c r="BW174" s="93" t="str">
        <f>IF(BO174=TRUE,U174,"")</f>
        <v/>
      </c>
      <c r="BX174" s="93" t="str">
        <f>IF(BP174=TRUE,U174&amp;"_1mM","")</f>
        <v/>
      </c>
      <c r="BY174" s="93" t="str">
        <f>IF(BQ174=TRUE,AH174,"")</f>
        <v/>
      </c>
      <c r="BZ174" s="93" t="str">
        <f>IF(BR174=TRUE,AH174&amp;"_1mM","")</f>
        <v/>
      </c>
      <c r="CA174" s="93" t="str">
        <f>IF(BS174=TRUE,AU174,"")</f>
        <v/>
      </c>
      <c r="CB174" s="132" t="str">
        <f>IF(BT174=TRUE,AU174&amp;"_1mM","")</f>
        <v/>
      </c>
      <c r="CF174" s="128" t="s">
        <v>728</v>
      </c>
      <c r="CG174" s="129" t="s">
        <v>91</v>
      </c>
      <c r="CH174" s="93" t="b">
        <f t="shared" si="31"/>
        <v>0</v>
      </c>
      <c r="CI174" s="25"/>
      <c r="CJ174" s="25"/>
      <c r="CK174" s="25"/>
      <c r="CP174" s="93" t="b">
        <f t="shared" si="29"/>
        <v>0</v>
      </c>
      <c r="CQ174" s="93" t="b">
        <f t="shared" si="30"/>
        <v>0</v>
      </c>
      <c r="CY174" s="93" t="b">
        <f>CY156</f>
        <v>0</v>
      </c>
      <c r="DC174" s="25"/>
      <c r="DD174" s="94"/>
      <c r="DE174" s="94"/>
      <c r="DF174" s="94"/>
      <c r="DG174" s="94"/>
      <c r="DH174" s="94"/>
      <c r="DJ174" s="118"/>
      <c r="DS174" s="94"/>
    </row>
    <row r="175" spans="1:123" ht="15" customHeight="1">
      <c r="F175" s="10"/>
      <c r="G175" s="5"/>
      <c r="H175" s="116"/>
      <c r="I175" s="116"/>
      <c r="J175" s="116"/>
      <c r="K175" s="116"/>
      <c r="L175" s="116"/>
      <c r="M175" s="116"/>
      <c r="N175" s="116"/>
      <c r="O175" s="116"/>
      <c r="P175" s="116"/>
      <c r="Q175" s="116"/>
      <c r="R175" s="116"/>
      <c r="S175" s="116"/>
      <c r="T175" s="116"/>
      <c r="U175" s="119"/>
      <c r="V175" s="119"/>
      <c r="W175" s="119"/>
      <c r="X175" s="119"/>
      <c r="Y175" s="119"/>
      <c r="Z175" s="119"/>
      <c r="AA175" s="119"/>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6"/>
      <c r="AY175" s="116"/>
      <c r="AZ175" s="116"/>
      <c r="BA175" s="116"/>
      <c r="BB175" s="8"/>
      <c r="BC175" s="8"/>
      <c r="BD175" s="8"/>
      <c r="BE175" s="8"/>
      <c r="BF175" s="8"/>
      <c r="BG175" s="7"/>
      <c r="BJ175" s="42"/>
      <c r="BM175" s="139"/>
      <c r="CB175" s="132"/>
      <c r="CF175" s="128" t="s">
        <v>758</v>
      </c>
      <c r="CG175" s="129" t="s">
        <v>92</v>
      </c>
      <c r="CH175" s="93" t="b">
        <f t="shared" si="31"/>
        <v>0</v>
      </c>
      <c r="CI175" s="25"/>
      <c r="CJ175" s="25"/>
      <c r="CK175" s="25"/>
      <c r="CP175" s="93" t="b">
        <f t="shared" si="29"/>
        <v>0</v>
      </c>
      <c r="CQ175" s="93" t="b">
        <f t="shared" si="30"/>
        <v>0</v>
      </c>
      <c r="CZ175" s="93" t="b">
        <f>CZ157</f>
        <v>0</v>
      </c>
      <c r="DB175" s="93" t="b">
        <f>$DB$159</f>
        <v>0</v>
      </c>
      <c r="DC175" s="25"/>
      <c r="DD175" s="94"/>
      <c r="DE175" s="94"/>
      <c r="DF175" s="94"/>
      <c r="DG175" s="94"/>
      <c r="DH175" s="94"/>
      <c r="DJ175" s="118"/>
      <c r="DS175" s="94"/>
    </row>
    <row r="176" spans="1:123" ht="15" customHeight="1">
      <c r="F176" s="10"/>
      <c r="G176" s="5"/>
      <c r="H176" s="116" t="s">
        <v>90</v>
      </c>
      <c r="I176" s="119"/>
      <c r="J176" s="119"/>
      <c r="K176" s="119"/>
      <c r="L176" s="119"/>
      <c r="M176" s="119"/>
      <c r="N176" s="119"/>
      <c r="O176" s="116"/>
      <c r="P176" s="116"/>
      <c r="Q176" s="116"/>
      <c r="R176" s="116"/>
      <c r="S176" s="116"/>
      <c r="T176" s="116"/>
      <c r="U176" s="116"/>
      <c r="V176" s="119"/>
      <c r="W176" s="119"/>
      <c r="X176" s="119"/>
      <c r="Y176" s="119"/>
      <c r="Z176" s="119"/>
      <c r="AA176" s="116"/>
      <c r="AB176" s="116"/>
      <c r="AC176" s="116"/>
      <c r="AD176" s="116"/>
      <c r="AE176" s="116"/>
      <c r="AF176" s="116"/>
      <c r="AG176" s="116"/>
      <c r="AH176" s="116" t="s">
        <v>730</v>
      </c>
      <c r="AI176" s="119"/>
      <c r="AJ176" s="119"/>
      <c r="AK176" s="119"/>
      <c r="AL176" s="119"/>
      <c r="AM176" s="119"/>
      <c r="AN176" s="119"/>
      <c r="AO176" s="116"/>
      <c r="AP176" s="116"/>
      <c r="AQ176" s="116"/>
      <c r="AR176" s="116"/>
      <c r="AS176" s="116"/>
      <c r="AT176" s="116"/>
      <c r="AU176" s="116" t="s">
        <v>827</v>
      </c>
      <c r="AV176" s="117"/>
      <c r="AW176" s="117"/>
      <c r="AX176" s="117"/>
      <c r="AY176" s="117"/>
      <c r="AZ176" s="117"/>
      <c r="BA176" s="116"/>
      <c r="BB176" s="8"/>
      <c r="BC176" s="8"/>
      <c r="BD176" s="8"/>
      <c r="BE176" s="8"/>
      <c r="BF176" s="9"/>
      <c r="BG176" s="7"/>
      <c r="BJ176" s="42"/>
      <c r="BM176" s="139" t="b">
        <v>0</v>
      </c>
      <c r="BN176" s="93" t="b">
        <v>0</v>
      </c>
      <c r="BO176" s="93" t="b">
        <v>0</v>
      </c>
      <c r="BP176" s="93" t="b">
        <v>0</v>
      </c>
      <c r="BQ176" s="93" t="b">
        <v>0</v>
      </c>
      <c r="BR176" s="93" t="b">
        <v>0</v>
      </c>
      <c r="BS176" s="93" t="b">
        <v>0</v>
      </c>
      <c r="BT176" s="93" t="b">
        <v>0</v>
      </c>
      <c r="BU176" s="93" t="str">
        <f>IF(BM176=TRUE,H176,"")</f>
        <v/>
      </c>
      <c r="BV176" s="93" t="str">
        <f>IF(BN176=TRUE,H176&amp;"_1mM","")</f>
        <v/>
      </c>
      <c r="BW176" s="93" t="str">
        <f>IF(BO176=TRUE,U176,"")</f>
        <v/>
      </c>
      <c r="BX176" s="93" t="str">
        <f>IF(BP176=TRUE,U176&amp;"_1mM","")</f>
        <v/>
      </c>
      <c r="BY176" s="93" t="str">
        <f>IF(BQ176=TRUE,AH176,"")</f>
        <v/>
      </c>
      <c r="BZ176" s="93" t="str">
        <f>IF(BR176=TRUE,AH176&amp;"_1mM","")</f>
        <v/>
      </c>
      <c r="CA176" s="93" t="str">
        <f>IF(BS176=TRUE,AU176,"")</f>
        <v/>
      </c>
      <c r="CB176" s="132" t="str">
        <f>IF(BT176=TRUE,AU176&amp;"_1mM","")</f>
        <v/>
      </c>
      <c r="CF176" s="128" t="s">
        <v>741</v>
      </c>
      <c r="CG176" s="129" t="s">
        <v>650</v>
      </c>
      <c r="CH176" s="93" t="b">
        <f t="shared" si="31"/>
        <v>0</v>
      </c>
      <c r="CI176" s="25"/>
      <c r="CJ176" s="25"/>
      <c r="CK176" s="25"/>
      <c r="CP176" s="93" t="b">
        <f t="shared" si="29"/>
        <v>0</v>
      </c>
      <c r="CQ176" s="93" t="b">
        <f t="shared" si="30"/>
        <v>0</v>
      </c>
      <c r="CY176" s="93" t="b">
        <f>CY156</f>
        <v>0</v>
      </c>
      <c r="DC176" s="25"/>
      <c r="DD176" s="94"/>
      <c r="DE176" s="94"/>
      <c r="DF176" s="94"/>
      <c r="DG176" s="94"/>
      <c r="DH176" s="94"/>
      <c r="DJ176" s="118"/>
      <c r="DS176" s="94"/>
    </row>
    <row r="177" spans="6:123" ht="23.25" customHeight="1">
      <c r="F177" s="10"/>
      <c r="G177" s="5"/>
      <c r="H177" s="119"/>
      <c r="I177" s="119"/>
      <c r="J177" s="119"/>
      <c r="K177" s="119"/>
      <c r="L177" s="119"/>
      <c r="M177" s="119"/>
      <c r="N177" s="119"/>
      <c r="O177" s="116"/>
      <c r="P177" s="116"/>
      <c r="Q177" s="116"/>
      <c r="R177" s="116"/>
      <c r="S177" s="116"/>
      <c r="T177" s="116"/>
      <c r="U177" s="8"/>
      <c r="V177" s="119"/>
      <c r="W177" s="119"/>
      <c r="X177" s="119"/>
      <c r="Y177" s="119"/>
      <c r="Z177" s="119"/>
      <c r="AA177" s="119"/>
      <c r="AB177" s="116"/>
      <c r="AC177" s="116"/>
      <c r="AD177" s="116"/>
      <c r="AE177" s="116"/>
      <c r="AF177" s="116"/>
      <c r="AG177" s="116"/>
      <c r="AH177" s="119"/>
      <c r="AI177" s="119"/>
      <c r="AJ177" s="119"/>
      <c r="AK177" s="119"/>
      <c r="AL177" s="119"/>
      <c r="AM177" s="119"/>
      <c r="AN177" s="119"/>
      <c r="AO177" s="116"/>
      <c r="AP177" s="116"/>
      <c r="AQ177" s="116"/>
      <c r="AR177" s="116"/>
      <c r="AS177" s="116"/>
      <c r="AT177" s="116"/>
      <c r="AU177" s="8" t="s">
        <v>744</v>
      </c>
      <c r="AV177" s="117"/>
      <c r="AW177" s="117"/>
      <c r="AX177" s="117"/>
      <c r="AY177" s="117"/>
      <c r="AZ177" s="117"/>
      <c r="BA177" s="116"/>
      <c r="BB177" s="8"/>
      <c r="BC177" s="8"/>
      <c r="BD177" s="8"/>
      <c r="BE177" s="8"/>
      <c r="BF177" s="9"/>
      <c r="BG177" s="7"/>
      <c r="BJ177" s="42"/>
      <c r="BM177" s="139"/>
      <c r="CB177" s="132"/>
      <c r="CF177" s="128" t="s">
        <v>759</v>
      </c>
      <c r="CG177" s="129" t="s">
        <v>651</v>
      </c>
      <c r="CH177" s="93" t="b">
        <f t="shared" si="31"/>
        <v>0</v>
      </c>
      <c r="CI177" s="25"/>
      <c r="CJ177" s="25"/>
      <c r="CK177" s="25"/>
      <c r="CP177" s="93" t="b">
        <f t="shared" si="29"/>
        <v>0</v>
      </c>
      <c r="CQ177" s="93" t="b">
        <f t="shared" si="30"/>
        <v>0</v>
      </c>
      <c r="CZ177" s="93" t="b">
        <f>CZ157</f>
        <v>0</v>
      </c>
      <c r="DB177" s="93" t="b">
        <f>$DB$159</f>
        <v>0</v>
      </c>
      <c r="DC177" s="25"/>
      <c r="DD177" s="94"/>
      <c r="DE177" s="94"/>
      <c r="DF177" s="94"/>
      <c r="DG177" s="94"/>
      <c r="DH177" s="94"/>
      <c r="DJ177" s="118"/>
      <c r="DS177" s="94"/>
    </row>
    <row r="178" spans="6:123" ht="15" customHeight="1">
      <c r="F178" s="10"/>
      <c r="G178" s="5"/>
      <c r="H178" s="116"/>
      <c r="I178" s="119"/>
      <c r="J178" s="119"/>
      <c r="K178" s="119"/>
      <c r="L178" s="119"/>
      <c r="M178" s="119"/>
      <c r="N178" s="119"/>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c r="AN178" s="116"/>
      <c r="AO178" s="116"/>
      <c r="AP178" s="116"/>
      <c r="AQ178" s="116"/>
      <c r="AR178" s="116"/>
      <c r="AS178" s="116"/>
      <c r="AT178" s="116"/>
      <c r="AU178" s="116" t="s">
        <v>745</v>
      </c>
      <c r="AV178" s="119"/>
      <c r="AW178" s="119"/>
      <c r="AX178" s="119"/>
      <c r="AY178" s="119"/>
      <c r="AZ178" s="119"/>
      <c r="BA178" s="119"/>
      <c r="BB178" s="8"/>
      <c r="BC178" s="8"/>
      <c r="BD178" s="8"/>
      <c r="BE178" s="8"/>
      <c r="BF178" s="8"/>
      <c r="BG178" s="7"/>
      <c r="BJ178" s="42"/>
      <c r="BM178" s="139" t="b">
        <v>0</v>
      </c>
      <c r="BN178" s="93" t="b">
        <v>0</v>
      </c>
      <c r="BO178" s="93" t="b">
        <v>0</v>
      </c>
      <c r="BP178" s="93" t="b">
        <v>0</v>
      </c>
      <c r="BQ178" s="93" t="b">
        <v>0</v>
      </c>
      <c r="BR178" s="93" t="b">
        <v>0</v>
      </c>
      <c r="BS178" s="93" t="b">
        <v>0</v>
      </c>
      <c r="BT178" s="93" t="b">
        <v>0</v>
      </c>
      <c r="BU178" s="93" t="str">
        <f>IF(BM178=TRUE,H178,"")</f>
        <v/>
      </c>
      <c r="BV178" s="93" t="str">
        <f>IF(BN178=TRUE,H178&amp;"_1mM","")</f>
        <v/>
      </c>
      <c r="BW178" s="93" t="str">
        <f>IF(BO178=TRUE,U178,"")</f>
        <v/>
      </c>
      <c r="BX178" s="93" t="str">
        <f>IF(BP178=TRUE,U178&amp;"_1mM","")</f>
        <v/>
      </c>
      <c r="BY178" s="93" t="str">
        <f>IF(BQ178=TRUE,AH178,"")</f>
        <v/>
      </c>
      <c r="BZ178" s="93" t="str">
        <f>IF(BR178=TRUE,AH178&amp;"_1mM","")</f>
        <v/>
      </c>
      <c r="CA178" s="93" t="str">
        <f>IF(BS178=TRUE,AU178,"")</f>
        <v/>
      </c>
      <c r="CB178" s="132" t="str">
        <f>IF(BT178=TRUE,AU178&amp;"_1mM","")</f>
        <v/>
      </c>
      <c r="CF178" s="128" t="s">
        <v>704</v>
      </c>
      <c r="CG178" s="129" t="s">
        <v>652</v>
      </c>
      <c r="CH178" s="93" t="b">
        <f t="shared" si="31"/>
        <v>0</v>
      </c>
      <c r="CI178" s="25"/>
      <c r="CJ178" s="25"/>
      <c r="CK178" s="25"/>
      <c r="CP178" s="93" t="b">
        <f t="shared" si="29"/>
        <v>0</v>
      </c>
      <c r="CQ178" s="93" t="b">
        <f t="shared" si="30"/>
        <v>0</v>
      </c>
      <c r="CY178" s="93" t="b">
        <f>CY156</f>
        <v>0</v>
      </c>
      <c r="DC178" s="25"/>
      <c r="DD178" s="94"/>
      <c r="DE178" s="94"/>
      <c r="DF178" s="94"/>
      <c r="DG178" s="94"/>
      <c r="DH178" s="94"/>
      <c r="DJ178" s="118"/>
      <c r="DS178" s="94"/>
    </row>
    <row r="179" spans="6:123" ht="22.5" customHeight="1">
      <c r="F179" s="10"/>
      <c r="G179" s="5"/>
      <c r="H179" s="8"/>
      <c r="I179" s="119"/>
      <c r="J179" s="119"/>
      <c r="K179" s="119"/>
      <c r="L179" s="119"/>
      <c r="M179" s="119"/>
      <c r="N179" s="119"/>
      <c r="O179" s="116"/>
      <c r="P179" s="116"/>
      <c r="Q179" s="116"/>
      <c r="R179" s="116"/>
      <c r="S179" s="116"/>
      <c r="T179" s="116"/>
      <c r="U179" s="8"/>
      <c r="V179" s="116"/>
      <c r="W179" s="116"/>
      <c r="X179" s="116"/>
      <c r="Y179" s="116"/>
      <c r="Z179" s="116"/>
      <c r="AA179" s="116"/>
      <c r="AB179" s="116"/>
      <c r="AC179" s="116"/>
      <c r="AD179" s="116"/>
      <c r="AE179" s="116"/>
      <c r="AF179" s="116"/>
      <c r="AG179" s="116"/>
      <c r="AH179" s="8"/>
      <c r="AI179" s="116"/>
      <c r="AJ179" s="116"/>
      <c r="AK179" s="116"/>
      <c r="AL179" s="116"/>
      <c r="AM179" s="116"/>
      <c r="AN179" s="116"/>
      <c r="AO179" s="116"/>
      <c r="AP179" s="116"/>
      <c r="AQ179" s="116"/>
      <c r="AR179" s="116"/>
      <c r="AS179" s="116"/>
      <c r="AT179" s="116"/>
      <c r="AU179" s="119"/>
      <c r="AV179" s="119"/>
      <c r="AW179" s="119"/>
      <c r="AX179" s="119"/>
      <c r="AY179" s="119"/>
      <c r="AZ179" s="119"/>
      <c r="BA179" s="119"/>
      <c r="BB179" s="8"/>
      <c r="BC179" s="8"/>
      <c r="BD179" s="8"/>
      <c r="BE179" s="8"/>
      <c r="BF179" s="8"/>
      <c r="BG179" s="7"/>
      <c r="BJ179" s="42"/>
      <c r="BM179" s="139"/>
      <c r="CB179" s="132"/>
      <c r="CF179" s="128" t="s">
        <v>760</v>
      </c>
      <c r="CG179" s="129" t="s">
        <v>653</v>
      </c>
      <c r="CH179" s="93" t="b">
        <f t="shared" si="31"/>
        <v>0</v>
      </c>
      <c r="CI179" s="25"/>
      <c r="CJ179" s="25"/>
      <c r="CK179" s="25"/>
      <c r="CP179" s="93" t="b">
        <f t="shared" si="29"/>
        <v>0</v>
      </c>
      <c r="CQ179" s="93" t="b">
        <f t="shared" si="30"/>
        <v>0</v>
      </c>
      <c r="CZ179" s="93" t="b">
        <f>CZ157</f>
        <v>0</v>
      </c>
      <c r="DB179" s="93" t="b">
        <f>$DB$159</f>
        <v>0</v>
      </c>
      <c r="DC179" s="25"/>
      <c r="DD179" s="94"/>
      <c r="DE179" s="94"/>
      <c r="DF179" s="94"/>
      <c r="DG179" s="94"/>
      <c r="DH179" s="94"/>
      <c r="DJ179" s="118"/>
      <c r="DS179" s="94"/>
    </row>
    <row r="180" spans="6:123" ht="15" customHeight="1">
      <c r="F180" s="10"/>
      <c r="G180" s="5"/>
      <c r="H180" s="116" t="s">
        <v>706</v>
      </c>
      <c r="I180" s="116"/>
      <c r="J180" s="116"/>
      <c r="K180" s="116"/>
      <c r="L180" s="116"/>
      <c r="M180" s="116"/>
      <c r="N180" s="116"/>
      <c r="O180" s="116"/>
      <c r="P180" s="116"/>
      <c r="Q180" s="116"/>
      <c r="R180" s="116"/>
      <c r="S180" s="116"/>
      <c r="T180" s="116"/>
      <c r="U180" s="116" t="s">
        <v>719</v>
      </c>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t="s">
        <v>828</v>
      </c>
      <c r="AV180" s="116"/>
      <c r="AW180" s="116"/>
      <c r="AX180" s="116"/>
      <c r="AY180" s="116"/>
      <c r="AZ180" s="116"/>
      <c r="BA180" s="116"/>
      <c r="BB180" s="8"/>
      <c r="BC180" s="8"/>
      <c r="BD180" s="8"/>
      <c r="BE180" s="8"/>
      <c r="BF180" s="8"/>
      <c r="BG180" s="7"/>
      <c r="BJ180" s="42"/>
      <c r="BM180" s="139" t="b">
        <v>0</v>
      </c>
      <c r="BN180" s="93" t="b">
        <v>0</v>
      </c>
      <c r="BO180" s="93" t="b">
        <v>0</v>
      </c>
      <c r="BP180" s="93" t="b">
        <v>0</v>
      </c>
      <c r="BQ180" s="93" t="b">
        <v>0</v>
      </c>
      <c r="BR180" s="93" t="b">
        <v>0</v>
      </c>
      <c r="BS180" s="93" t="b">
        <v>0</v>
      </c>
      <c r="BT180" s="93" t="b">
        <v>0</v>
      </c>
      <c r="BU180" s="93" t="str">
        <f>IF(BM180=TRUE,H180,"")</f>
        <v/>
      </c>
      <c r="BV180" s="93" t="str">
        <f>IF(BN180=TRUE,H180&amp;"_1mM","")</f>
        <v/>
      </c>
      <c r="BW180" s="93" t="str">
        <f>IF(BO180=TRUE,U180,"")</f>
        <v/>
      </c>
      <c r="BX180" s="93" t="str">
        <f>IF(BP180=TRUE,U180&amp;"_1mM","")</f>
        <v/>
      </c>
      <c r="BY180" s="93" t="str">
        <f>IF(BQ180=TRUE,AH180,"")</f>
        <v/>
      </c>
      <c r="BZ180" s="93" t="str">
        <f>IF(BR180=TRUE,AH180&amp;"_1mM","")</f>
        <v/>
      </c>
      <c r="CA180" s="93" t="str">
        <f>IF(BS180=TRUE,AU180,"")</f>
        <v/>
      </c>
      <c r="CB180" s="132" t="str">
        <f>IF(BT180=TRUE,AU180&amp;"_1mM","")</f>
        <v/>
      </c>
      <c r="CF180" s="128" t="s">
        <v>716</v>
      </c>
      <c r="CG180" s="129" t="s">
        <v>654</v>
      </c>
      <c r="CH180" s="93" t="b">
        <f t="shared" si="31"/>
        <v>0</v>
      </c>
      <c r="CI180" s="25"/>
      <c r="CJ180" s="25"/>
      <c r="CK180" s="25"/>
      <c r="CP180" s="93" t="b">
        <f t="shared" si="29"/>
        <v>0</v>
      </c>
      <c r="CQ180" s="93" t="b">
        <f t="shared" si="30"/>
        <v>0</v>
      </c>
      <c r="CY180" s="93" t="b">
        <f>CY156</f>
        <v>0</v>
      </c>
      <c r="DC180" s="25"/>
      <c r="DD180" s="94"/>
      <c r="DE180" s="94"/>
      <c r="DF180" s="94"/>
      <c r="DG180" s="94"/>
      <c r="DH180" s="94"/>
      <c r="DJ180" s="118"/>
      <c r="DS180" s="94"/>
    </row>
    <row r="181" spans="6:123" ht="22.5" customHeight="1">
      <c r="F181" s="10"/>
      <c r="G181" s="5"/>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8"/>
      <c r="AI181" s="116"/>
      <c r="AJ181" s="116"/>
      <c r="AK181" s="116"/>
      <c r="AL181" s="116"/>
      <c r="AM181" s="116"/>
      <c r="AN181" s="116"/>
      <c r="AO181" s="116"/>
      <c r="AP181" s="116"/>
      <c r="AQ181" s="116"/>
      <c r="AR181" s="116"/>
      <c r="AS181" s="116"/>
      <c r="AT181" s="116"/>
      <c r="AU181" s="8" t="s">
        <v>747</v>
      </c>
      <c r="AV181" s="116"/>
      <c r="AW181" s="116"/>
      <c r="AX181" s="116"/>
      <c r="AY181" s="116"/>
      <c r="AZ181" s="116"/>
      <c r="BA181" s="116"/>
      <c r="BB181" s="8"/>
      <c r="BC181" s="8"/>
      <c r="BD181" s="8"/>
      <c r="BE181" s="8"/>
      <c r="BF181" s="8"/>
      <c r="BG181" s="7"/>
      <c r="BJ181" s="42"/>
      <c r="BM181" s="139"/>
      <c r="CB181" s="132"/>
      <c r="CF181" s="128" t="s">
        <v>761</v>
      </c>
      <c r="CG181" s="129" t="s">
        <v>655</v>
      </c>
      <c r="CH181" s="93" t="b">
        <f t="shared" si="31"/>
        <v>0</v>
      </c>
      <c r="CI181" s="25"/>
      <c r="CJ181" s="25"/>
      <c r="CK181" s="25"/>
      <c r="CP181" s="93" t="b">
        <f t="shared" si="29"/>
        <v>0</v>
      </c>
      <c r="CQ181" s="93" t="b">
        <f t="shared" si="30"/>
        <v>0</v>
      </c>
      <c r="CZ181" s="93" t="b">
        <f>CZ157</f>
        <v>0</v>
      </c>
      <c r="DB181" s="93" t="b">
        <f>$DB$159</f>
        <v>0</v>
      </c>
      <c r="DC181" s="25"/>
      <c r="DD181" s="94"/>
      <c r="DE181" s="94"/>
      <c r="DF181" s="94"/>
      <c r="DG181" s="94"/>
      <c r="DH181" s="94"/>
      <c r="DJ181" s="118"/>
      <c r="DS181" s="94"/>
    </row>
    <row r="182" spans="6:123" ht="15" customHeight="1">
      <c r="F182" s="10"/>
      <c r="G182" s="5"/>
      <c r="H182" s="116" t="s">
        <v>156</v>
      </c>
      <c r="I182" s="116"/>
      <c r="J182" s="116"/>
      <c r="K182" s="116"/>
      <c r="L182" s="116"/>
      <c r="M182" s="116"/>
      <c r="N182" s="116"/>
      <c r="O182" s="116"/>
      <c r="P182" s="116"/>
      <c r="Q182" s="116"/>
      <c r="R182" s="116"/>
      <c r="S182" s="116"/>
      <c r="T182" s="116"/>
      <c r="U182" s="116" t="s">
        <v>161</v>
      </c>
      <c r="V182" s="116"/>
      <c r="W182" s="116"/>
      <c r="X182" s="116"/>
      <c r="Y182" s="116"/>
      <c r="Z182" s="116"/>
      <c r="AA182" s="116"/>
      <c r="AB182" s="116"/>
      <c r="AC182" s="116"/>
      <c r="AD182" s="116"/>
      <c r="AE182" s="116"/>
      <c r="AF182" s="116"/>
      <c r="AG182" s="116"/>
      <c r="AH182" s="116" t="s">
        <v>163</v>
      </c>
      <c r="AI182" s="116"/>
      <c r="AJ182" s="116"/>
      <c r="AK182" s="116"/>
      <c r="AL182" s="116"/>
      <c r="AM182" s="116"/>
      <c r="AN182" s="116"/>
      <c r="AO182" s="116"/>
      <c r="AP182" s="116"/>
      <c r="AQ182" s="116"/>
      <c r="AR182" s="116"/>
      <c r="AS182" s="116"/>
      <c r="AT182" s="116"/>
      <c r="AU182" s="116" t="s">
        <v>165</v>
      </c>
      <c r="AV182" s="117"/>
      <c r="AW182" s="117"/>
      <c r="AX182" s="117"/>
      <c r="AY182" s="117"/>
      <c r="AZ182" s="117"/>
      <c r="BA182" s="116"/>
      <c r="BB182" s="8"/>
      <c r="BC182" s="8"/>
      <c r="BD182" s="8"/>
      <c r="BE182" s="8"/>
      <c r="BF182" s="9"/>
      <c r="BG182" s="7"/>
      <c r="BJ182" s="42"/>
      <c r="BM182" s="139" t="b">
        <v>0</v>
      </c>
      <c r="BN182" s="93" t="b">
        <v>0</v>
      </c>
      <c r="BO182" s="93" t="b">
        <v>0</v>
      </c>
      <c r="BP182" s="93" t="b">
        <v>0</v>
      </c>
      <c r="BQ182" s="93" t="b">
        <v>0</v>
      </c>
      <c r="BR182" s="93" t="b">
        <v>0</v>
      </c>
      <c r="BS182" s="93" t="b">
        <v>0</v>
      </c>
      <c r="BT182" s="93" t="b">
        <v>0</v>
      </c>
      <c r="BU182" s="93" t="str">
        <f>IF(BM182=TRUE,H182,"")</f>
        <v/>
      </c>
      <c r="BV182" s="93" t="str">
        <f>IF(BN182=TRUE,H182&amp;"_1mM","")</f>
        <v/>
      </c>
      <c r="BW182" s="93" t="str">
        <f>IF(BO182=TRUE,U182,"")</f>
        <v/>
      </c>
      <c r="BX182" s="93" t="str">
        <f>IF(BP182=TRUE,U182&amp;"_1mM","")</f>
        <v/>
      </c>
      <c r="BY182" s="93" t="str">
        <f>IF(BQ182=TRUE,AH182,"")</f>
        <v/>
      </c>
      <c r="BZ182" s="93" t="str">
        <f>IF(BR182=TRUE,AH182&amp;"_1mM","")</f>
        <v/>
      </c>
      <c r="CA182" s="93" t="str">
        <f>IF(BS182=TRUE,AU182,"")</f>
        <v/>
      </c>
      <c r="CB182" s="132" t="str">
        <f>IF(BT182=TRUE,AU182&amp;"_1mM","")</f>
        <v/>
      </c>
      <c r="CF182" s="128" t="s">
        <v>729</v>
      </c>
      <c r="CG182" s="129" t="s">
        <v>93</v>
      </c>
      <c r="CH182" s="93" t="b">
        <f t="shared" si="31"/>
        <v>0</v>
      </c>
      <c r="CI182" s="25"/>
      <c r="CJ182" s="25"/>
      <c r="CK182" s="25"/>
      <c r="CP182" s="93" t="b">
        <f t="shared" si="29"/>
        <v>0</v>
      </c>
      <c r="CQ182" s="93" t="b">
        <f t="shared" si="30"/>
        <v>0</v>
      </c>
      <c r="CY182" s="93" t="b">
        <f>CY156</f>
        <v>0</v>
      </c>
      <c r="DC182" s="25"/>
      <c r="DD182" s="94"/>
      <c r="DE182" s="94"/>
      <c r="DF182" s="94"/>
      <c r="DG182" s="94"/>
      <c r="DH182" s="94"/>
      <c r="DJ182" s="118"/>
      <c r="DS182" s="94"/>
    </row>
    <row r="183" spans="6:123" ht="15" customHeight="1">
      <c r="F183" s="10"/>
      <c r="G183" s="5"/>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c r="AT183" s="116"/>
      <c r="AU183" s="116"/>
      <c r="AV183" s="117"/>
      <c r="AW183" s="117"/>
      <c r="AX183" s="117"/>
      <c r="AY183" s="117"/>
      <c r="AZ183" s="117"/>
      <c r="BA183" s="116"/>
      <c r="BB183" s="8"/>
      <c r="BC183" s="8"/>
      <c r="BD183" s="8"/>
      <c r="BE183" s="8"/>
      <c r="BF183" s="9"/>
      <c r="BG183" s="7"/>
      <c r="BJ183" s="42"/>
      <c r="BM183" s="139"/>
      <c r="CB183" s="132"/>
      <c r="CF183" s="128" t="s">
        <v>762</v>
      </c>
      <c r="CG183" s="129" t="s">
        <v>94</v>
      </c>
      <c r="CH183" s="93" t="b">
        <f t="shared" si="31"/>
        <v>0</v>
      </c>
      <c r="CI183" s="25"/>
      <c r="CJ183" s="25"/>
      <c r="CK183" s="25"/>
      <c r="CP183" s="93" t="b">
        <f t="shared" si="29"/>
        <v>0</v>
      </c>
      <c r="CQ183" s="93" t="b">
        <f t="shared" si="30"/>
        <v>0</v>
      </c>
      <c r="CZ183" s="93" t="b">
        <f>CZ157</f>
        <v>0</v>
      </c>
      <c r="DB183" s="93" t="b">
        <f>$DB$159</f>
        <v>0</v>
      </c>
      <c r="DC183" s="25"/>
      <c r="DD183" s="94"/>
      <c r="DE183" s="94"/>
      <c r="DF183" s="94"/>
      <c r="DG183" s="94"/>
      <c r="DH183" s="94"/>
      <c r="DJ183" s="118"/>
      <c r="DS183" s="94"/>
    </row>
    <row r="184" spans="6:123" ht="15" customHeight="1">
      <c r="F184" s="10"/>
      <c r="G184" s="5"/>
      <c r="H184" s="116" t="s">
        <v>171</v>
      </c>
      <c r="I184" s="116"/>
      <c r="J184" s="116"/>
      <c r="K184" s="116"/>
      <c r="L184" s="116"/>
      <c r="M184" s="116"/>
      <c r="N184" s="116"/>
      <c r="O184" s="116"/>
      <c r="P184" s="116"/>
      <c r="Q184" s="116"/>
      <c r="R184" s="116"/>
      <c r="S184" s="116"/>
      <c r="T184" s="116"/>
      <c r="U184" s="116" t="s">
        <v>176</v>
      </c>
      <c r="V184" s="116"/>
      <c r="W184" s="116"/>
      <c r="X184" s="116"/>
      <c r="Y184" s="116"/>
      <c r="Z184" s="116"/>
      <c r="AA184" s="116"/>
      <c r="AB184" s="116"/>
      <c r="AC184" s="116"/>
      <c r="AD184" s="116"/>
      <c r="AE184" s="116"/>
      <c r="AF184" s="116"/>
      <c r="AG184" s="116"/>
      <c r="AH184" s="116" t="s">
        <v>182</v>
      </c>
      <c r="AI184" s="116"/>
      <c r="AJ184" s="116"/>
      <c r="AK184" s="116"/>
      <c r="AL184" s="116"/>
      <c r="AM184" s="116"/>
      <c r="AN184" s="116"/>
      <c r="AO184" s="116"/>
      <c r="AP184" s="116"/>
      <c r="AQ184" s="116"/>
      <c r="AR184" s="116"/>
      <c r="AS184" s="116"/>
      <c r="AT184" s="116"/>
      <c r="AU184" s="116" t="s">
        <v>188</v>
      </c>
      <c r="AV184" s="116"/>
      <c r="AW184" s="116"/>
      <c r="AX184" s="116"/>
      <c r="AY184" s="116"/>
      <c r="AZ184" s="116"/>
      <c r="BA184" s="116"/>
      <c r="BB184" s="8"/>
      <c r="BC184" s="8"/>
      <c r="BD184" s="8"/>
      <c r="BE184" s="8"/>
      <c r="BF184" s="8"/>
      <c r="BG184" s="7"/>
      <c r="BJ184" s="42"/>
      <c r="BM184" s="139" t="b">
        <v>0</v>
      </c>
      <c r="BN184" s="93" t="b">
        <v>0</v>
      </c>
      <c r="BO184" s="93" t="b">
        <v>0</v>
      </c>
      <c r="BP184" s="93" t="b">
        <v>0</v>
      </c>
      <c r="BQ184" s="93" t="b">
        <v>0</v>
      </c>
      <c r="BR184" s="93" t="b">
        <v>0</v>
      </c>
      <c r="BS184" s="93" t="b">
        <v>0</v>
      </c>
      <c r="BT184" s="93" t="b">
        <v>0</v>
      </c>
      <c r="BU184" s="93" t="str">
        <f>IF(BM184=TRUE,H184,"")</f>
        <v/>
      </c>
      <c r="BV184" s="93" t="str">
        <f>IF(BN184=TRUE,H184&amp;"_1mM","")</f>
        <v/>
      </c>
      <c r="BW184" s="93" t="str">
        <f>IF(BO184=TRUE,U184,"")</f>
        <v/>
      </c>
      <c r="BX184" s="93" t="str">
        <f>IF(BP184=TRUE,U184&amp;"_1mM","")</f>
        <v/>
      </c>
      <c r="BY184" s="93" t="str">
        <f>IF(BQ184=TRUE,AH184,"")</f>
        <v/>
      </c>
      <c r="BZ184" s="93" t="str">
        <f>IF(BR184=TRUE,AH184&amp;"_1mM","")</f>
        <v/>
      </c>
      <c r="CA184" s="93" t="str">
        <f>IF(BS184=TRUE,AU184,"")</f>
        <v/>
      </c>
      <c r="CB184" s="132" t="str">
        <f>IF(BT184=TRUE,AU184&amp;"_1mM","")</f>
        <v/>
      </c>
      <c r="CF184" s="128" t="s">
        <v>742</v>
      </c>
      <c r="CG184" s="129" t="s">
        <v>763</v>
      </c>
      <c r="CH184" s="93" t="b">
        <f t="shared" si="31"/>
        <v>0</v>
      </c>
      <c r="CI184" s="25"/>
      <c r="CJ184" s="25"/>
      <c r="CK184" s="25"/>
      <c r="CP184" s="93" t="b">
        <f t="shared" si="29"/>
        <v>0</v>
      </c>
      <c r="CQ184" s="93" t="b">
        <f t="shared" si="30"/>
        <v>0</v>
      </c>
      <c r="CY184" s="93" t="b">
        <f>CY156</f>
        <v>0</v>
      </c>
      <c r="DC184" s="25"/>
      <c r="DD184" s="94"/>
      <c r="DE184" s="94"/>
      <c r="DF184" s="94"/>
      <c r="DG184" s="94"/>
      <c r="DH184" s="94"/>
      <c r="DJ184" s="118"/>
      <c r="DS184" s="94"/>
    </row>
    <row r="185" spans="6:123" ht="15" customHeight="1">
      <c r="F185" s="10"/>
      <c r="G185" s="5"/>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c r="AN185" s="116"/>
      <c r="AO185" s="116"/>
      <c r="AP185" s="116"/>
      <c r="AQ185" s="116"/>
      <c r="AR185" s="116"/>
      <c r="AS185" s="116"/>
      <c r="AT185" s="116"/>
      <c r="AU185" s="116"/>
      <c r="AV185" s="116"/>
      <c r="AW185" s="116"/>
      <c r="AX185" s="116"/>
      <c r="AY185" s="116"/>
      <c r="AZ185" s="116"/>
      <c r="BA185" s="116"/>
      <c r="BB185" s="8"/>
      <c r="BC185" s="8"/>
      <c r="BD185" s="8"/>
      <c r="BE185" s="8"/>
      <c r="BF185" s="8"/>
      <c r="BG185" s="7"/>
      <c r="BJ185" s="42"/>
      <c r="BM185" s="139"/>
      <c r="CB185" s="132"/>
      <c r="CF185" s="128" t="s">
        <v>764</v>
      </c>
      <c r="CG185" s="129" t="s">
        <v>765</v>
      </c>
      <c r="CH185" s="93" t="b">
        <f t="shared" si="31"/>
        <v>0</v>
      </c>
      <c r="CI185" s="25"/>
      <c r="CJ185" s="25"/>
      <c r="CK185" s="25"/>
      <c r="CP185" s="93" t="b">
        <f t="shared" si="29"/>
        <v>0</v>
      </c>
      <c r="CQ185" s="93" t="b">
        <f t="shared" si="30"/>
        <v>0</v>
      </c>
      <c r="CZ185" s="93" t="b">
        <f>CZ157</f>
        <v>0</v>
      </c>
      <c r="DB185" s="93" t="b">
        <f>$DB$159</f>
        <v>0</v>
      </c>
      <c r="DC185" s="25"/>
      <c r="DD185" s="94"/>
      <c r="DE185" s="94"/>
      <c r="DF185" s="94"/>
      <c r="DG185" s="94"/>
      <c r="DH185" s="94"/>
      <c r="DJ185" s="118"/>
      <c r="DS185" s="94"/>
    </row>
    <row r="186" spans="6:123" ht="15" customHeight="1">
      <c r="F186" s="10"/>
      <c r="G186" s="5"/>
      <c r="H186" s="116" t="s">
        <v>193</v>
      </c>
      <c r="I186" s="116"/>
      <c r="J186" s="116"/>
      <c r="K186" s="116"/>
      <c r="L186" s="116"/>
      <c r="M186" s="116"/>
      <c r="N186" s="116"/>
      <c r="O186" s="116"/>
      <c r="P186" s="116"/>
      <c r="Q186" s="116"/>
      <c r="R186" s="116"/>
      <c r="S186" s="116"/>
      <c r="T186" s="116"/>
      <c r="U186" s="116" t="s">
        <v>199</v>
      </c>
      <c r="V186" s="116"/>
      <c r="W186" s="116"/>
      <c r="X186" s="116"/>
      <c r="Y186" s="116"/>
      <c r="Z186" s="116"/>
      <c r="AA186" s="116"/>
      <c r="AB186" s="116"/>
      <c r="AC186" s="116"/>
      <c r="AD186" s="116"/>
      <c r="AE186" s="116"/>
      <c r="AF186" s="116"/>
      <c r="AG186" s="116"/>
      <c r="AH186" s="116" t="s">
        <v>204</v>
      </c>
      <c r="AI186" s="116"/>
      <c r="AJ186" s="116"/>
      <c r="AK186" s="116"/>
      <c r="AL186" s="116"/>
      <c r="AM186" s="116"/>
      <c r="AN186" s="116"/>
      <c r="AO186" s="116"/>
      <c r="AP186" s="116"/>
      <c r="AQ186" s="116"/>
      <c r="AR186" s="116"/>
      <c r="AS186" s="116"/>
      <c r="AT186" s="116"/>
      <c r="AU186" s="116" t="s">
        <v>210</v>
      </c>
      <c r="AV186" s="116"/>
      <c r="AW186" s="116"/>
      <c r="AX186" s="116"/>
      <c r="AY186" s="116"/>
      <c r="AZ186" s="116"/>
      <c r="BA186" s="116"/>
      <c r="BB186" s="8"/>
      <c r="BC186" s="8"/>
      <c r="BD186" s="8"/>
      <c r="BE186" s="8"/>
      <c r="BF186" s="8"/>
      <c r="BG186" s="7"/>
      <c r="BJ186" s="42"/>
      <c r="BM186" s="139" t="b">
        <v>0</v>
      </c>
      <c r="BN186" s="93" t="b">
        <v>0</v>
      </c>
      <c r="BO186" s="93" t="b">
        <v>0</v>
      </c>
      <c r="BP186" s="93" t="b">
        <v>0</v>
      </c>
      <c r="BQ186" s="93" t="b">
        <v>0</v>
      </c>
      <c r="BR186" s="93" t="b">
        <v>0</v>
      </c>
      <c r="BS186" s="93" t="b">
        <v>0</v>
      </c>
      <c r="BT186" s="93" t="b">
        <v>0</v>
      </c>
      <c r="BU186" s="93" t="str">
        <f>IF(BM186=TRUE,H186,"")</f>
        <v/>
      </c>
      <c r="BV186" s="93" t="str">
        <f>IF(BN186=TRUE,H186&amp;"_1mM","")</f>
        <v/>
      </c>
      <c r="BW186" s="93" t="str">
        <f>IF(BO186=TRUE,U186,"")</f>
        <v/>
      </c>
      <c r="BX186" s="93" t="str">
        <f>IF(BP186=TRUE,U186&amp;"_1mM","")</f>
        <v/>
      </c>
      <c r="BY186" s="93" t="str">
        <f>IF(BQ186=TRUE,AH186,"")</f>
        <v/>
      </c>
      <c r="BZ186" s="93" t="str">
        <f>IF(BR186=TRUE,AH186&amp;"_1mM","")</f>
        <v/>
      </c>
      <c r="CA186" s="93" t="str">
        <f>IF(BS186=TRUE,AU186,"")</f>
        <v/>
      </c>
      <c r="CB186" s="132" t="str">
        <f>IF(BT186=TRUE,AU186&amp;"_1mM","")</f>
        <v/>
      </c>
      <c r="CF186" s="128" t="s">
        <v>79</v>
      </c>
      <c r="CG186" s="129" t="s">
        <v>79</v>
      </c>
      <c r="CH186" s="93" t="b">
        <f t="shared" si="31"/>
        <v>0</v>
      </c>
      <c r="CI186" s="25"/>
      <c r="CJ186" s="25"/>
      <c r="CK186" s="25"/>
      <c r="CP186" s="93" t="b">
        <f t="shared" si="29"/>
        <v>0</v>
      </c>
      <c r="CQ186" s="93" t="b">
        <f t="shared" si="30"/>
        <v>0</v>
      </c>
      <c r="CY186" s="93" t="b">
        <f>CY156</f>
        <v>0</v>
      </c>
      <c r="DC186" s="25"/>
      <c r="DD186" s="94"/>
      <c r="DE186" s="94"/>
      <c r="DF186" s="94"/>
      <c r="DG186" s="94"/>
      <c r="DH186" s="94"/>
      <c r="DJ186" s="118"/>
      <c r="DS186" s="94"/>
    </row>
    <row r="187" spans="6:123" ht="15" customHeight="1">
      <c r="F187" s="10"/>
      <c r="G187" s="5"/>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c r="AU187" s="116"/>
      <c r="AV187" s="116"/>
      <c r="AW187" s="116"/>
      <c r="AX187" s="116"/>
      <c r="AY187" s="116"/>
      <c r="AZ187" s="116"/>
      <c r="BA187" s="116"/>
      <c r="BB187" s="8"/>
      <c r="BC187" s="8"/>
      <c r="BD187" s="8"/>
      <c r="BE187" s="8"/>
      <c r="BF187" s="8"/>
      <c r="BG187" s="7"/>
      <c r="BJ187" s="42"/>
      <c r="BM187" s="139"/>
      <c r="CB187" s="132"/>
      <c r="CF187" s="128" t="s">
        <v>95</v>
      </c>
      <c r="CG187" s="129" t="s">
        <v>95</v>
      </c>
      <c r="CH187" s="93" t="b">
        <f t="shared" si="31"/>
        <v>0</v>
      </c>
      <c r="CI187" s="25"/>
      <c r="CJ187" s="25"/>
      <c r="CK187" s="25"/>
      <c r="CP187" s="93" t="b">
        <f t="shared" si="29"/>
        <v>0</v>
      </c>
      <c r="CQ187" s="93" t="b">
        <f t="shared" si="30"/>
        <v>0</v>
      </c>
      <c r="CZ187" s="93" t="b">
        <f>CZ157</f>
        <v>0</v>
      </c>
      <c r="DB187" s="93" t="b">
        <f>$DB$159</f>
        <v>0</v>
      </c>
      <c r="DC187" s="25"/>
      <c r="DD187" s="94"/>
      <c r="DE187" s="94"/>
      <c r="DF187" s="94"/>
      <c r="DG187" s="94"/>
      <c r="DH187" s="94"/>
      <c r="DJ187" s="118"/>
      <c r="DS187" s="94"/>
    </row>
    <row r="188" spans="6:123" ht="15" customHeight="1">
      <c r="F188" s="10"/>
      <c r="G188" s="5"/>
      <c r="H188" s="116"/>
      <c r="I188" s="116"/>
      <c r="J188" s="116"/>
      <c r="K188" s="116"/>
      <c r="L188" s="116"/>
      <c r="M188" s="116"/>
      <c r="N188" s="116"/>
      <c r="O188" s="116"/>
      <c r="P188" s="116"/>
      <c r="Q188" s="116"/>
      <c r="R188" s="116"/>
      <c r="S188" s="116"/>
      <c r="T188" s="116"/>
      <c r="U188" s="116" t="s">
        <v>97</v>
      </c>
      <c r="V188" s="116"/>
      <c r="W188" s="116"/>
      <c r="X188" s="116"/>
      <c r="Y188" s="116"/>
      <c r="Z188" s="116"/>
      <c r="AA188" s="116"/>
      <c r="AB188" s="116"/>
      <c r="AC188" s="116"/>
      <c r="AD188" s="116"/>
      <c r="AE188" s="116"/>
      <c r="AF188" s="116"/>
      <c r="AG188" s="116"/>
      <c r="AH188" s="116" t="s">
        <v>99</v>
      </c>
      <c r="AI188" s="116"/>
      <c r="AJ188" s="116"/>
      <c r="AK188" s="116"/>
      <c r="AL188" s="116"/>
      <c r="AM188" s="116"/>
      <c r="AN188" s="116"/>
      <c r="AO188" s="116"/>
      <c r="AP188" s="116"/>
      <c r="AQ188" s="116"/>
      <c r="AR188" s="116"/>
      <c r="AS188" s="116"/>
      <c r="AT188" s="116"/>
      <c r="AU188" s="116" t="s">
        <v>100</v>
      </c>
      <c r="AV188" s="117"/>
      <c r="AW188" s="117"/>
      <c r="AX188" s="117"/>
      <c r="AY188" s="117"/>
      <c r="AZ188" s="117"/>
      <c r="BA188" s="116"/>
      <c r="BB188" s="8"/>
      <c r="BC188" s="8"/>
      <c r="BD188" s="8"/>
      <c r="BE188" s="8"/>
      <c r="BF188" s="9"/>
      <c r="BG188" s="7"/>
      <c r="BJ188" s="42"/>
      <c r="BK188" s="120"/>
      <c r="BM188" s="139" t="b">
        <v>0</v>
      </c>
      <c r="BN188" s="93" t="b">
        <v>0</v>
      </c>
      <c r="BO188" s="93" t="b">
        <v>0</v>
      </c>
      <c r="BP188" s="93" t="b">
        <v>0</v>
      </c>
      <c r="BQ188" s="93" t="b">
        <v>0</v>
      </c>
      <c r="BR188" s="93" t="b">
        <v>0</v>
      </c>
      <c r="BS188" s="93" t="b">
        <v>0</v>
      </c>
      <c r="BT188" s="93" t="b">
        <v>0</v>
      </c>
      <c r="BU188" s="93" t="str">
        <f>IF(BM188=TRUE,H188,"")</f>
        <v/>
      </c>
      <c r="BV188" s="93" t="str">
        <f>IF(BN188=TRUE,H188&amp;"_1mM","")</f>
        <v/>
      </c>
      <c r="BW188" s="93" t="str">
        <f>IF(BO188=TRUE,U188,"")</f>
        <v/>
      </c>
      <c r="BX188" s="93" t="str">
        <f>IF(BP188=TRUE,U188&amp;"_1mM","")</f>
        <v/>
      </c>
      <c r="BY188" s="93" t="str">
        <f>IF(BQ188=TRUE,AH188,"")</f>
        <v/>
      </c>
      <c r="BZ188" s="93" t="str">
        <f>IF(BR188=TRUE,AH188&amp;"_1mM","")</f>
        <v/>
      </c>
      <c r="CA188" s="93" t="str">
        <f>IF(BS188=TRUE,AU188,"")</f>
        <v/>
      </c>
      <c r="CB188" s="132" t="str">
        <f>IF(BT188=TRUE,AU188&amp;"_1mM","")</f>
        <v/>
      </c>
      <c r="CF188" s="128" t="s">
        <v>80</v>
      </c>
      <c r="CG188" s="129" t="s">
        <v>80</v>
      </c>
      <c r="CH188" s="93" t="b">
        <f t="shared" si="31"/>
        <v>0</v>
      </c>
      <c r="CI188" s="25"/>
      <c r="CJ188" s="25"/>
      <c r="CK188" s="25"/>
      <c r="CP188" s="93" t="b">
        <f t="shared" si="29"/>
        <v>0</v>
      </c>
      <c r="CQ188" s="93" t="b">
        <f t="shared" si="30"/>
        <v>0</v>
      </c>
      <c r="CY188" s="93" t="b">
        <f>CY156</f>
        <v>0</v>
      </c>
      <c r="DC188" s="25"/>
      <c r="DD188" s="94"/>
      <c r="DE188" s="94"/>
      <c r="DF188" s="94"/>
      <c r="DG188" s="94"/>
      <c r="DH188" s="94"/>
      <c r="DJ188" s="118"/>
      <c r="DS188" s="94"/>
    </row>
    <row r="189" spans="6:123" ht="15" customHeight="1">
      <c r="F189" s="10"/>
      <c r="G189" s="5"/>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6"/>
      <c r="AV189" s="117"/>
      <c r="AW189" s="117"/>
      <c r="AX189" s="117"/>
      <c r="AY189" s="117"/>
      <c r="AZ189" s="117"/>
      <c r="BA189" s="116"/>
      <c r="BB189" s="8"/>
      <c r="BC189" s="8"/>
      <c r="BD189" s="8"/>
      <c r="BE189" s="8"/>
      <c r="BF189" s="9"/>
      <c r="BG189" s="7"/>
      <c r="BJ189" s="42"/>
      <c r="BM189" s="139"/>
      <c r="CB189" s="132"/>
      <c r="CF189" s="128" t="s">
        <v>96</v>
      </c>
      <c r="CG189" s="129" t="s">
        <v>96</v>
      </c>
      <c r="CH189" s="93" t="b">
        <f t="shared" si="31"/>
        <v>0</v>
      </c>
      <c r="CI189" s="25"/>
      <c r="CJ189" s="25"/>
      <c r="CK189" s="25"/>
      <c r="CP189" s="93" t="b">
        <f t="shared" si="29"/>
        <v>0</v>
      </c>
      <c r="CQ189" s="93" t="b">
        <f t="shared" si="30"/>
        <v>0</v>
      </c>
      <c r="CZ189" s="93" t="b">
        <f>CZ157</f>
        <v>0</v>
      </c>
      <c r="DB189" s="93" t="b">
        <f>$DB$159</f>
        <v>0</v>
      </c>
      <c r="DC189" s="25"/>
      <c r="DD189" s="94"/>
      <c r="DE189" s="94"/>
      <c r="DF189" s="94"/>
      <c r="DG189" s="94"/>
      <c r="DH189" s="94"/>
      <c r="DJ189" s="118"/>
      <c r="DS189" s="94"/>
    </row>
    <row r="190" spans="6:123" ht="15" customHeight="1">
      <c r="F190" s="10"/>
      <c r="G190" s="5"/>
      <c r="H190" s="116"/>
      <c r="I190" s="116"/>
      <c r="J190" s="116"/>
      <c r="K190" s="116"/>
      <c r="L190" s="116"/>
      <c r="M190" s="116"/>
      <c r="N190" s="116"/>
      <c r="O190" s="116"/>
      <c r="P190" s="116"/>
      <c r="Q190" s="116"/>
      <c r="R190" s="116"/>
      <c r="S190" s="116"/>
      <c r="T190" s="116"/>
      <c r="U190" s="116" t="s">
        <v>101</v>
      </c>
      <c r="V190" s="116"/>
      <c r="W190" s="116"/>
      <c r="X190" s="116"/>
      <c r="Y190" s="116"/>
      <c r="Z190" s="116"/>
      <c r="AA190" s="116"/>
      <c r="AB190" s="116"/>
      <c r="AC190" s="116"/>
      <c r="AD190" s="116"/>
      <c r="AE190" s="116"/>
      <c r="AF190" s="116"/>
      <c r="AG190" s="116"/>
      <c r="AH190" s="116" t="s">
        <v>732</v>
      </c>
      <c r="AI190" s="116"/>
      <c r="AJ190" s="116"/>
      <c r="AK190" s="116"/>
      <c r="AL190" s="116"/>
      <c r="AM190" s="116"/>
      <c r="AN190" s="116"/>
      <c r="AO190" s="116"/>
      <c r="AP190" s="116"/>
      <c r="AQ190" s="116"/>
      <c r="AR190" s="116"/>
      <c r="AS190" s="116"/>
      <c r="AT190" s="116"/>
      <c r="AU190" s="116"/>
      <c r="AV190" s="117"/>
      <c r="AW190" s="117"/>
      <c r="AX190" s="117"/>
      <c r="AY190" s="117"/>
      <c r="AZ190" s="117"/>
      <c r="BA190" s="116"/>
      <c r="BB190" s="8"/>
      <c r="BC190" s="8"/>
      <c r="BD190" s="8"/>
      <c r="BE190" s="8"/>
      <c r="BF190" s="9"/>
      <c r="BG190" s="7"/>
      <c r="BJ190" s="42"/>
      <c r="BM190" s="139" t="b">
        <v>0</v>
      </c>
      <c r="BN190" s="93" t="b">
        <v>0</v>
      </c>
      <c r="BO190" s="93" t="b">
        <v>0</v>
      </c>
      <c r="BP190" s="93" t="b">
        <v>0</v>
      </c>
      <c r="BQ190" s="93" t="b">
        <v>0</v>
      </c>
      <c r="BR190" s="93" t="b">
        <v>0</v>
      </c>
      <c r="BS190" s="93" t="b">
        <v>0</v>
      </c>
      <c r="BT190" s="93" t="b">
        <v>0</v>
      </c>
      <c r="BU190" s="93" t="str">
        <f>IF(BM190=TRUE,H190,"")</f>
        <v/>
      </c>
      <c r="BV190" s="93" t="str">
        <f>IF(BN190=TRUE,H190&amp;"_1mM","")</f>
        <v/>
      </c>
      <c r="BW190" s="93" t="str">
        <f>IF(BO190=TRUE,U190,"")</f>
        <v/>
      </c>
      <c r="BX190" s="93" t="str">
        <f>IF(BP190=TRUE,U190&amp;"_1mM","")</f>
        <v/>
      </c>
      <c r="BY190" s="93" t="str">
        <f>IF(BQ190=TRUE,AH190,"")</f>
        <v/>
      </c>
      <c r="BZ190" s="93" t="str">
        <f>IF(BR190=TRUE,AH190&amp;"_1mM","")</f>
        <v/>
      </c>
      <c r="CA190" s="93" t="str">
        <f>IF(BS190=TRUE,AU190,"")</f>
        <v/>
      </c>
      <c r="CB190" s="132" t="str">
        <f>IF(BT190=TRUE,AU190&amp;"_1mM","")</f>
        <v/>
      </c>
      <c r="CF190" s="128" t="s">
        <v>81</v>
      </c>
      <c r="CG190" s="129" t="s">
        <v>81</v>
      </c>
      <c r="CH190" s="93" t="b">
        <f t="shared" si="31"/>
        <v>0</v>
      </c>
      <c r="CI190" s="25"/>
      <c r="CJ190" s="25"/>
      <c r="CK190" s="25"/>
      <c r="CP190" s="93" t="b">
        <f t="shared" si="29"/>
        <v>0</v>
      </c>
      <c r="CQ190" s="93" t="b">
        <f t="shared" si="30"/>
        <v>0</v>
      </c>
      <c r="CS190" s="93" t="b">
        <f>$CS$150</f>
        <v>0</v>
      </c>
      <c r="CY190" s="93" t="b">
        <f>CY156</f>
        <v>0</v>
      </c>
      <c r="DC190" s="25"/>
      <c r="DD190" s="94"/>
      <c r="DE190" s="94"/>
      <c r="DF190" s="94"/>
      <c r="DG190" s="94"/>
      <c r="DH190" s="94"/>
      <c r="DJ190" s="118"/>
      <c r="DS190" s="94"/>
    </row>
    <row r="191" spans="6:123" ht="15" customHeight="1">
      <c r="F191" s="10"/>
      <c r="G191" s="5"/>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116"/>
      <c r="AV191" s="117"/>
      <c r="AW191" s="117"/>
      <c r="AX191" s="117"/>
      <c r="AY191" s="117"/>
      <c r="AZ191" s="117"/>
      <c r="BA191" s="116"/>
      <c r="BB191" s="8"/>
      <c r="BC191" s="8"/>
      <c r="BD191" s="8"/>
      <c r="BE191" s="8"/>
      <c r="BF191" s="9"/>
      <c r="BG191" s="7"/>
      <c r="BJ191" s="42"/>
      <c r="BM191" s="139"/>
      <c r="CB191" s="132"/>
      <c r="CF191" s="128" t="s">
        <v>98</v>
      </c>
      <c r="CG191" s="129" t="s">
        <v>98</v>
      </c>
      <c r="CH191" s="93" t="b">
        <f t="shared" si="31"/>
        <v>0</v>
      </c>
      <c r="CI191" s="25"/>
      <c r="CJ191" s="25"/>
      <c r="CK191" s="25"/>
      <c r="CP191" s="93" t="b">
        <f t="shared" si="29"/>
        <v>0</v>
      </c>
      <c r="CQ191" s="93" t="b">
        <f t="shared" si="30"/>
        <v>0</v>
      </c>
      <c r="CU191" s="93" t="b">
        <f>$CU$152</f>
        <v>0</v>
      </c>
      <c r="CW191" s="93" t="b">
        <f>$CW$154</f>
        <v>0</v>
      </c>
      <c r="CZ191" s="93" t="b">
        <f>CZ157</f>
        <v>0</v>
      </c>
      <c r="DB191" s="93" t="b">
        <f>$DB$159</f>
        <v>0</v>
      </c>
      <c r="DC191" s="25"/>
      <c r="DD191" s="94"/>
      <c r="DE191" s="94"/>
      <c r="DF191" s="94"/>
      <c r="DG191" s="94"/>
      <c r="DH191" s="94"/>
      <c r="DJ191" s="118"/>
      <c r="DS191" s="94"/>
    </row>
    <row r="192" spans="6:123" ht="15" customHeight="1">
      <c r="F192" s="10"/>
      <c r="G192" s="5"/>
      <c r="H192" s="116"/>
      <c r="I192" s="116"/>
      <c r="J192" s="116"/>
      <c r="K192" s="116"/>
      <c r="L192" s="116"/>
      <c r="M192" s="116"/>
      <c r="N192" s="116"/>
      <c r="O192" s="116"/>
      <c r="P192" s="116"/>
      <c r="Q192" s="116"/>
      <c r="R192" s="116"/>
      <c r="S192" s="116"/>
      <c r="T192" s="116"/>
      <c r="U192" s="116"/>
      <c r="V192" s="116"/>
      <c r="W192" s="116"/>
      <c r="X192" s="116"/>
      <c r="Y192" s="116"/>
      <c r="Z192" s="116"/>
      <c r="AA192" s="40"/>
      <c r="AB192" s="116"/>
      <c r="AC192" s="116"/>
      <c r="AD192" s="116"/>
      <c r="AE192" s="116"/>
      <c r="AF192" s="116"/>
      <c r="AG192" s="116"/>
      <c r="AH192" s="116"/>
      <c r="AI192" s="116"/>
      <c r="AJ192" s="116"/>
      <c r="AK192" s="116"/>
      <c r="AL192" s="116"/>
      <c r="AM192" s="116"/>
      <c r="AN192" s="116"/>
      <c r="AO192" s="116"/>
      <c r="AP192" s="116"/>
      <c r="AQ192" s="116"/>
      <c r="AR192" s="116"/>
      <c r="AS192" s="116"/>
      <c r="AT192" s="116"/>
      <c r="AU192" s="116"/>
      <c r="AV192" s="116"/>
      <c r="AW192" s="116"/>
      <c r="AX192" s="116"/>
      <c r="AY192" s="116"/>
      <c r="AZ192" s="116"/>
      <c r="BA192" s="116"/>
      <c r="BB192" s="8"/>
      <c r="BC192" s="8"/>
      <c r="BD192" s="8"/>
      <c r="BE192" s="8"/>
      <c r="BF192" s="8"/>
      <c r="BG192" s="7"/>
      <c r="BJ192" s="42"/>
      <c r="BK192" s="120"/>
      <c r="BM192" s="139" t="b">
        <v>0</v>
      </c>
      <c r="BN192" s="93" t="b">
        <v>0</v>
      </c>
      <c r="BO192" s="93" t="b">
        <v>0</v>
      </c>
      <c r="BP192" s="93" t="b">
        <v>0</v>
      </c>
      <c r="BQ192" s="93" t="b">
        <v>0</v>
      </c>
      <c r="BR192" s="93" t="b">
        <v>0</v>
      </c>
      <c r="BS192" s="93" t="b">
        <v>0</v>
      </c>
      <c r="BT192" s="93" t="b">
        <v>0</v>
      </c>
      <c r="BU192" s="93" t="str">
        <f>IF(BM192=TRUE,H192,"")</f>
        <v/>
      </c>
      <c r="BV192" s="93" t="str">
        <f>IF(BN192=TRUE,H192&amp;"_1mM","")</f>
        <v/>
      </c>
      <c r="BW192" s="93" t="str">
        <f>IF(BO192=TRUE,U192,"")</f>
        <v/>
      </c>
      <c r="BX192" s="93" t="str">
        <f>IF(BP192=TRUE,U192&amp;"_1mM","")</f>
        <v/>
      </c>
      <c r="BY192" s="93" t="str">
        <f>IF(BQ192=TRUE,AH192,"")</f>
        <v/>
      </c>
      <c r="BZ192" s="93" t="str">
        <f>IF(BR192=TRUE,AH192&amp;"_1mM","")</f>
        <v/>
      </c>
      <c r="CA192" s="93" t="str">
        <f>IF(BS192=TRUE,AU192,"")</f>
        <v/>
      </c>
      <c r="CB192" s="132" t="str">
        <f>IF(BT192=TRUE,AU192&amp;"_1mM","")</f>
        <v/>
      </c>
      <c r="CF192" s="128" t="s">
        <v>82</v>
      </c>
      <c r="CG192" s="129" t="s">
        <v>82</v>
      </c>
      <c r="CH192" s="93" t="b">
        <f t="shared" si="31"/>
        <v>0</v>
      </c>
      <c r="CI192" s="25"/>
      <c r="CJ192" s="25"/>
      <c r="CK192" s="25"/>
      <c r="CP192" s="93" t="b">
        <f t="shared" si="29"/>
        <v>0</v>
      </c>
      <c r="CQ192" s="93" t="b">
        <f t="shared" si="30"/>
        <v>0</v>
      </c>
      <c r="CS192" s="93" t="b">
        <f>$CS$150</f>
        <v>0</v>
      </c>
      <c r="CY192" s="93" t="b">
        <f>CY156</f>
        <v>0</v>
      </c>
      <c r="DC192" s="25"/>
      <c r="DD192" s="94"/>
      <c r="DE192" s="94"/>
      <c r="DF192" s="94"/>
      <c r="DG192" s="94"/>
      <c r="DH192" s="94"/>
      <c r="DJ192" s="118"/>
      <c r="DS192" s="94"/>
    </row>
    <row r="193" spans="6:123" ht="15" customHeight="1">
      <c r="F193" s="10"/>
      <c r="G193" s="5"/>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c r="AU193" s="116"/>
      <c r="AV193" s="116"/>
      <c r="AW193" s="116"/>
      <c r="AX193" s="116"/>
      <c r="AY193" s="116"/>
      <c r="AZ193" s="116"/>
      <c r="BA193" s="116"/>
      <c r="BB193" s="8"/>
      <c r="BC193" s="8"/>
      <c r="BD193" s="8"/>
      <c r="BE193" s="8"/>
      <c r="BF193" s="8"/>
      <c r="BG193" s="7"/>
      <c r="BJ193" s="42"/>
      <c r="BM193" s="139"/>
      <c r="CB193" s="132"/>
      <c r="CF193" s="128" t="s">
        <v>103</v>
      </c>
      <c r="CG193" s="129" t="s">
        <v>103</v>
      </c>
      <c r="CH193" s="93" t="b">
        <f t="shared" si="31"/>
        <v>0</v>
      </c>
      <c r="CI193" s="25"/>
      <c r="CJ193" s="25"/>
      <c r="CK193" s="25"/>
      <c r="CP193" s="93" t="b">
        <f t="shared" si="29"/>
        <v>0</v>
      </c>
      <c r="CQ193" s="93" t="b">
        <f t="shared" si="30"/>
        <v>0</v>
      </c>
      <c r="CU193" s="93" t="b">
        <f>$CU$152</f>
        <v>0</v>
      </c>
      <c r="CW193" s="93" t="b">
        <f>$CW$154</f>
        <v>0</v>
      </c>
      <c r="CZ193" s="93" t="b">
        <f>CZ157</f>
        <v>0</v>
      </c>
      <c r="DB193" s="93" t="b">
        <f>$DB$159</f>
        <v>0</v>
      </c>
      <c r="DC193" s="25"/>
      <c r="DD193" s="94"/>
      <c r="DE193" s="94"/>
      <c r="DF193" s="94"/>
      <c r="DG193" s="94"/>
      <c r="DH193" s="94"/>
      <c r="DJ193" s="118"/>
      <c r="DS193" s="94"/>
    </row>
    <row r="194" spans="6:123" ht="15" customHeight="1">
      <c r="F194" s="10"/>
      <c r="G194" s="5"/>
      <c r="H194" s="116" t="s">
        <v>104</v>
      </c>
      <c r="I194" s="116"/>
      <c r="J194" s="116"/>
      <c r="K194" s="116"/>
      <c r="L194" s="116"/>
      <c r="M194" s="116"/>
      <c r="N194" s="116"/>
      <c r="O194" s="116"/>
      <c r="P194" s="116"/>
      <c r="Q194" s="116"/>
      <c r="R194" s="116"/>
      <c r="S194" s="116"/>
      <c r="T194" s="116"/>
      <c r="U194" s="116"/>
      <c r="V194" s="116"/>
      <c r="W194" s="116"/>
      <c r="X194" s="116"/>
      <c r="Y194" s="116"/>
      <c r="Z194" s="116"/>
      <c r="AA194" s="40"/>
      <c r="AB194" s="116"/>
      <c r="AC194" s="116"/>
      <c r="AD194" s="116"/>
      <c r="AE194" s="116"/>
      <c r="AF194" s="116"/>
      <c r="AG194" s="116"/>
      <c r="AH194" s="116"/>
      <c r="AI194" s="116"/>
      <c r="AJ194" s="116"/>
      <c r="AK194" s="116"/>
      <c r="AL194" s="116"/>
      <c r="AM194" s="116"/>
      <c r="AN194" s="116"/>
      <c r="AO194" s="116"/>
      <c r="AP194" s="116"/>
      <c r="AQ194" s="116"/>
      <c r="AR194" s="116"/>
      <c r="AS194" s="116"/>
      <c r="AT194" s="116"/>
      <c r="AU194" s="116" t="s">
        <v>749</v>
      </c>
      <c r="AV194" s="116"/>
      <c r="AW194" s="116"/>
      <c r="AX194" s="116"/>
      <c r="AY194" s="116"/>
      <c r="AZ194" s="116"/>
      <c r="BA194" s="116"/>
      <c r="BB194" s="8"/>
      <c r="BC194" s="8"/>
      <c r="BD194" s="8"/>
      <c r="BE194" s="8"/>
      <c r="BF194" s="8"/>
      <c r="BG194" s="7"/>
      <c r="BJ194" s="42"/>
      <c r="BM194" s="139" t="b">
        <v>0</v>
      </c>
      <c r="BN194" s="93" t="b">
        <v>0</v>
      </c>
      <c r="BO194" s="133"/>
      <c r="BP194" s="133"/>
      <c r="BQ194" s="93" t="b">
        <v>0</v>
      </c>
      <c r="BR194" s="93" t="b">
        <v>0</v>
      </c>
      <c r="BS194" s="93" t="b">
        <v>0</v>
      </c>
      <c r="BT194" s="93" t="b">
        <v>0</v>
      </c>
      <c r="BU194" s="93" t="str">
        <f>IF(BM194=TRUE,H194,"")</f>
        <v/>
      </c>
      <c r="BV194" s="93" t="str">
        <f>IF(BN194=TRUE,H194&amp;"_1mM","")</f>
        <v/>
      </c>
      <c r="BW194" s="133" t="str">
        <f>IF(BO194=TRUE,U194,"")</f>
        <v/>
      </c>
      <c r="BX194" s="133" t="str">
        <f>IF(BP194=TRUE,U194&amp;"_1mM","")</f>
        <v/>
      </c>
      <c r="BY194" s="93" t="str">
        <f>IF(BQ194=TRUE,AH194,"")</f>
        <v/>
      </c>
      <c r="BZ194" s="93" t="str">
        <f>IF(BR194=TRUE,AH194&amp;"_1mM","")</f>
        <v/>
      </c>
      <c r="CA194" s="93" t="str">
        <f>IF(BS194=TRUE,AU194,"")</f>
        <v/>
      </c>
      <c r="CB194" s="132" t="str">
        <f>IF(BT194=TRUE,AU194&amp;"_1mM","")</f>
        <v/>
      </c>
      <c r="CF194" s="128" t="s">
        <v>84</v>
      </c>
      <c r="CG194" s="129" t="s">
        <v>84</v>
      </c>
      <c r="CH194" s="93" t="b">
        <f t="shared" si="31"/>
        <v>0</v>
      </c>
      <c r="CI194" s="25"/>
      <c r="CJ194" s="25"/>
      <c r="CK194" s="25"/>
      <c r="CP194" s="93" t="b">
        <f t="shared" si="29"/>
        <v>0</v>
      </c>
      <c r="CQ194" s="93" t="b">
        <f t="shared" si="30"/>
        <v>0</v>
      </c>
      <c r="CS194" s="93" t="b">
        <f>$CS$150</f>
        <v>0</v>
      </c>
      <c r="CY194" s="93" t="b">
        <f>CY156</f>
        <v>0</v>
      </c>
      <c r="DC194" s="25"/>
      <c r="DD194" s="94"/>
      <c r="DE194" s="94"/>
      <c r="DF194" s="94"/>
      <c r="DG194" s="94"/>
      <c r="DH194" s="94"/>
      <c r="DJ194" s="118"/>
      <c r="DS194" s="94"/>
    </row>
    <row r="195" spans="6:123" ht="15" customHeight="1">
      <c r="F195" s="10"/>
      <c r="G195" s="5"/>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c r="AN195" s="116"/>
      <c r="AO195" s="116"/>
      <c r="AP195" s="116"/>
      <c r="AQ195" s="116"/>
      <c r="AR195" s="116"/>
      <c r="AS195" s="116"/>
      <c r="AT195" s="116"/>
      <c r="AU195" s="116"/>
      <c r="AV195" s="116"/>
      <c r="AW195" s="116"/>
      <c r="AX195" s="116"/>
      <c r="AY195" s="116"/>
      <c r="AZ195" s="116"/>
      <c r="BA195" s="116"/>
      <c r="BB195" s="8"/>
      <c r="BC195" s="8"/>
      <c r="BD195" s="8"/>
      <c r="BE195" s="8"/>
      <c r="BF195" s="8"/>
      <c r="BG195" s="7"/>
      <c r="BJ195" s="42"/>
      <c r="BM195" s="139"/>
      <c r="CB195" s="132"/>
      <c r="CF195" s="128" t="s">
        <v>105</v>
      </c>
      <c r="CG195" s="129" t="s">
        <v>105</v>
      </c>
      <c r="CH195" s="93" t="b">
        <f t="shared" si="31"/>
        <v>0</v>
      </c>
      <c r="CI195" s="25"/>
      <c r="CJ195" s="25"/>
      <c r="CK195" s="25"/>
      <c r="CP195" s="93" t="b">
        <f t="shared" si="29"/>
        <v>0</v>
      </c>
      <c r="CQ195" s="93" t="b">
        <f t="shared" si="30"/>
        <v>0</v>
      </c>
      <c r="CU195" s="93" t="b">
        <f>$CU$152</f>
        <v>0</v>
      </c>
      <c r="CW195" s="93" t="b">
        <f>$CW$154</f>
        <v>0</v>
      </c>
      <c r="CZ195" s="93" t="b">
        <f>CZ157</f>
        <v>0</v>
      </c>
      <c r="DB195" s="93" t="b">
        <f>$DB$159</f>
        <v>0</v>
      </c>
      <c r="DC195" s="25"/>
      <c r="DD195" s="94"/>
      <c r="DE195" s="94"/>
      <c r="DF195" s="94"/>
      <c r="DG195" s="94"/>
      <c r="DH195" s="94"/>
      <c r="DJ195" s="118"/>
      <c r="DS195" s="94"/>
    </row>
    <row r="196" spans="6:123" ht="15" customHeight="1">
      <c r="F196" s="10"/>
      <c r="G196" s="5"/>
      <c r="H196" s="116"/>
      <c r="I196" s="116"/>
      <c r="J196" s="116"/>
      <c r="K196" s="116"/>
      <c r="L196" s="116"/>
      <c r="M196" s="116"/>
      <c r="N196" s="116"/>
      <c r="O196" s="116"/>
      <c r="P196" s="116"/>
      <c r="Q196" s="116"/>
      <c r="R196" s="116"/>
      <c r="S196" s="116"/>
      <c r="T196" s="116"/>
      <c r="U196" s="116" t="s">
        <v>106</v>
      </c>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t="s">
        <v>109</v>
      </c>
      <c r="AV196" s="117"/>
      <c r="AW196" s="117"/>
      <c r="AX196" s="117"/>
      <c r="AY196" s="117"/>
      <c r="AZ196" s="117"/>
      <c r="BA196" s="116"/>
      <c r="BB196" s="8"/>
      <c r="BC196" s="8"/>
      <c r="BD196" s="8"/>
      <c r="BE196" s="8"/>
      <c r="BF196" s="9"/>
      <c r="BG196" s="7"/>
      <c r="BM196" s="139" t="b">
        <v>0</v>
      </c>
      <c r="BN196" s="93" t="b">
        <v>0</v>
      </c>
      <c r="BO196" s="93" t="b">
        <v>0</v>
      </c>
      <c r="BP196" s="93" t="b">
        <v>0</v>
      </c>
      <c r="BQ196" s="93" t="b">
        <v>0</v>
      </c>
      <c r="BR196" s="93" t="b">
        <v>0</v>
      </c>
      <c r="BS196" s="93" t="b">
        <v>0</v>
      </c>
      <c r="BT196" s="93" t="b">
        <v>0</v>
      </c>
      <c r="BU196" s="93" t="str">
        <f>IF(BM196=TRUE,H196,"")</f>
        <v/>
      </c>
      <c r="BV196" s="93" t="str">
        <f>IF(BN196=TRUE,H196&amp;"_1mM","")</f>
        <v/>
      </c>
      <c r="BW196" s="93" t="str">
        <f>IF(BO196=TRUE,U196,"")</f>
        <v/>
      </c>
      <c r="BX196" s="93" t="str">
        <f>IF(BP196=TRUE,U196&amp;"_1mM","")</f>
        <v/>
      </c>
      <c r="BY196" s="93" t="str">
        <f>IF(BQ196=TRUE,AH196,"")</f>
        <v/>
      </c>
      <c r="BZ196" s="93" t="str">
        <f>IF(BR196=TRUE,AH196&amp;"_1mM","")</f>
        <v/>
      </c>
      <c r="CA196" s="93" t="str">
        <f>IF(BS196=TRUE,AU196,"")</f>
        <v/>
      </c>
      <c r="CB196" s="132" t="str">
        <f>IF(BT196=TRUE,AU196&amp;"_1mM","")</f>
        <v/>
      </c>
      <c r="CF196" s="128" t="s">
        <v>85</v>
      </c>
      <c r="CG196" s="129" t="s">
        <v>85</v>
      </c>
      <c r="CH196" s="93" t="b">
        <f t="shared" si="31"/>
        <v>0</v>
      </c>
      <c r="CI196" s="25"/>
      <c r="CJ196" s="25"/>
      <c r="CK196" s="25"/>
      <c r="CP196" s="93" t="b">
        <f t="shared" si="29"/>
        <v>0</v>
      </c>
      <c r="CQ196" s="93" t="b">
        <f t="shared" si="30"/>
        <v>0</v>
      </c>
      <c r="CS196" s="93" t="b">
        <f>$CS$150</f>
        <v>0</v>
      </c>
      <c r="CY196" s="93" t="b">
        <f>CY156</f>
        <v>0</v>
      </c>
      <c r="DC196" s="25"/>
      <c r="DD196" s="94"/>
      <c r="DE196" s="94"/>
      <c r="DF196" s="94"/>
      <c r="DG196" s="94"/>
      <c r="DH196" s="94"/>
      <c r="DJ196" s="118"/>
      <c r="DS196" s="94"/>
    </row>
    <row r="197" spans="6:123" ht="15" customHeight="1">
      <c r="F197" s="10"/>
      <c r="G197" s="5"/>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c r="AU197" s="116"/>
      <c r="AV197" s="117"/>
      <c r="AW197" s="117"/>
      <c r="AX197" s="117"/>
      <c r="AY197" s="117"/>
      <c r="AZ197" s="117"/>
      <c r="BA197" s="116"/>
      <c r="BB197" s="8"/>
      <c r="BC197" s="8"/>
      <c r="BD197" s="8"/>
      <c r="BE197" s="8"/>
      <c r="BF197" s="9"/>
      <c r="BG197" s="7"/>
      <c r="BM197" s="139"/>
      <c r="CB197" s="132"/>
      <c r="CF197" s="128" t="s">
        <v>107</v>
      </c>
      <c r="CG197" s="129" t="s">
        <v>107</v>
      </c>
      <c r="CH197" s="93" t="b">
        <f t="shared" si="31"/>
        <v>0</v>
      </c>
      <c r="CI197" s="25"/>
      <c r="CJ197" s="25"/>
      <c r="CK197" s="25"/>
      <c r="CP197" s="93" t="b">
        <f t="shared" si="29"/>
        <v>0</v>
      </c>
      <c r="CQ197" s="93" t="b">
        <f t="shared" si="30"/>
        <v>0</v>
      </c>
      <c r="CU197" s="93" t="b">
        <f>$CU$152</f>
        <v>0</v>
      </c>
      <c r="CW197" s="93" t="b">
        <f>$CW$154</f>
        <v>0</v>
      </c>
      <c r="CZ197" s="93" t="b">
        <f>CZ157</f>
        <v>0</v>
      </c>
      <c r="DB197" s="93" t="b">
        <f>$DB$159</f>
        <v>0</v>
      </c>
      <c r="DC197" s="25"/>
      <c r="DD197" s="94"/>
      <c r="DE197" s="94"/>
      <c r="DF197" s="94"/>
      <c r="DG197" s="94"/>
      <c r="DH197" s="94"/>
      <c r="DJ197" s="118"/>
      <c r="DS197" s="94"/>
    </row>
    <row r="198" spans="6:123" ht="15" customHeight="1">
      <c r="F198" s="10"/>
      <c r="G198" s="5"/>
      <c r="H198" s="116"/>
      <c r="I198" s="116"/>
      <c r="J198" s="116"/>
      <c r="K198" s="116"/>
      <c r="L198" s="116"/>
      <c r="M198" s="116"/>
      <c r="N198" s="116"/>
      <c r="O198" s="116"/>
      <c r="P198" s="116"/>
      <c r="Q198" s="116"/>
      <c r="R198" s="116"/>
      <c r="S198" s="116"/>
      <c r="T198" s="116"/>
      <c r="U198" s="116" t="s">
        <v>111</v>
      </c>
      <c r="V198" s="116"/>
      <c r="W198" s="116"/>
      <c r="X198" s="116"/>
      <c r="Y198" s="116"/>
      <c r="Z198" s="116"/>
      <c r="AA198" s="116"/>
      <c r="AB198" s="116"/>
      <c r="AC198" s="116"/>
      <c r="AD198" s="116"/>
      <c r="AE198" s="116"/>
      <c r="AF198" s="116"/>
      <c r="AG198" s="116"/>
      <c r="AH198" s="116"/>
      <c r="AI198" s="116"/>
      <c r="AJ198" s="116"/>
      <c r="AK198" s="116"/>
      <c r="AL198" s="116"/>
      <c r="AM198" s="116"/>
      <c r="AN198" s="116"/>
      <c r="AO198" s="116"/>
      <c r="AP198" s="116"/>
      <c r="AQ198" s="116"/>
      <c r="AR198" s="116"/>
      <c r="AS198" s="116"/>
      <c r="AT198" s="116"/>
      <c r="AU198" s="116"/>
      <c r="AV198" s="116"/>
      <c r="AW198" s="116"/>
      <c r="AX198" s="116"/>
      <c r="AY198" s="116"/>
      <c r="AZ198" s="116"/>
      <c r="BA198" s="116"/>
      <c r="BB198" s="8"/>
      <c r="BC198" s="8"/>
      <c r="BD198" s="8"/>
      <c r="BE198" s="8"/>
      <c r="BF198" s="8"/>
      <c r="BG198" s="7"/>
      <c r="BM198" s="139" t="b">
        <v>0</v>
      </c>
      <c r="BN198" s="93" t="b">
        <v>0</v>
      </c>
      <c r="BO198" s="93" t="b">
        <v>0</v>
      </c>
      <c r="BP198" s="93" t="b">
        <v>0</v>
      </c>
      <c r="BQ198" s="93" t="b">
        <v>0</v>
      </c>
      <c r="BR198" s="93" t="b">
        <v>0</v>
      </c>
      <c r="BS198" s="93" t="b">
        <v>0</v>
      </c>
      <c r="BT198" s="93" t="b">
        <v>0</v>
      </c>
      <c r="BU198" s="93" t="str">
        <f>IF(BM198=TRUE,H198,"")</f>
        <v/>
      </c>
      <c r="BV198" s="93" t="str">
        <f>IF(BN198=TRUE,H198&amp;"_1mM","")</f>
        <v/>
      </c>
      <c r="BW198" s="93" t="str">
        <f>IF(BO198=TRUE,U198,"")</f>
        <v/>
      </c>
      <c r="BX198" s="93" t="str">
        <f>IF(BP198=TRUE,U198&amp;"_1mM","")</f>
        <v/>
      </c>
      <c r="BY198" s="93" t="str">
        <f>IF(BQ198=TRUE,AH198,"")</f>
        <v/>
      </c>
      <c r="BZ198" s="93" t="str">
        <f>IF(BR198=TRUE,AH198&amp;"_1mM","")</f>
        <v/>
      </c>
      <c r="CA198" s="93" t="str">
        <f>IF(BS198=TRUE,AU198,"")</f>
        <v/>
      </c>
      <c r="CB198" s="132" t="str">
        <f>IF(BT198=TRUE,AU198&amp;"_1mM","")</f>
        <v/>
      </c>
      <c r="CF198" s="128" t="s">
        <v>112</v>
      </c>
      <c r="CG198" s="129" t="s">
        <v>112</v>
      </c>
      <c r="CH198" s="93" t="b">
        <f t="shared" si="31"/>
        <v>0</v>
      </c>
      <c r="CI198" s="25"/>
      <c r="CJ198" s="25"/>
      <c r="CK198" s="25"/>
      <c r="CP198" s="93" t="b">
        <f t="shared" si="29"/>
        <v>0</v>
      </c>
      <c r="CQ198" s="93" t="b">
        <f t="shared" si="30"/>
        <v>0</v>
      </c>
      <c r="CS198" s="93" t="b">
        <f>$CS$150</f>
        <v>0</v>
      </c>
      <c r="CY198" s="93" t="b">
        <f>CY156</f>
        <v>0</v>
      </c>
      <c r="DC198" s="25"/>
      <c r="DD198" s="94"/>
      <c r="DE198" s="94"/>
      <c r="DF198" s="94"/>
      <c r="DG198" s="94"/>
      <c r="DH198" s="94"/>
      <c r="DJ198" s="118"/>
      <c r="DS198" s="94"/>
    </row>
    <row r="199" spans="6:123" ht="15" customHeight="1">
      <c r="F199" s="10"/>
      <c r="G199" s="5"/>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c r="AP199" s="116"/>
      <c r="AQ199" s="116"/>
      <c r="AR199" s="116"/>
      <c r="AS199" s="116"/>
      <c r="AT199" s="116"/>
      <c r="AU199" s="116"/>
      <c r="AV199" s="116"/>
      <c r="AW199" s="116"/>
      <c r="AX199" s="116"/>
      <c r="AY199" s="116"/>
      <c r="AZ199" s="116"/>
      <c r="BA199" s="116"/>
      <c r="BB199" s="8"/>
      <c r="BC199" s="8"/>
      <c r="BD199" s="8"/>
      <c r="BE199" s="8"/>
      <c r="BF199" s="8"/>
      <c r="BG199" s="7"/>
      <c r="BM199" s="139"/>
      <c r="CB199" s="132"/>
      <c r="CF199" s="128" t="s">
        <v>113</v>
      </c>
      <c r="CG199" s="129" t="s">
        <v>113</v>
      </c>
      <c r="CH199" s="93" t="b">
        <f t="shared" si="31"/>
        <v>0</v>
      </c>
      <c r="CI199" s="25"/>
      <c r="CJ199" s="25"/>
      <c r="CK199" s="25"/>
      <c r="CP199" s="93" t="b">
        <f t="shared" si="29"/>
        <v>0</v>
      </c>
      <c r="CQ199" s="93" t="b">
        <f t="shared" si="30"/>
        <v>0</v>
      </c>
      <c r="CU199" s="93" t="b">
        <f>$CU$152</f>
        <v>0</v>
      </c>
      <c r="CW199" s="93" t="b">
        <f>$CW$154</f>
        <v>0</v>
      </c>
      <c r="CZ199" s="93" t="b">
        <f>CZ157</f>
        <v>0</v>
      </c>
      <c r="DB199" s="93" t="b">
        <f>$DB$159</f>
        <v>0</v>
      </c>
      <c r="DC199" s="25"/>
      <c r="DD199" s="94"/>
      <c r="DE199" s="94"/>
      <c r="DF199" s="94"/>
      <c r="DG199" s="94"/>
      <c r="DH199" s="94"/>
      <c r="DJ199" s="118"/>
      <c r="DS199" s="94"/>
    </row>
    <row r="200" spans="6:123" ht="15" customHeight="1">
      <c r="F200" s="10"/>
      <c r="G200" s="5"/>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t="s">
        <v>116</v>
      </c>
      <c r="AI200" s="116"/>
      <c r="AJ200" s="116"/>
      <c r="AK200" s="116"/>
      <c r="AL200" s="116"/>
      <c r="AM200" s="116"/>
      <c r="AN200" s="116"/>
      <c r="AO200" s="116"/>
      <c r="AP200" s="116"/>
      <c r="AQ200" s="116"/>
      <c r="AR200" s="116"/>
      <c r="AS200" s="116"/>
      <c r="AT200" s="116"/>
      <c r="AU200" s="116" t="s">
        <v>119</v>
      </c>
      <c r="AV200" s="116"/>
      <c r="AW200" s="116"/>
      <c r="AX200" s="116"/>
      <c r="AY200" s="116"/>
      <c r="AZ200" s="116"/>
      <c r="BA200" s="116"/>
      <c r="BB200" s="8"/>
      <c r="BC200" s="8"/>
      <c r="BD200" s="8"/>
      <c r="BE200" s="8"/>
      <c r="BF200" s="8"/>
      <c r="BG200" s="7"/>
      <c r="BM200" s="139" t="b">
        <v>0</v>
      </c>
      <c r="BN200" s="93" t="b">
        <v>0</v>
      </c>
      <c r="BO200" s="93" t="b">
        <v>0</v>
      </c>
      <c r="BP200" s="93" t="b">
        <v>0</v>
      </c>
      <c r="BQ200" s="93" t="b">
        <v>0</v>
      </c>
      <c r="BR200" s="93" t="b">
        <v>0</v>
      </c>
      <c r="BS200" s="93" t="b">
        <v>0</v>
      </c>
      <c r="BT200" s="93" t="b">
        <v>0</v>
      </c>
      <c r="BU200" s="93" t="str">
        <f>IF(BM200=TRUE,H200,"")</f>
        <v/>
      </c>
      <c r="BV200" s="93" t="str">
        <f>IF(BN200=TRUE,H200&amp;"_1mM","")</f>
        <v/>
      </c>
      <c r="BW200" s="93" t="str">
        <f>IF(BO200=TRUE,U200,"")</f>
        <v/>
      </c>
      <c r="BX200" s="93" t="str">
        <f>IF(BP200=TRUE,U200&amp;"_1mM","")</f>
        <v/>
      </c>
      <c r="BY200" s="93" t="str">
        <f>IF(BQ200=TRUE,AH200,"")</f>
        <v/>
      </c>
      <c r="BZ200" s="93" t="str">
        <f>IF(BR200=TRUE,AH200&amp;"_1mM","")</f>
        <v/>
      </c>
      <c r="CA200" s="93" t="str">
        <f>IF(BS200=TRUE,AU200,"")</f>
        <v/>
      </c>
      <c r="CB200" s="132" t="str">
        <f>IF(BT200=TRUE,AU200&amp;"_1mM","")</f>
        <v/>
      </c>
      <c r="CF200" s="128" t="s">
        <v>117</v>
      </c>
      <c r="CG200" s="129" t="s">
        <v>117</v>
      </c>
      <c r="CH200" s="93" t="b">
        <f t="shared" si="31"/>
        <v>0</v>
      </c>
      <c r="CI200" s="25"/>
      <c r="CJ200" s="25"/>
      <c r="CK200" s="25"/>
      <c r="CP200" s="93" t="b">
        <f t="shared" si="29"/>
        <v>0</v>
      </c>
      <c r="CQ200" s="93" t="b">
        <f t="shared" si="30"/>
        <v>0</v>
      </c>
      <c r="CS200" s="93" t="b">
        <f>$CS$150</f>
        <v>0</v>
      </c>
      <c r="CY200" s="93" t="b">
        <f>CY156</f>
        <v>0</v>
      </c>
      <c r="DC200" s="25"/>
      <c r="DD200" s="94"/>
      <c r="DE200" s="94"/>
      <c r="DF200" s="94"/>
      <c r="DG200" s="94"/>
      <c r="DH200" s="94"/>
      <c r="DJ200" s="118"/>
      <c r="DS200" s="94"/>
    </row>
    <row r="201" spans="6:123" ht="15" customHeight="1">
      <c r="F201" s="10"/>
      <c r="G201" s="5"/>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16"/>
      <c r="AX201" s="116"/>
      <c r="AY201" s="116"/>
      <c r="AZ201" s="116"/>
      <c r="BA201" s="116"/>
      <c r="BB201" s="8"/>
      <c r="BC201" s="8"/>
      <c r="BD201" s="8"/>
      <c r="BE201" s="8"/>
      <c r="BF201" s="8"/>
      <c r="BG201" s="7"/>
      <c r="BM201" s="139"/>
      <c r="CB201" s="132"/>
      <c r="CF201" s="128" t="s">
        <v>118</v>
      </c>
      <c r="CG201" s="129" t="s">
        <v>118</v>
      </c>
      <c r="CH201" s="93" t="b">
        <f t="shared" si="31"/>
        <v>0</v>
      </c>
      <c r="CI201" s="25"/>
      <c r="CJ201" s="25"/>
      <c r="CK201" s="25"/>
      <c r="CP201" s="93" t="b">
        <f t="shared" si="29"/>
        <v>0</v>
      </c>
      <c r="CQ201" s="93" t="b">
        <f t="shared" si="30"/>
        <v>0</v>
      </c>
      <c r="CU201" s="93" t="b">
        <f>$CU$152</f>
        <v>0</v>
      </c>
      <c r="CW201" s="93" t="b">
        <f>$CW$154</f>
        <v>0</v>
      </c>
      <c r="CZ201" s="93" t="b">
        <f>CZ157</f>
        <v>0</v>
      </c>
      <c r="DB201" s="93" t="b">
        <f>$DB$159</f>
        <v>0</v>
      </c>
      <c r="DC201" s="25"/>
      <c r="DD201" s="94"/>
      <c r="DE201" s="94"/>
      <c r="DF201" s="94"/>
      <c r="DG201" s="94"/>
      <c r="DH201" s="94"/>
      <c r="DJ201" s="118"/>
      <c r="DS201" s="94"/>
    </row>
    <row r="202" spans="6:123" ht="15" customHeight="1">
      <c r="F202" s="10"/>
      <c r="G202" s="5"/>
      <c r="H202" s="116" t="s">
        <v>335</v>
      </c>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c r="AX202" s="116"/>
      <c r="AY202" s="116"/>
      <c r="AZ202" s="116"/>
      <c r="BA202" s="116"/>
      <c r="BB202" s="8"/>
      <c r="BC202" s="8"/>
      <c r="BD202" s="8"/>
      <c r="BE202" s="8"/>
      <c r="BF202" s="8"/>
      <c r="BG202" s="7"/>
      <c r="BM202" s="139" t="b">
        <v>0</v>
      </c>
      <c r="BN202" s="93" t="b">
        <v>0</v>
      </c>
      <c r="BO202" s="93" t="b">
        <v>0</v>
      </c>
      <c r="BP202" s="93" t="b">
        <v>0</v>
      </c>
      <c r="BQ202" s="93" t="b">
        <v>0</v>
      </c>
      <c r="BR202" s="93" t="b">
        <v>0</v>
      </c>
      <c r="BS202" s="93" t="b">
        <v>0</v>
      </c>
      <c r="BT202" s="93" t="b">
        <v>0</v>
      </c>
      <c r="BU202" s="93" t="str">
        <f>IF(BM202=TRUE,H202,"")</f>
        <v/>
      </c>
      <c r="BV202" s="93" t="str">
        <f>IF(BN202=TRUE,H202&amp;"_1mM","")</f>
        <v/>
      </c>
      <c r="BW202" s="93" t="str">
        <f>IF(BO202=TRUE,U202,"")</f>
        <v/>
      </c>
      <c r="BX202" s="93" t="str">
        <f>IF(BP202=TRUE,U202&amp;"_1mM","")</f>
        <v/>
      </c>
      <c r="BY202" s="93" t="str">
        <f>IF(BQ202=TRUE,AH202,"")</f>
        <v/>
      </c>
      <c r="BZ202" s="93" t="str">
        <f>IF(BR202=TRUE,AH202&amp;"_1mM","")</f>
        <v/>
      </c>
      <c r="CA202" s="93" t="str">
        <f>IF(BS202=TRUE,AU202,"")</f>
        <v/>
      </c>
      <c r="CB202" s="132" t="str">
        <f>IF(BT202=TRUE,AU202&amp;"_1mM","")</f>
        <v/>
      </c>
      <c r="CF202" s="128" t="s">
        <v>705</v>
      </c>
      <c r="CG202" s="129" t="s">
        <v>656</v>
      </c>
      <c r="CH202" s="93" t="b">
        <f t="shared" si="31"/>
        <v>0</v>
      </c>
      <c r="CI202" s="25"/>
      <c r="CJ202" s="25"/>
      <c r="CK202" s="25"/>
      <c r="CP202" s="93" t="b">
        <f t="shared" si="29"/>
        <v>0</v>
      </c>
      <c r="CQ202" s="93" t="b">
        <f t="shared" si="30"/>
        <v>0</v>
      </c>
      <c r="CY202" s="93" t="b">
        <f>CY156</f>
        <v>0</v>
      </c>
      <c r="DC202" s="25"/>
      <c r="DD202" s="94"/>
      <c r="DE202" s="94"/>
      <c r="DF202" s="94"/>
      <c r="DG202" s="94"/>
      <c r="DH202" s="94"/>
      <c r="DJ202" s="118"/>
      <c r="DS202" s="94"/>
    </row>
    <row r="203" spans="6:123" ht="15" customHeight="1">
      <c r="F203" s="10"/>
      <c r="G203" s="5"/>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c r="AN203" s="116"/>
      <c r="AO203" s="116"/>
      <c r="AP203" s="116"/>
      <c r="AQ203" s="116"/>
      <c r="AR203" s="116"/>
      <c r="AS203" s="116"/>
      <c r="AT203" s="116"/>
      <c r="AU203" s="116"/>
      <c r="AV203" s="116"/>
      <c r="AW203" s="116"/>
      <c r="AX203" s="116"/>
      <c r="AY203" s="116"/>
      <c r="AZ203" s="116"/>
      <c r="BA203" s="116"/>
      <c r="BB203" s="8"/>
      <c r="BC203" s="8"/>
      <c r="BD203" s="8"/>
      <c r="BE203" s="8"/>
      <c r="BF203" s="8"/>
      <c r="BG203" s="7"/>
      <c r="BM203" s="139"/>
      <c r="CB203" s="132"/>
      <c r="CF203" s="128" t="s">
        <v>766</v>
      </c>
      <c r="CG203" s="129" t="s">
        <v>657</v>
      </c>
      <c r="CH203" s="93" t="b">
        <f t="shared" si="31"/>
        <v>0</v>
      </c>
      <c r="CI203" s="25"/>
      <c r="CJ203" s="25"/>
      <c r="CK203" s="25"/>
      <c r="CP203" s="93" t="b">
        <f t="shared" si="29"/>
        <v>0</v>
      </c>
      <c r="CQ203" s="93" t="b">
        <f t="shared" si="30"/>
        <v>0</v>
      </c>
      <c r="CZ203" s="93" t="b">
        <f>CZ157</f>
        <v>0</v>
      </c>
      <c r="DB203" s="93" t="b">
        <f>$DB$159</f>
        <v>0</v>
      </c>
      <c r="DC203" s="25"/>
      <c r="DD203" s="94"/>
      <c r="DE203" s="94"/>
      <c r="DF203" s="94"/>
      <c r="DG203" s="94"/>
      <c r="DH203" s="94"/>
      <c r="DJ203" s="118"/>
      <c r="DS203" s="94"/>
    </row>
    <row r="204" spans="6:123" ht="15" customHeight="1">
      <c r="F204" s="10"/>
      <c r="G204" s="5"/>
      <c r="H204" s="116" t="s">
        <v>123</v>
      </c>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t="s">
        <v>125</v>
      </c>
      <c r="AI204" s="116"/>
      <c r="AJ204" s="116"/>
      <c r="AK204" s="116"/>
      <c r="AL204" s="116"/>
      <c r="AM204" s="116"/>
      <c r="AN204" s="116"/>
      <c r="AO204" s="116"/>
      <c r="AP204" s="116"/>
      <c r="AQ204" s="116"/>
      <c r="AR204" s="116"/>
      <c r="AS204" s="116"/>
      <c r="AT204" s="116"/>
      <c r="AU204" s="116"/>
      <c r="AV204" s="116"/>
      <c r="AW204" s="116"/>
      <c r="AX204" s="116"/>
      <c r="AY204" s="116"/>
      <c r="AZ204" s="116"/>
      <c r="BA204" s="116"/>
      <c r="BB204" s="8"/>
      <c r="BC204" s="8"/>
      <c r="BD204" s="8"/>
      <c r="BE204" s="8"/>
      <c r="BF204" s="8"/>
      <c r="BG204" s="7"/>
      <c r="BM204" s="139" t="b">
        <v>0</v>
      </c>
      <c r="BN204" s="93" t="b">
        <v>0</v>
      </c>
      <c r="BO204" s="93" t="b">
        <v>0</v>
      </c>
      <c r="BP204" s="93" t="b">
        <v>0</v>
      </c>
      <c r="BQ204" s="93" t="b">
        <v>0</v>
      </c>
      <c r="BR204" s="93" t="b">
        <v>0</v>
      </c>
      <c r="BS204" s="93" t="b">
        <v>0</v>
      </c>
      <c r="BT204" s="93" t="b">
        <v>0</v>
      </c>
      <c r="BU204" s="93" t="str">
        <f>IF(BM204=TRUE,H204,"")</f>
        <v/>
      </c>
      <c r="BV204" s="93" t="str">
        <f>IF(BN204=TRUE,H204&amp;"_1mM","")</f>
        <v/>
      </c>
      <c r="BW204" s="93" t="str">
        <f>IF(BO204=TRUE,U204,"")</f>
        <v/>
      </c>
      <c r="BX204" s="93" t="str">
        <f>IF(BP204=TRUE,U204&amp;"_1mM","")</f>
        <v/>
      </c>
      <c r="BY204" s="93" t="str">
        <f>IF(BQ204=TRUE,AH204,"")</f>
        <v/>
      </c>
      <c r="BZ204" s="93" t="str">
        <f>IF(BR204=TRUE,AH204&amp;"_1mM","")</f>
        <v/>
      </c>
      <c r="CA204" s="93" t="str">
        <f>IF(BS204=TRUE,AU204,"")</f>
        <v/>
      </c>
      <c r="CB204" s="132" t="str">
        <f>IF(BT204=TRUE,AU204&amp;"_1mM","")</f>
        <v/>
      </c>
      <c r="CF204" s="130" t="s">
        <v>87</v>
      </c>
      <c r="CG204" s="129" t="s">
        <v>87</v>
      </c>
      <c r="CH204" s="93" t="b">
        <f t="shared" si="31"/>
        <v>0</v>
      </c>
      <c r="CI204" s="25"/>
      <c r="CJ204" s="25"/>
      <c r="CK204" s="25"/>
      <c r="CP204" s="93" t="b">
        <f t="shared" si="29"/>
        <v>0</v>
      </c>
      <c r="CQ204" s="93" t="b">
        <f t="shared" si="30"/>
        <v>0</v>
      </c>
      <c r="CR204" s="93" t="b">
        <f>CR149</f>
        <v>0</v>
      </c>
      <c r="CS204" s="93" t="b">
        <f>$CS$150</f>
        <v>0</v>
      </c>
      <c r="CY204" s="93" t="b">
        <f>CY156</f>
        <v>0</v>
      </c>
      <c r="DC204" s="25"/>
      <c r="DD204" s="94"/>
      <c r="DE204" s="94"/>
      <c r="DF204" s="94"/>
      <c r="DG204" s="94"/>
      <c r="DH204" s="94"/>
      <c r="DJ204" s="118"/>
      <c r="DS204" s="94"/>
    </row>
    <row r="205" spans="6:123" ht="15" customHeight="1">
      <c r="F205" s="10"/>
      <c r="G205" s="5"/>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c r="AN205" s="116"/>
      <c r="AO205" s="116"/>
      <c r="AP205" s="116"/>
      <c r="AQ205" s="116"/>
      <c r="AR205" s="116"/>
      <c r="AS205" s="116"/>
      <c r="AT205" s="116"/>
      <c r="AU205" s="116"/>
      <c r="AV205" s="116"/>
      <c r="AW205" s="116"/>
      <c r="AX205" s="116"/>
      <c r="AY205" s="116"/>
      <c r="AZ205" s="116"/>
      <c r="BA205" s="116"/>
      <c r="BB205" s="8"/>
      <c r="BC205" s="8"/>
      <c r="BD205" s="8"/>
      <c r="BE205" s="8"/>
      <c r="BF205" s="8"/>
      <c r="BG205" s="7"/>
      <c r="BM205" s="139"/>
      <c r="CB205" s="132"/>
      <c r="CF205" s="130" t="s">
        <v>121</v>
      </c>
      <c r="CG205" s="129" t="s">
        <v>121</v>
      </c>
      <c r="CH205" s="93" t="b">
        <f t="shared" si="31"/>
        <v>0</v>
      </c>
      <c r="CI205" s="25"/>
      <c r="CJ205" s="25"/>
      <c r="CK205" s="25"/>
      <c r="CP205" s="93" t="b">
        <f t="shared" si="29"/>
        <v>0</v>
      </c>
      <c r="CQ205" s="93" t="b">
        <f t="shared" si="30"/>
        <v>0</v>
      </c>
      <c r="CU205" s="93" t="b">
        <f>$CU$152</f>
        <v>0</v>
      </c>
      <c r="CW205" s="93" t="b">
        <f>$CW$154</f>
        <v>0</v>
      </c>
      <c r="CZ205" s="93" t="b">
        <f>CZ157</f>
        <v>0</v>
      </c>
      <c r="DB205" s="93" t="b">
        <f>$DB$159</f>
        <v>0</v>
      </c>
      <c r="DC205" s="25"/>
      <c r="DD205" s="94"/>
      <c r="DE205" s="94"/>
      <c r="DF205" s="94"/>
      <c r="DG205" s="94"/>
      <c r="DH205" s="94"/>
      <c r="DJ205" s="118"/>
      <c r="DS205" s="94"/>
    </row>
    <row r="206" spans="6:123" ht="15" customHeight="1">
      <c r="F206" s="10"/>
      <c r="G206" s="5"/>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7"/>
      <c r="AW206" s="117"/>
      <c r="AX206" s="117"/>
      <c r="AY206" s="117"/>
      <c r="AZ206" s="117"/>
      <c r="BA206" s="116"/>
      <c r="BB206" s="8"/>
      <c r="BC206" s="8"/>
      <c r="BD206" s="8"/>
      <c r="BE206" s="8"/>
      <c r="BF206" s="9"/>
      <c r="BG206" s="7"/>
      <c r="BM206" s="139" t="b">
        <v>0</v>
      </c>
      <c r="BN206" s="93" t="b">
        <v>0</v>
      </c>
      <c r="BO206" s="93" t="b">
        <v>0</v>
      </c>
      <c r="BP206" s="93" t="b">
        <v>0</v>
      </c>
      <c r="BQ206" s="93" t="b">
        <v>0</v>
      </c>
      <c r="BR206" s="93" t="b">
        <v>0</v>
      </c>
      <c r="BS206" s="93" t="b">
        <v>0</v>
      </c>
      <c r="BT206" s="93" t="b">
        <v>0</v>
      </c>
      <c r="BU206" s="93" t="str">
        <f>IF(BM206=TRUE,H206,"")</f>
        <v/>
      </c>
      <c r="BV206" s="93" t="str">
        <f>IF(BN206=TRUE,H206&amp;"_1mM","")</f>
        <v/>
      </c>
      <c r="BW206" s="93" t="str">
        <f>IF(BO206=TRUE,U206,"")</f>
        <v/>
      </c>
      <c r="BX206" s="93" t="str">
        <f>IF(BP206=TRUE,U206&amp;"_1mM","")</f>
        <v/>
      </c>
      <c r="BY206" s="93" t="str">
        <f>IF(BQ206=TRUE,AH206,"")</f>
        <v/>
      </c>
      <c r="BZ206" s="93" t="str">
        <f>IF(BR206=TRUE,AH206&amp;"_1mM","")</f>
        <v/>
      </c>
      <c r="CA206" s="93" t="str">
        <f>IF(BS206=TRUE,AU206,"")</f>
        <v/>
      </c>
      <c r="CB206" s="132" t="str">
        <f>IF(BT206=TRUE,AU206&amp;"_1mM","")</f>
        <v/>
      </c>
      <c r="CF206" s="128" t="s">
        <v>88</v>
      </c>
      <c r="CG206" s="129" t="s">
        <v>88</v>
      </c>
      <c r="CH206" s="93" t="b">
        <f t="shared" si="31"/>
        <v>0</v>
      </c>
      <c r="CI206" s="25"/>
      <c r="CJ206" s="25"/>
      <c r="CK206" s="25"/>
      <c r="CP206" s="93" t="b">
        <f t="shared" si="29"/>
        <v>0</v>
      </c>
      <c r="CQ206" s="93" t="b">
        <f t="shared" si="30"/>
        <v>0</v>
      </c>
      <c r="CS206" s="93" t="b">
        <f>$CS$150</f>
        <v>0</v>
      </c>
      <c r="CY206" s="93" t="b">
        <f>CY156</f>
        <v>0</v>
      </c>
      <c r="DC206" s="25"/>
      <c r="DD206" s="94"/>
      <c r="DE206" s="94"/>
      <c r="DF206" s="94"/>
      <c r="DG206" s="94"/>
      <c r="DH206" s="94"/>
      <c r="DJ206" s="118"/>
      <c r="DS206" s="94"/>
    </row>
    <row r="207" spans="6:123" ht="15" customHeight="1">
      <c r="F207" s="10"/>
      <c r="G207" s="5"/>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c r="AN207" s="116"/>
      <c r="AO207" s="116"/>
      <c r="AP207" s="116"/>
      <c r="AQ207" s="116"/>
      <c r="AR207" s="116"/>
      <c r="AS207" s="116"/>
      <c r="AT207" s="116"/>
      <c r="AU207" s="116"/>
      <c r="AV207" s="117"/>
      <c r="AW207" s="117"/>
      <c r="AX207" s="117"/>
      <c r="AY207" s="117"/>
      <c r="AZ207" s="117"/>
      <c r="BA207" s="116"/>
      <c r="BB207" s="8"/>
      <c r="BC207" s="8"/>
      <c r="BD207" s="8"/>
      <c r="BE207" s="8"/>
      <c r="BF207" s="9"/>
      <c r="BG207" s="7"/>
      <c r="BM207" s="139"/>
      <c r="CB207" s="132"/>
      <c r="CF207" s="128" t="s">
        <v>126</v>
      </c>
      <c r="CG207" s="129" t="s">
        <v>126</v>
      </c>
      <c r="CH207" s="93" t="b">
        <f t="shared" si="31"/>
        <v>0</v>
      </c>
      <c r="CI207" s="25"/>
      <c r="CJ207" s="25"/>
      <c r="CK207" s="25"/>
      <c r="CP207" s="93" t="b">
        <f t="shared" si="29"/>
        <v>0</v>
      </c>
      <c r="CQ207" s="93" t="b">
        <f t="shared" si="30"/>
        <v>0</v>
      </c>
      <c r="CU207" s="93" t="b">
        <f>$CU$152</f>
        <v>0</v>
      </c>
      <c r="CW207" s="93" t="b">
        <f>$CW$154</f>
        <v>0</v>
      </c>
      <c r="CZ207" s="93" t="b">
        <f>CZ157</f>
        <v>0</v>
      </c>
      <c r="DB207" s="93" t="b">
        <f>$DB$159</f>
        <v>0</v>
      </c>
      <c r="DC207" s="25"/>
      <c r="DD207" s="94"/>
      <c r="DE207" s="94"/>
      <c r="DF207" s="94"/>
      <c r="DG207" s="94"/>
      <c r="DH207" s="94"/>
      <c r="DJ207" s="118"/>
      <c r="DS207" s="94"/>
    </row>
    <row r="208" spans="6:123" ht="15" customHeight="1">
      <c r="F208" s="10"/>
      <c r="G208" s="5"/>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t="s">
        <v>398</v>
      </c>
      <c r="AI208" s="116"/>
      <c r="AJ208" s="116"/>
      <c r="AK208" s="116"/>
      <c r="AL208" s="116"/>
      <c r="AM208" s="116"/>
      <c r="AN208" s="116"/>
      <c r="AO208" s="116"/>
      <c r="AP208" s="116"/>
      <c r="AQ208" s="116"/>
      <c r="AR208" s="116"/>
      <c r="AS208" s="116"/>
      <c r="AT208" s="116"/>
      <c r="AU208" s="116"/>
      <c r="AV208" s="116"/>
      <c r="AW208" s="116"/>
      <c r="AX208" s="116"/>
      <c r="AY208" s="116"/>
      <c r="AZ208" s="116"/>
      <c r="BA208" s="116"/>
      <c r="BB208" s="8"/>
      <c r="BC208" s="8"/>
      <c r="BD208" s="8"/>
      <c r="BE208" s="8"/>
      <c r="BF208" s="8"/>
      <c r="BG208" s="7"/>
      <c r="BM208" s="139" t="b">
        <v>0</v>
      </c>
      <c r="BN208" s="93" t="b">
        <v>0</v>
      </c>
      <c r="BO208" s="93" t="b">
        <v>0</v>
      </c>
      <c r="BP208" s="93" t="b">
        <v>0</v>
      </c>
      <c r="BQ208" s="93" t="b">
        <v>0</v>
      </c>
      <c r="BR208" s="93" t="b">
        <v>0</v>
      </c>
      <c r="BS208" s="93" t="b">
        <v>0</v>
      </c>
      <c r="BT208" s="93" t="b">
        <v>0</v>
      </c>
      <c r="BU208" s="93" t="str">
        <f>IF(BM208=TRUE,H208,"")</f>
        <v/>
      </c>
      <c r="BV208" s="93" t="str">
        <f>IF(BN208=TRUE,H208&amp;"_1mM","")</f>
        <v/>
      </c>
      <c r="BW208" s="93" t="str">
        <f>IF(BO208=TRUE,U208,"")</f>
        <v/>
      </c>
      <c r="BX208" s="93" t="str">
        <f>IF(BP208=TRUE,U208&amp;"_1mM","")</f>
        <v/>
      </c>
      <c r="BY208" s="93" t="str">
        <f>IF(BQ208=TRUE,AH208,"")</f>
        <v/>
      </c>
      <c r="BZ208" s="93" t="str">
        <f>IF(BR208=TRUE,AH208&amp;"_1mM","")</f>
        <v/>
      </c>
      <c r="CA208" s="93" t="str">
        <f>IF(BS208=TRUE,AU208,"")</f>
        <v/>
      </c>
      <c r="CB208" s="132" t="str">
        <f>IF(BT208=TRUE,AU208&amp;"_1mM","")</f>
        <v/>
      </c>
      <c r="CF208" s="128" t="s">
        <v>89</v>
      </c>
      <c r="CG208" s="129" t="s">
        <v>89</v>
      </c>
      <c r="CH208" s="93" t="b">
        <f t="shared" si="31"/>
        <v>0</v>
      </c>
      <c r="CI208" s="25"/>
      <c r="CJ208" s="25"/>
      <c r="CK208" s="25"/>
      <c r="CP208" s="93" t="b">
        <f t="shared" si="29"/>
        <v>0</v>
      </c>
      <c r="CQ208" s="93" t="b">
        <f t="shared" si="30"/>
        <v>0</v>
      </c>
      <c r="CS208" s="93" t="b">
        <f>$CS$150</f>
        <v>0</v>
      </c>
      <c r="CY208" s="93" t="b">
        <f>CY156</f>
        <v>0</v>
      </c>
      <c r="DC208" s="25"/>
      <c r="DD208" s="94"/>
      <c r="DE208" s="94"/>
      <c r="DF208" s="94"/>
      <c r="DG208" s="94"/>
      <c r="DH208" s="94"/>
      <c r="DJ208" s="118"/>
      <c r="DS208" s="94"/>
    </row>
    <row r="209" spans="6:123" ht="15" customHeight="1">
      <c r="F209" s="10"/>
      <c r="G209" s="5"/>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c r="AN209" s="116"/>
      <c r="AO209" s="116"/>
      <c r="AP209" s="116"/>
      <c r="AQ209" s="116"/>
      <c r="AR209" s="116"/>
      <c r="AS209" s="116"/>
      <c r="AT209" s="116"/>
      <c r="AU209" s="116"/>
      <c r="AV209" s="116"/>
      <c r="AW209" s="116"/>
      <c r="AX209" s="116"/>
      <c r="AY209" s="116"/>
      <c r="AZ209" s="116"/>
      <c r="BA209" s="116"/>
      <c r="BB209" s="8"/>
      <c r="BC209" s="8"/>
      <c r="BD209" s="8"/>
      <c r="BE209" s="8"/>
      <c r="BF209" s="8"/>
      <c r="BG209" s="7"/>
      <c r="BM209" s="139"/>
      <c r="CB209" s="132"/>
      <c r="CF209" s="128" t="s">
        <v>128</v>
      </c>
      <c r="CG209" s="129" t="s">
        <v>128</v>
      </c>
      <c r="CH209" s="93" t="b">
        <f t="shared" si="31"/>
        <v>0</v>
      </c>
      <c r="CI209" s="25"/>
      <c r="CJ209" s="25"/>
      <c r="CK209" s="25"/>
      <c r="CP209" s="93" t="b">
        <f t="shared" si="29"/>
        <v>0</v>
      </c>
      <c r="CQ209" s="93" t="b">
        <f t="shared" si="30"/>
        <v>0</v>
      </c>
      <c r="CU209" s="93" t="b">
        <f>$CU$152</f>
        <v>0</v>
      </c>
      <c r="CW209" s="93" t="b">
        <f>$CW$154</f>
        <v>0</v>
      </c>
      <c r="CZ209" s="93" t="b">
        <f>CZ157</f>
        <v>0</v>
      </c>
      <c r="DB209" s="93" t="b">
        <f>$DB$159</f>
        <v>0</v>
      </c>
      <c r="DC209" s="25"/>
      <c r="DD209" s="94"/>
      <c r="DE209" s="94"/>
      <c r="DF209" s="94"/>
      <c r="DG209" s="94"/>
      <c r="DH209" s="94"/>
      <c r="DJ209" s="118"/>
      <c r="DS209" s="94"/>
    </row>
    <row r="210" spans="6:123" ht="15" customHeight="1">
      <c r="F210" s="10"/>
      <c r="G210" s="5"/>
      <c r="H210" s="116" t="s">
        <v>129</v>
      </c>
      <c r="I210" s="116"/>
      <c r="J210" s="116"/>
      <c r="K210" s="116"/>
      <c r="L210" s="116"/>
      <c r="M210" s="116"/>
      <c r="N210" s="116"/>
      <c r="O210" s="116"/>
      <c r="P210" s="116"/>
      <c r="Q210" s="116"/>
      <c r="R210" s="116"/>
      <c r="S210" s="116"/>
      <c r="T210" s="116"/>
      <c r="U210" s="116" t="s">
        <v>131</v>
      </c>
      <c r="V210" s="116"/>
      <c r="W210" s="116"/>
      <c r="X210" s="116"/>
      <c r="Y210" s="116"/>
      <c r="Z210" s="116"/>
      <c r="AA210" s="116"/>
      <c r="AB210" s="116"/>
      <c r="AC210" s="116"/>
      <c r="AD210" s="116"/>
      <c r="AE210" s="116"/>
      <c r="AF210" s="116"/>
      <c r="AG210" s="116"/>
      <c r="AH210" s="116" t="s">
        <v>132</v>
      </c>
      <c r="AI210" s="116"/>
      <c r="AJ210" s="116"/>
      <c r="AK210" s="116"/>
      <c r="AL210" s="116"/>
      <c r="AM210" s="116"/>
      <c r="AN210" s="116"/>
      <c r="AO210" s="116"/>
      <c r="AP210" s="116"/>
      <c r="AQ210" s="116"/>
      <c r="AR210" s="116"/>
      <c r="AS210" s="116"/>
      <c r="AT210" s="116"/>
      <c r="AU210" s="116" t="s">
        <v>133</v>
      </c>
      <c r="AV210" s="116"/>
      <c r="AW210" s="116"/>
      <c r="AX210" s="116"/>
      <c r="AY210" s="116"/>
      <c r="AZ210" s="116"/>
      <c r="BA210" s="116"/>
      <c r="BB210" s="8"/>
      <c r="BC210" s="8"/>
      <c r="BD210" s="8"/>
      <c r="BE210" s="8"/>
      <c r="BF210" s="8"/>
      <c r="BG210" s="7"/>
      <c r="BM210" s="139" t="b">
        <v>0</v>
      </c>
      <c r="BN210" s="93" t="b">
        <v>0</v>
      </c>
      <c r="BO210" s="93" t="b">
        <v>0</v>
      </c>
      <c r="BP210" s="93" t="b">
        <v>0</v>
      </c>
      <c r="BQ210" s="93" t="b">
        <v>0</v>
      </c>
      <c r="BR210" s="93" t="b">
        <v>0</v>
      </c>
      <c r="BS210" s="93" t="b">
        <v>0</v>
      </c>
      <c r="BT210" s="93" t="b">
        <v>0</v>
      </c>
      <c r="BU210" s="93" t="str">
        <f>IF(BM210=TRUE,H210,"")</f>
        <v/>
      </c>
      <c r="BV210" s="93" t="str">
        <f>IF(BN210=TRUE,H210&amp;"_1mM","")</f>
        <v/>
      </c>
      <c r="BW210" s="93" t="str">
        <f>IF(BO210=TRUE,U210,"")</f>
        <v/>
      </c>
      <c r="BX210" s="93" t="str">
        <f>IF(BP210=TRUE,U210&amp;"_1mM","")</f>
        <v/>
      </c>
      <c r="BY210" s="93" t="str">
        <f>IF(BQ210=TRUE,AH210,"")</f>
        <v/>
      </c>
      <c r="BZ210" s="93" t="str">
        <f>IF(BR210=TRUE,AH210&amp;"_1mM","")</f>
        <v/>
      </c>
      <c r="CA210" s="93" t="str">
        <f>IF(BS210=TRUE,AU210,"")</f>
        <v/>
      </c>
      <c r="CB210" s="132" t="str">
        <f>IF(BT210=TRUE,AU210&amp;"_1mM","")</f>
        <v/>
      </c>
      <c r="CF210" s="128" t="s">
        <v>90</v>
      </c>
      <c r="CG210" s="129" t="s">
        <v>90</v>
      </c>
      <c r="CH210" s="93" t="b">
        <f t="shared" si="31"/>
        <v>0</v>
      </c>
      <c r="CI210" s="25"/>
      <c r="CJ210" s="25"/>
      <c r="CK210" s="25"/>
      <c r="CP210" s="93" t="b">
        <f t="shared" si="29"/>
        <v>0</v>
      </c>
      <c r="CQ210" s="93" t="b">
        <f t="shared" si="30"/>
        <v>0</v>
      </c>
      <c r="CR210" s="93" t="b">
        <f>CR149</f>
        <v>0</v>
      </c>
      <c r="CS210" s="93" t="b">
        <f>$CS$150</f>
        <v>0</v>
      </c>
      <c r="CY210" s="93" t="b">
        <f>CY156</f>
        <v>0</v>
      </c>
      <c r="DC210" s="25"/>
      <c r="DD210" s="94"/>
      <c r="DE210" s="94"/>
      <c r="DF210" s="94"/>
      <c r="DG210" s="94"/>
      <c r="DH210" s="94"/>
      <c r="DJ210" s="118"/>
      <c r="DS210" s="94"/>
    </row>
    <row r="211" spans="6:123" ht="15" customHeight="1">
      <c r="F211" s="10"/>
      <c r="G211" s="5"/>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c r="AJ211" s="116"/>
      <c r="AK211" s="116"/>
      <c r="AL211" s="116"/>
      <c r="AM211" s="116"/>
      <c r="AN211" s="116"/>
      <c r="AO211" s="116"/>
      <c r="AP211" s="116"/>
      <c r="AQ211" s="116"/>
      <c r="AR211" s="116"/>
      <c r="AS211" s="116"/>
      <c r="AT211" s="116"/>
      <c r="AU211" s="116"/>
      <c r="AV211" s="116"/>
      <c r="AW211" s="116"/>
      <c r="AX211" s="116"/>
      <c r="AY211" s="116"/>
      <c r="AZ211" s="116"/>
      <c r="BA211" s="116"/>
      <c r="BB211" s="8"/>
      <c r="BC211" s="8"/>
      <c r="BD211" s="8"/>
      <c r="BE211" s="8"/>
      <c r="BF211" s="8"/>
      <c r="BG211" s="7"/>
      <c r="BM211" s="139"/>
      <c r="CB211" s="132"/>
      <c r="CF211" s="128" t="s">
        <v>130</v>
      </c>
      <c r="CG211" s="129" t="s">
        <v>130</v>
      </c>
      <c r="CH211" s="93" t="b">
        <f t="shared" si="31"/>
        <v>0</v>
      </c>
      <c r="CI211" s="25"/>
      <c r="CJ211" s="25"/>
      <c r="CK211" s="25"/>
      <c r="CP211" s="93" t="b">
        <f t="shared" si="29"/>
        <v>0</v>
      </c>
      <c r="CQ211" s="93" t="b">
        <f t="shared" si="30"/>
        <v>0</v>
      </c>
      <c r="CU211" s="93" t="b">
        <f>$CU$152</f>
        <v>0</v>
      </c>
      <c r="CW211" s="93" t="b">
        <f>$CW$154</f>
        <v>0</v>
      </c>
      <c r="CZ211" s="93" t="b">
        <f>CZ157</f>
        <v>0</v>
      </c>
      <c r="DB211" s="93" t="b">
        <f>$DB$159</f>
        <v>0</v>
      </c>
      <c r="DC211" s="25"/>
      <c r="DD211" s="94"/>
      <c r="DE211" s="94"/>
      <c r="DF211" s="94"/>
      <c r="DG211" s="94"/>
      <c r="DH211" s="94"/>
      <c r="DJ211" s="118"/>
      <c r="DS211" s="94"/>
    </row>
    <row r="212" spans="6:123" ht="15" customHeight="1">
      <c r="F212" s="10"/>
      <c r="G212" s="5"/>
      <c r="H212" s="116" t="s">
        <v>711</v>
      </c>
      <c r="I212" s="116"/>
      <c r="J212" s="116"/>
      <c r="K212" s="116"/>
      <c r="L212" s="116"/>
      <c r="M212" s="116"/>
      <c r="N212" s="116"/>
      <c r="O212" s="116"/>
      <c r="P212" s="116"/>
      <c r="Q212" s="116"/>
      <c r="R212" s="116"/>
      <c r="S212" s="116"/>
      <c r="T212" s="116"/>
      <c r="U212" s="116" t="s">
        <v>724</v>
      </c>
      <c r="V212" s="116"/>
      <c r="W212" s="116"/>
      <c r="X212" s="116"/>
      <c r="Y212" s="116"/>
      <c r="Z212" s="116"/>
      <c r="AA212" s="116"/>
      <c r="AB212" s="116"/>
      <c r="AC212" s="116"/>
      <c r="AD212" s="116"/>
      <c r="AE212" s="116"/>
      <c r="AF212" s="116"/>
      <c r="AG212" s="116"/>
      <c r="AH212" s="116" t="s">
        <v>737</v>
      </c>
      <c r="AI212" s="116"/>
      <c r="AJ212" s="116"/>
      <c r="AK212" s="116"/>
      <c r="AL212" s="116"/>
      <c r="AM212" s="116"/>
      <c r="AN212" s="116"/>
      <c r="AO212" s="116"/>
      <c r="AP212" s="116"/>
      <c r="AQ212" s="116"/>
      <c r="AR212" s="116"/>
      <c r="AS212" s="116"/>
      <c r="AT212" s="116"/>
      <c r="AU212" s="116"/>
      <c r="AV212" s="117"/>
      <c r="AW212" s="117"/>
      <c r="AX212" s="117"/>
      <c r="AY212" s="117"/>
      <c r="AZ212" s="117"/>
      <c r="BA212" s="116"/>
      <c r="BB212" s="8"/>
      <c r="BC212" s="8"/>
      <c r="BD212" s="8"/>
      <c r="BE212" s="8"/>
      <c r="BF212" s="9"/>
      <c r="BG212" s="7"/>
      <c r="BM212" s="139" t="b">
        <v>0</v>
      </c>
      <c r="BN212" s="93" t="b">
        <v>0</v>
      </c>
      <c r="BO212" s="93" t="b">
        <v>0</v>
      </c>
      <c r="BP212" s="93" t="b">
        <v>0</v>
      </c>
      <c r="BQ212" s="93" t="b">
        <v>0</v>
      </c>
      <c r="BR212" s="93" t="b">
        <v>0</v>
      </c>
      <c r="BS212" s="93" t="b">
        <v>0</v>
      </c>
      <c r="BT212" s="93" t="b">
        <v>0</v>
      </c>
      <c r="BU212" s="93" t="str">
        <f>IF(BM212=TRUE,H212,"")</f>
        <v/>
      </c>
      <c r="BV212" s="93" t="str">
        <f>IF(BN212=TRUE,H212&amp;"_1mM","")</f>
        <v/>
      </c>
      <c r="BW212" s="93" t="str">
        <f>IF(BO212=TRUE,U212,"")</f>
        <v/>
      </c>
      <c r="BX212" s="93" t="str">
        <f>IF(BP212=TRUE,U212&amp;"_1mM","")</f>
        <v/>
      </c>
      <c r="BY212" s="93" t="str">
        <f>IF(BQ212=TRUE,AH212,"")</f>
        <v/>
      </c>
      <c r="BZ212" s="93" t="str">
        <f>IF(BR212=TRUE,AH212&amp;"_1mM","")</f>
        <v/>
      </c>
      <c r="CA212" s="93" t="str">
        <f>IF(BS212=TRUE,AU212,"")</f>
        <v/>
      </c>
      <c r="CB212" s="132" t="str">
        <f>IF(BT212=TRUE,AU212&amp;"_1mM","")</f>
        <v/>
      </c>
      <c r="CF212" s="128" t="s">
        <v>717</v>
      </c>
      <c r="CG212" s="129" t="s">
        <v>767</v>
      </c>
      <c r="CH212" s="93" t="b">
        <f t="shared" si="31"/>
        <v>0</v>
      </c>
      <c r="CI212" s="25"/>
      <c r="CJ212" s="25"/>
      <c r="CK212" s="25"/>
      <c r="CP212" s="93" t="b">
        <f t="shared" si="29"/>
        <v>0</v>
      </c>
      <c r="CQ212" s="93" t="b">
        <f t="shared" si="30"/>
        <v>0</v>
      </c>
      <c r="CY212" s="93" t="b">
        <f>CY156</f>
        <v>0</v>
      </c>
      <c r="DC212" s="25"/>
      <c r="DD212" s="94"/>
      <c r="DE212" s="94"/>
      <c r="DF212" s="94"/>
      <c r="DG212" s="94"/>
      <c r="DH212" s="94"/>
      <c r="DJ212" s="118"/>
      <c r="DS212" s="94"/>
    </row>
    <row r="213" spans="6:123" ht="15" customHeight="1">
      <c r="F213" s="10"/>
      <c r="G213" s="5"/>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116"/>
      <c r="AL213" s="116"/>
      <c r="AM213" s="116"/>
      <c r="AN213" s="116"/>
      <c r="AO213" s="116"/>
      <c r="AP213" s="116"/>
      <c r="AQ213" s="116"/>
      <c r="AR213" s="116"/>
      <c r="AS213" s="116"/>
      <c r="AT213" s="116"/>
      <c r="AU213" s="116"/>
      <c r="AV213" s="117"/>
      <c r="AW213" s="117"/>
      <c r="AX213" s="117"/>
      <c r="AY213" s="117"/>
      <c r="AZ213" s="117"/>
      <c r="BA213" s="116"/>
      <c r="BB213" s="8"/>
      <c r="BC213" s="8"/>
      <c r="BD213" s="8"/>
      <c r="BE213" s="8"/>
      <c r="BF213" s="9"/>
      <c r="BG213" s="7"/>
      <c r="BM213" s="139"/>
      <c r="CB213" s="132"/>
      <c r="CF213" s="128" t="s">
        <v>768</v>
      </c>
      <c r="CG213" s="131" t="s">
        <v>769</v>
      </c>
      <c r="CH213" s="93" t="b">
        <f t="shared" si="31"/>
        <v>0</v>
      </c>
      <c r="CI213" s="25"/>
      <c r="CJ213" s="25"/>
      <c r="CK213" s="25"/>
      <c r="CP213" s="93" t="b">
        <f t="shared" si="29"/>
        <v>0</v>
      </c>
      <c r="CQ213" s="93" t="b">
        <f t="shared" si="30"/>
        <v>0</v>
      </c>
      <c r="CZ213" s="93" t="b">
        <f>CZ157</f>
        <v>0</v>
      </c>
      <c r="DB213" s="93" t="b">
        <f>$DB$159</f>
        <v>0</v>
      </c>
      <c r="DC213" s="25"/>
      <c r="DD213" s="94"/>
      <c r="DE213" s="94"/>
      <c r="DF213" s="94"/>
      <c r="DG213" s="94"/>
      <c r="DH213" s="94"/>
      <c r="DJ213" s="118"/>
      <c r="DS213" s="94"/>
    </row>
    <row r="214" spans="6:123" ht="15" customHeight="1">
      <c r="F214" s="10"/>
      <c r="G214" s="5"/>
      <c r="H214" s="116" t="s">
        <v>137</v>
      </c>
      <c r="I214" s="116"/>
      <c r="J214" s="116"/>
      <c r="K214" s="116"/>
      <c r="L214" s="116"/>
      <c r="M214" s="116"/>
      <c r="N214" s="116"/>
      <c r="O214" s="116"/>
      <c r="P214" s="116"/>
      <c r="Q214" s="116"/>
      <c r="R214" s="116"/>
      <c r="S214" s="116"/>
      <c r="T214" s="116"/>
      <c r="U214" s="116" t="s">
        <v>725</v>
      </c>
      <c r="V214" s="116"/>
      <c r="W214" s="116"/>
      <c r="X214" s="116"/>
      <c r="Y214" s="116"/>
      <c r="Z214" s="116"/>
      <c r="AA214" s="116"/>
      <c r="AB214" s="116"/>
      <c r="AC214" s="116"/>
      <c r="AD214" s="116"/>
      <c r="AE214" s="116"/>
      <c r="AF214" s="116"/>
      <c r="AG214" s="116"/>
      <c r="AH214" s="116"/>
      <c r="AI214" s="116"/>
      <c r="AJ214" s="116"/>
      <c r="AK214" s="116"/>
      <c r="AL214" s="116"/>
      <c r="AM214" s="116"/>
      <c r="AN214" s="116"/>
      <c r="AO214" s="116"/>
      <c r="AP214" s="116"/>
      <c r="AQ214" s="116"/>
      <c r="AR214" s="116"/>
      <c r="AS214" s="116"/>
      <c r="AT214" s="116"/>
      <c r="AU214" s="116" t="s">
        <v>752</v>
      </c>
      <c r="AV214" s="116"/>
      <c r="AW214" s="116"/>
      <c r="AX214" s="116"/>
      <c r="AY214" s="116"/>
      <c r="AZ214" s="116"/>
      <c r="BA214" s="116"/>
      <c r="BB214" s="8"/>
      <c r="BC214" s="8"/>
      <c r="BD214" s="8"/>
      <c r="BE214" s="8"/>
      <c r="BF214" s="8"/>
      <c r="BG214" s="7"/>
      <c r="BM214" s="139" t="b">
        <v>0</v>
      </c>
      <c r="BN214" s="93" t="b">
        <v>0</v>
      </c>
      <c r="BO214" s="93" t="b">
        <v>0</v>
      </c>
      <c r="BP214" s="93" t="b">
        <v>0</v>
      </c>
      <c r="BQ214" s="93" t="b">
        <v>0</v>
      </c>
      <c r="BR214" s="93" t="b">
        <v>0</v>
      </c>
      <c r="BS214" s="93" t="b">
        <v>0</v>
      </c>
      <c r="BT214" s="93" t="b">
        <v>0</v>
      </c>
      <c r="BU214" s="93" t="str">
        <f>IF(BM214=TRUE,H214,"")</f>
        <v/>
      </c>
      <c r="BV214" s="93" t="str">
        <f>IF(BN214=TRUE,H214&amp;"_1mM","")</f>
        <v/>
      </c>
      <c r="BW214" s="93" t="str">
        <f>IF(BO214=TRUE,U214,"")</f>
        <v/>
      </c>
      <c r="BX214" s="93" t="str">
        <f>IF(BP214=TRUE,U214&amp;"_1mM","")</f>
        <v/>
      </c>
      <c r="BY214" s="93" t="str">
        <f>IF(BQ214=TRUE,AH214,"")</f>
        <v/>
      </c>
      <c r="BZ214" s="93" t="str">
        <f>IF(BR214=TRUE,AH214&amp;"_1mM","")</f>
        <v/>
      </c>
      <c r="CA214" s="93" t="str">
        <f>IF(BS214=TRUE,AU214,"")</f>
        <v/>
      </c>
      <c r="CB214" s="132" t="str">
        <f>IF(BT214=TRUE,AU214&amp;"_1mM","")</f>
        <v/>
      </c>
      <c r="CF214" s="128" t="s">
        <v>730</v>
      </c>
      <c r="CG214" s="131" t="s">
        <v>134</v>
      </c>
      <c r="CH214" s="93" t="b">
        <f t="shared" si="31"/>
        <v>0</v>
      </c>
      <c r="CI214" s="25"/>
      <c r="CJ214" s="25"/>
      <c r="CK214" s="25"/>
      <c r="CP214" s="93" t="b">
        <f t="shared" si="29"/>
        <v>0</v>
      </c>
      <c r="CQ214" s="93" t="b">
        <f t="shared" si="30"/>
        <v>0</v>
      </c>
      <c r="CY214" s="93" t="b">
        <f>CY156</f>
        <v>0</v>
      </c>
      <c r="DC214" s="25"/>
      <c r="DD214" s="94"/>
      <c r="DE214" s="94"/>
      <c r="DF214" s="94"/>
      <c r="DG214" s="94"/>
      <c r="DH214" s="94"/>
      <c r="DJ214" s="118"/>
      <c r="DS214" s="94"/>
    </row>
    <row r="215" spans="6:123" ht="15" customHeight="1">
      <c r="F215" s="10"/>
      <c r="G215" s="5"/>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c r="AP215" s="116"/>
      <c r="AQ215" s="116"/>
      <c r="AR215" s="116"/>
      <c r="AS215" s="116"/>
      <c r="AT215" s="116"/>
      <c r="AU215" s="116"/>
      <c r="AV215" s="116"/>
      <c r="AW215" s="116"/>
      <c r="AX215" s="116"/>
      <c r="AY215" s="116"/>
      <c r="AZ215" s="116"/>
      <c r="BA215" s="116"/>
      <c r="BB215" s="8"/>
      <c r="BC215" s="8"/>
      <c r="BD215" s="8"/>
      <c r="BE215" s="8"/>
      <c r="BF215" s="8"/>
      <c r="BG215" s="7"/>
      <c r="BM215" s="139"/>
      <c r="CB215" s="132"/>
      <c r="CF215" s="128" t="s">
        <v>770</v>
      </c>
      <c r="CG215" s="131" t="s">
        <v>135</v>
      </c>
      <c r="CH215" s="93" t="b">
        <f t="shared" si="31"/>
        <v>0</v>
      </c>
      <c r="CI215" s="25"/>
      <c r="CJ215" s="25"/>
      <c r="CK215" s="25"/>
      <c r="CP215" s="93" t="b">
        <f t="shared" si="29"/>
        <v>0</v>
      </c>
      <c r="CQ215" s="93" t="b">
        <f t="shared" si="30"/>
        <v>0</v>
      </c>
      <c r="CZ215" s="93" t="b">
        <f>CZ157</f>
        <v>0</v>
      </c>
      <c r="DB215" s="93" t="b">
        <f>$DB$159</f>
        <v>0</v>
      </c>
      <c r="DC215" s="25"/>
      <c r="DD215" s="94"/>
      <c r="DE215" s="94"/>
      <c r="DF215" s="94"/>
      <c r="DG215" s="94"/>
      <c r="DH215" s="94"/>
      <c r="DJ215" s="118"/>
      <c r="DS215" s="94"/>
    </row>
    <row r="216" spans="6:123" ht="15" customHeight="1">
      <c r="F216" s="10"/>
      <c r="G216" s="5"/>
      <c r="H216" s="116" t="s">
        <v>138</v>
      </c>
      <c r="I216" s="116"/>
      <c r="J216" s="116"/>
      <c r="K216" s="116"/>
      <c r="L216" s="116"/>
      <c r="M216" s="116"/>
      <c r="N216" s="116"/>
      <c r="O216" s="116"/>
      <c r="P216" s="116"/>
      <c r="Q216" s="116"/>
      <c r="R216" s="116"/>
      <c r="S216" s="116"/>
      <c r="T216" s="116"/>
      <c r="U216" s="116" t="s">
        <v>413</v>
      </c>
      <c r="V216" s="116"/>
      <c r="W216" s="116"/>
      <c r="X216" s="116"/>
      <c r="Y216" s="116"/>
      <c r="Z216" s="116"/>
      <c r="AA216" s="116"/>
      <c r="AB216" s="116"/>
      <c r="AC216" s="116"/>
      <c r="AD216" s="116"/>
      <c r="AE216" s="116"/>
      <c r="AF216" s="116"/>
      <c r="AG216" s="116"/>
      <c r="AH216" s="116" t="s">
        <v>415</v>
      </c>
      <c r="AI216" s="116"/>
      <c r="AJ216" s="116"/>
      <c r="AK216" s="116"/>
      <c r="AL216" s="116"/>
      <c r="AM216" s="116"/>
      <c r="AN216" s="116"/>
      <c r="AO216" s="116"/>
      <c r="AP216" s="116"/>
      <c r="AQ216" s="116"/>
      <c r="AR216" s="116"/>
      <c r="AS216" s="116"/>
      <c r="AT216" s="116"/>
      <c r="AU216" s="116" t="s">
        <v>753</v>
      </c>
      <c r="AV216" s="116"/>
      <c r="AW216" s="116"/>
      <c r="AX216" s="116"/>
      <c r="AY216" s="116"/>
      <c r="AZ216" s="116"/>
      <c r="BA216" s="116"/>
      <c r="BB216" s="8"/>
      <c r="BC216" s="8"/>
      <c r="BD216" s="8"/>
      <c r="BE216" s="8"/>
      <c r="BF216" s="8"/>
      <c r="BG216" s="7"/>
      <c r="BM216" s="139" t="b">
        <v>0</v>
      </c>
      <c r="BN216" s="93" t="b">
        <v>0</v>
      </c>
      <c r="BO216" s="93" t="b">
        <v>0</v>
      </c>
      <c r="BP216" s="93" t="b">
        <v>0</v>
      </c>
      <c r="BQ216" s="93" t="b">
        <v>0</v>
      </c>
      <c r="BR216" s="93" t="b">
        <v>0</v>
      </c>
      <c r="BS216" s="93" t="b">
        <v>0</v>
      </c>
      <c r="BT216" s="93" t="b">
        <v>0</v>
      </c>
      <c r="BU216" s="93" t="str">
        <f>IF(BM216=TRUE,H216,"")</f>
        <v/>
      </c>
      <c r="BV216" s="93" t="str">
        <f>IF(BN216=TRUE,H216&amp;"_1mM","")</f>
        <v/>
      </c>
      <c r="BW216" s="93" t="str">
        <f>IF(BO216=TRUE,U216,"")</f>
        <v/>
      </c>
      <c r="BX216" s="93" t="str">
        <f>IF(BP216=TRUE,U216&amp;"_1mM","")</f>
        <v/>
      </c>
      <c r="BY216" s="93" t="str">
        <f>IF(BQ216=TRUE,AH216,"")</f>
        <v/>
      </c>
      <c r="BZ216" s="93" t="str">
        <f>IF(BR216=TRUE,AH216&amp;"_1mM","")</f>
        <v/>
      </c>
      <c r="CA216" s="93" t="str">
        <f>IF(BS216=TRUE,AU216,"")</f>
        <v/>
      </c>
      <c r="CB216" s="132" t="str">
        <f>IF(BT216=TRUE,AU216&amp;"_1mM","")</f>
        <v/>
      </c>
      <c r="CF216" s="128" t="s">
        <v>743</v>
      </c>
      <c r="CG216" s="131" t="s">
        <v>771</v>
      </c>
      <c r="CH216" s="93" t="b">
        <f t="shared" si="31"/>
        <v>0</v>
      </c>
      <c r="CI216" s="25"/>
      <c r="CJ216" s="25"/>
      <c r="CK216" s="25"/>
      <c r="CP216" s="93" t="b">
        <f t="shared" si="29"/>
        <v>0</v>
      </c>
      <c r="CQ216" s="93" t="b">
        <f t="shared" si="30"/>
        <v>0</v>
      </c>
      <c r="CY216" s="93" t="b">
        <f>CY156</f>
        <v>0</v>
      </c>
      <c r="DC216" s="25"/>
      <c r="DD216" s="94"/>
      <c r="DE216" s="94"/>
      <c r="DF216" s="94"/>
      <c r="DG216" s="94"/>
      <c r="DH216" s="94"/>
      <c r="DJ216" s="118"/>
      <c r="DS216" s="94"/>
    </row>
    <row r="217" spans="6:123" ht="15" customHeight="1">
      <c r="F217" s="10"/>
      <c r="G217" s="5"/>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8"/>
      <c r="BC217" s="8"/>
      <c r="BD217" s="8"/>
      <c r="BE217" s="8"/>
      <c r="BF217" s="8"/>
      <c r="BG217" s="7"/>
      <c r="BM217" s="139"/>
      <c r="CB217" s="132"/>
      <c r="CF217" s="128" t="s">
        <v>772</v>
      </c>
      <c r="CG217" s="131" t="s">
        <v>773</v>
      </c>
      <c r="CH217" s="93" t="b">
        <f t="shared" si="31"/>
        <v>0</v>
      </c>
      <c r="CI217" s="25"/>
      <c r="CJ217" s="25"/>
      <c r="CK217" s="25"/>
      <c r="CP217" s="93" t="b">
        <f t="shared" si="29"/>
        <v>0</v>
      </c>
      <c r="CQ217" s="93" t="b">
        <f t="shared" si="30"/>
        <v>0</v>
      </c>
      <c r="CZ217" s="93" t="b">
        <f>CZ157</f>
        <v>0</v>
      </c>
      <c r="DB217" s="93" t="b">
        <f>$DB$159</f>
        <v>0</v>
      </c>
      <c r="DC217" s="25"/>
      <c r="DD217" s="94"/>
      <c r="DE217" s="94"/>
      <c r="DF217" s="94"/>
      <c r="DG217" s="94"/>
      <c r="DH217" s="94"/>
      <c r="DJ217" s="118"/>
      <c r="DS217" s="94"/>
    </row>
    <row r="218" spans="6:123" ht="15" customHeight="1">
      <c r="F218" s="10"/>
      <c r="G218" s="5"/>
      <c r="H218" s="116" t="s">
        <v>712</v>
      </c>
      <c r="I218" s="116"/>
      <c r="J218" s="116"/>
      <c r="K218" s="116"/>
      <c r="L218" s="116"/>
      <c r="M218" s="116"/>
      <c r="N218" s="116"/>
      <c r="O218" s="116"/>
      <c r="P218" s="116"/>
      <c r="Q218" s="116"/>
      <c r="R218" s="116"/>
      <c r="S218" s="116"/>
      <c r="T218" s="116"/>
      <c r="U218" s="116" t="s">
        <v>726</v>
      </c>
      <c r="V218" s="116"/>
      <c r="W218" s="116"/>
      <c r="X218" s="116"/>
      <c r="Y218" s="116"/>
      <c r="Z218" s="116"/>
      <c r="AA218" s="116"/>
      <c r="AB218" s="116"/>
      <c r="AC218" s="116"/>
      <c r="AD218" s="116"/>
      <c r="AE218" s="116"/>
      <c r="AF218" s="116"/>
      <c r="AG218" s="116"/>
      <c r="AH218" s="116" t="s">
        <v>739</v>
      </c>
      <c r="AI218" s="116"/>
      <c r="AJ218" s="116"/>
      <c r="AK218" s="116"/>
      <c r="AL218" s="116"/>
      <c r="AM218" s="116"/>
      <c r="AN218" s="116"/>
      <c r="AO218" s="116"/>
      <c r="AP218" s="116"/>
      <c r="AQ218" s="116"/>
      <c r="AR218" s="116"/>
      <c r="AS218" s="116"/>
      <c r="AT218" s="116"/>
      <c r="AU218" s="116" t="s">
        <v>141</v>
      </c>
      <c r="AV218" s="117"/>
      <c r="AW218" s="117"/>
      <c r="AX218" s="117"/>
      <c r="AY218" s="117"/>
      <c r="AZ218" s="117"/>
      <c r="BA218" s="116"/>
      <c r="BB218" s="8"/>
      <c r="BC218" s="8"/>
      <c r="BD218" s="8"/>
      <c r="BE218" s="8"/>
      <c r="BF218" s="9"/>
      <c r="BG218" s="7"/>
      <c r="BM218" s="139" t="b">
        <v>0</v>
      </c>
      <c r="BN218" s="93" t="b">
        <v>0</v>
      </c>
      <c r="BO218" s="93" t="b">
        <v>0</v>
      </c>
      <c r="BP218" s="93" t="b">
        <v>0</v>
      </c>
      <c r="BQ218" s="93" t="b">
        <v>0</v>
      </c>
      <c r="BR218" s="93" t="b">
        <v>0</v>
      </c>
      <c r="BS218" s="93" t="b">
        <v>0</v>
      </c>
      <c r="BT218" s="93" t="b">
        <v>0</v>
      </c>
      <c r="BU218" s="93" t="str">
        <f>IF(BM218=TRUE,H218,"")</f>
        <v/>
      </c>
      <c r="BV218" s="93" t="str">
        <f>IF(BN218=TRUE,H218&amp;"_1mM","")</f>
        <v/>
      </c>
      <c r="BW218" s="93" t="str">
        <f>IF(BO218=TRUE,U218,"")</f>
        <v/>
      </c>
      <c r="BX218" s="93" t="str">
        <f>IF(BP218=TRUE,U218&amp;"_1mM","")</f>
        <v/>
      </c>
      <c r="BY218" s="93" t="str">
        <f>IF(BQ218=TRUE,AH218,"")</f>
        <v/>
      </c>
      <c r="BZ218" s="93" t="str">
        <f>IF(BR218=TRUE,AH218&amp;"_1mM","")</f>
        <v/>
      </c>
      <c r="CA218" s="93" t="str">
        <f>IF(BS218=TRUE,AU218,"")</f>
        <v/>
      </c>
      <c r="CB218" s="132" t="str">
        <f>IF(BT218=TRUE,AU218&amp;"_1mM","")</f>
        <v/>
      </c>
      <c r="CF218" s="128" t="s">
        <v>713</v>
      </c>
      <c r="CG218" s="131" t="s">
        <v>658</v>
      </c>
      <c r="CH218" s="93" t="b">
        <f t="shared" si="31"/>
        <v>0</v>
      </c>
      <c r="CI218" s="25"/>
      <c r="CJ218" s="25"/>
      <c r="CK218" s="25"/>
      <c r="CP218" s="93" t="b">
        <f t="shared" si="29"/>
        <v>0</v>
      </c>
      <c r="CQ218" s="93" t="b">
        <f t="shared" si="30"/>
        <v>0</v>
      </c>
      <c r="CY218" s="93" t="b">
        <f>CY156</f>
        <v>0</v>
      </c>
      <c r="DC218" s="25"/>
      <c r="DD218" s="94"/>
      <c r="DE218" s="94"/>
      <c r="DF218" s="94"/>
      <c r="DG218" s="94"/>
      <c r="DH218" s="94"/>
      <c r="DJ218" s="118"/>
      <c r="DS218" s="94"/>
    </row>
    <row r="219" spans="6:123" ht="15.75" customHeight="1">
      <c r="F219" s="10"/>
      <c r="G219" s="5"/>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c r="AN219" s="116"/>
      <c r="AO219" s="116"/>
      <c r="AP219" s="116"/>
      <c r="AQ219" s="116"/>
      <c r="AR219" s="116"/>
      <c r="AS219" s="116"/>
      <c r="AT219" s="116"/>
      <c r="AU219" s="116"/>
      <c r="AV219" s="117"/>
      <c r="AW219" s="117"/>
      <c r="AX219" s="117"/>
      <c r="AY219" s="117"/>
      <c r="AZ219" s="117"/>
      <c r="BA219" s="116"/>
      <c r="BB219" s="8"/>
      <c r="BC219" s="8"/>
      <c r="BD219" s="8"/>
      <c r="BE219" s="8"/>
      <c r="BF219" s="9"/>
      <c r="BG219" s="7"/>
      <c r="BM219" s="139"/>
      <c r="CB219" s="132"/>
      <c r="CF219" s="128" t="s">
        <v>774</v>
      </c>
      <c r="CG219" s="131" t="s">
        <v>659</v>
      </c>
      <c r="CH219" s="93" t="b">
        <f t="shared" si="31"/>
        <v>0</v>
      </c>
      <c r="CI219" s="25"/>
      <c r="CJ219" s="25"/>
      <c r="CK219" s="25"/>
      <c r="CP219" s="93" t="b">
        <f t="shared" si="29"/>
        <v>0</v>
      </c>
      <c r="CQ219" s="93" t="b">
        <f t="shared" si="30"/>
        <v>0</v>
      </c>
      <c r="CZ219" s="93" t="b">
        <f>CZ157</f>
        <v>0</v>
      </c>
      <c r="DB219" s="93" t="b">
        <f>$DB$159</f>
        <v>0</v>
      </c>
      <c r="DC219" s="25"/>
      <c r="DD219" s="94"/>
      <c r="DE219" s="94"/>
      <c r="DF219" s="94"/>
      <c r="DG219" s="94"/>
      <c r="DH219" s="94"/>
      <c r="DJ219" s="118"/>
      <c r="DS219" s="94"/>
    </row>
    <row r="220" spans="6:123" ht="15" customHeight="1">
      <c r="F220" s="10"/>
      <c r="G220" s="5"/>
      <c r="H220" s="116" t="s">
        <v>144</v>
      </c>
      <c r="I220" s="116"/>
      <c r="J220" s="116"/>
      <c r="K220" s="116"/>
      <c r="L220" s="116"/>
      <c r="M220" s="116"/>
      <c r="N220" s="116"/>
      <c r="O220" s="116"/>
      <c r="P220" s="116"/>
      <c r="Q220" s="116"/>
      <c r="R220" s="116"/>
      <c r="S220" s="116"/>
      <c r="T220" s="116"/>
      <c r="U220" s="116" t="s">
        <v>145</v>
      </c>
      <c r="V220" s="116"/>
      <c r="W220" s="116"/>
      <c r="X220" s="116"/>
      <c r="Y220" s="116"/>
      <c r="Z220" s="116"/>
      <c r="AA220" s="116"/>
      <c r="AB220" s="116"/>
      <c r="AC220" s="116"/>
      <c r="AD220" s="116"/>
      <c r="AE220" s="116"/>
      <c r="AF220" s="116"/>
      <c r="AG220" s="116"/>
      <c r="AH220" s="116" t="s">
        <v>146</v>
      </c>
      <c r="AI220" s="116"/>
      <c r="AJ220" s="116"/>
      <c r="AK220" s="116"/>
      <c r="AL220" s="116"/>
      <c r="AM220" s="116"/>
      <c r="AN220" s="116"/>
      <c r="AO220" s="116"/>
      <c r="AP220" s="116"/>
      <c r="AQ220" s="116"/>
      <c r="AR220" s="116"/>
      <c r="AS220" s="116"/>
      <c r="AT220" s="116"/>
      <c r="AU220" s="116"/>
      <c r="AV220" s="116"/>
      <c r="AW220" s="116"/>
      <c r="AX220" s="116"/>
      <c r="AY220" s="116"/>
      <c r="AZ220" s="116"/>
      <c r="BA220" s="116"/>
      <c r="BB220" s="8"/>
      <c r="BC220" s="8"/>
      <c r="BD220" s="8"/>
      <c r="BE220" s="8"/>
      <c r="BF220" s="8"/>
      <c r="BG220" s="7"/>
      <c r="BM220" s="139" t="b">
        <v>0</v>
      </c>
      <c r="BN220" s="93" t="b">
        <v>0</v>
      </c>
      <c r="BO220" s="93" t="b">
        <v>0</v>
      </c>
      <c r="BP220" s="93" t="b">
        <v>0</v>
      </c>
      <c r="BQ220" s="93" t="b">
        <v>0</v>
      </c>
      <c r="BR220" s="93" t="b">
        <v>0</v>
      </c>
      <c r="BS220" s="93" t="b">
        <v>0</v>
      </c>
      <c r="BT220" s="93" t="b">
        <v>0</v>
      </c>
      <c r="BU220" s="93" t="str">
        <f>IF(BM220=TRUE,H220,"")</f>
        <v/>
      </c>
      <c r="BV220" s="93" t="str">
        <f>IF(BN220=TRUE,H220&amp;"_1mM","")</f>
        <v/>
      </c>
      <c r="BW220" s="93" t="str">
        <f>IF(BO220=TRUE,U220,"")</f>
        <v/>
      </c>
      <c r="BX220" s="93" t="str">
        <f>IF(BP220=TRUE,U220&amp;"_1mM","")</f>
        <v/>
      </c>
      <c r="BY220" s="93" t="str">
        <f>IF(BQ220=TRUE,AH220,"")</f>
        <v/>
      </c>
      <c r="BZ220" s="93" t="str">
        <f>IF(BR220=TRUE,AH220&amp;"_1mM","")</f>
        <v/>
      </c>
      <c r="CA220" s="93" t="str">
        <f>IF(BS220=TRUE,AU220,"")</f>
        <v/>
      </c>
      <c r="CB220" s="132" t="str">
        <f>IF(BT220=TRUE,AU220&amp;"_1mM","")</f>
        <v/>
      </c>
      <c r="CF220" s="128" t="s">
        <v>718</v>
      </c>
      <c r="CG220" s="131" t="s">
        <v>775</v>
      </c>
      <c r="CH220" s="93" t="b">
        <f t="shared" si="31"/>
        <v>0</v>
      </c>
      <c r="CI220" s="25"/>
      <c r="CJ220" s="25"/>
      <c r="CK220" s="25"/>
      <c r="CP220" s="93" t="b">
        <f t="shared" si="29"/>
        <v>0</v>
      </c>
      <c r="CQ220" s="93" t="b">
        <f t="shared" si="30"/>
        <v>0</v>
      </c>
      <c r="CY220" s="93" t="b">
        <f>CY156</f>
        <v>0</v>
      </c>
      <c r="DC220" s="25"/>
      <c r="DD220" s="94"/>
      <c r="DE220" s="94"/>
      <c r="DF220" s="94"/>
      <c r="DG220" s="94"/>
      <c r="DH220" s="94"/>
      <c r="DJ220" s="118"/>
      <c r="DS220" s="94"/>
    </row>
    <row r="221" spans="6:123" ht="15" customHeight="1">
      <c r="F221" s="10"/>
      <c r="G221" s="5"/>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c r="AN221" s="116"/>
      <c r="AO221" s="116"/>
      <c r="AP221" s="116"/>
      <c r="AQ221" s="116"/>
      <c r="AR221" s="116"/>
      <c r="AS221" s="116"/>
      <c r="AT221" s="116"/>
      <c r="AU221" s="116"/>
      <c r="AV221" s="116"/>
      <c r="AW221" s="116"/>
      <c r="AX221" s="116"/>
      <c r="AY221" s="116"/>
      <c r="AZ221" s="116"/>
      <c r="BA221" s="116"/>
      <c r="BB221" s="8"/>
      <c r="BC221" s="8"/>
      <c r="BD221" s="8"/>
      <c r="BE221" s="8"/>
      <c r="BF221" s="8"/>
      <c r="BG221" s="7"/>
      <c r="BM221" s="139"/>
      <c r="CB221" s="132"/>
      <c r="CF221" s="128" t="s">
        <v>776</v>
      </c>
      <c r="CG221" s="131" t="s">
        <v>777</v>
      </c>
      <c r="CH221" s="93" t="b">
        <f t="shared" si="31"/>
        <v>0</v>
      </c>
      <c r="CI221" s="25"/>
      <c r="CJ221" s="25"/>
      <c r="CK221" s="25"/>
      <c r="CP221" s="93" t="b">
        <f t="shared" si="29"/>
        <v>0</v>
      </c>
      <c r="CQ221" s="93" t="b">
        <f t="shared" si="30"/>
        <v>0</v>
      </c>
      <c r="CZ221" s="93" t="b">
        <f>CZ157</f>
        <v>0</v>
      </c>
      <c r="DB221" s="93" t="b">
        <f>$DB$159</f>
        <v>0</v>
      </c>
      <c r="DC221" s="25"/>
      <c r="DD221" s="94"/>
      <c r="DE221" s="94"/>
      <c r="DF221" s="94"/>
      <c r="DG221" s="94"/>
      <c r="DH221" s="94"/>
      <c r="DJ221" s="118"/>
      <c r="DS221" s="94"/>
    </row>
    <row r="222" spans="6:123" ht="15" customHeight="1">
      <c r="F222" s="10"/>
      <c r="G222" s="5"/>
      <c r="H222" s="116" t="s">
        <v>150</v>
      </c>
      <c r="I222" s="116"/>
      <c r="J222" s="116"/>
      <c r="K222" s="116"/>
      <c r="L222" s="116"/>
      <c r="M222" s="116"/>
      <c r="N222" s="116"/>
      <c r="O222" s="116"/>
      <c r="P222" s="116"/>
      <c r="Q222" s="116"/>
      <c r="R222" s="116"/>
      <c r="S222" s="116"/>
      <c r="T222" s="116"/>
      <c r="U222" s="116" t="s">
        <v>431</v>
      </c>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c r="AQ222" s="116"/>
      <c r="AR222" s="116"/>
      <c r="AS222" s="116"/>
      <c r="AT222" s="116"/>
      <c r="AU222" s="116"/>
      <c r="AV222" s="116"/>
      <c r="AW222" s="116"/>
      <c r="AX222" s="116"/>
      <c r="AY222" s="116"/>
      <c r="AZ222" s="116"/>
      <c r="BA222" s="116"/>
      <c r="BB222" s="8"/>
      <c r="BC222" s="8"/>
      <c r="BD222" s="8"/>
      <c r="BE222" s="8"/>
      <c r="BF222" s="8"/>
      <c r="BG222" s="7"/>
      <c r="BM222" s="139" t="b">
        <v>0</v>
      </c>
      <c r="BN222" s="93" t="b">
        <v>0</v>
      </c>
      <c r="BO222" s="93" t="b">
        <v>0</v>
      </c>
      <c r="BP222" s="93" t="b">
        <v>0</v>
      </c>
      <c r="BQ222" s="93" t="b">
        <v>0</v>
      </c>
      <c r="BR222" s="93" t="b">
        <v>0</v>
      </c>
      <c r="BS222" s="93" t="b">
        <v>0</v>
      </c>
      <c r="BT222" s="93" t="b">
        <v>0</v>
      </c>
      <c r="BU222" s="93" t="str">
        <f>IF(BM222=TRUE,H222,"")</f>
        <v/>
      </c>
      <c r="BV222" s="93" t="str">
        <f>IF(BN222=TRUE,H222&amp;"_1mM","")</f>
        <v/>
      </c>
      <c r="BW222" s="93" t="str">
        <f>IF(BO222=TRUE,U222,"")</f>
        <v/>
      </c>
      <c r="BX222" s="93" t="str">
        <f>IF(BP222=TRUE,U222&amp;"_1mM","")</f>
        <v/>
      </c>
      <c r="BY222" s="93" t="str">
        <f>IF(BQ222=TRUE,AH222,"")</f>
        <v/>
      </c>
      <c r="BZ222" s="93" t="str">
        <f>IF(BR222=TRUE,AH222&amp;"_1mM","")</f>
        <v/>
      </c>
      <c r="CA222" s="93" t="str">
        <f>IF(BS222=TRUE,AU222,"")</f>
        <v/>
      </c>
      <c r="CB222" s="132" t="str">
        <f>IF(BT222=TRUE,AU222&amp;"_1mM","")</f>
        <v/>
      </c>
      <c r="CF222" s="128" t="s">
        <v>731</v>
      </c>
      <c r="CG222" s="131" t="s">
        <v>778</v>
      </c>
      <c r="CH222" s="93" t="b">
        <f t="shared" si="31"/>
        <v>0</v>
      </c>
      <c r="CI222" s="25"/>
      <c r="CJ222" s="25"/>
      <c r="CK222" s="25"/>
      <c r="CP222" s="93" t="b">
        <f t="shared" si="29"/>
        <v>0</v>
      </c>
      <c r="CQ222" s="93" t="b">
        <f t="shared" si="30"/>
        <v>0</v>
      </c>
      <c r="CY222" s="93" t="b">
        <f>CY156</f>
        <v>0</v>
      </c>
      <c r="DC222" s="25"/>
      <c r="DD222" s="94"/>
      <c r="DE222" s="94"/>
      <c r="DF222" s="94"/>
      <c r="DG222" s="94"/>
      <c r="DH222" s="94"/>
      <c r="DJ222" s="118"/>
      <c r="DS222" s="94"/>
    </row>
    <row r="223" spans="6:123" ht="15" customHeight="1">
      <c r="F223" s="10"/>
      <c r="G223" s="5"/>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c r="AN223" s="116"/>
      <c r="AO223" s="116"/>
      <c r="AP223" s="116"/>
      <c r="AQ223" s="116"/>
      <c r="AR223" s="116"/>
      <c r="AS223" s="116"/>
      <c r="AT223" s="116"/>
      <c r="AU223" s="116"/>
      <c r="AV223" s="116"/>
      <c r="AW223" s="116"/>
      <c r="AX223" s="116"/>
      <c r="AY223" s="116"/>
      <c r="AZ223" s="116"/>
      <c r="BA223" s="116"/>
      <c r="BB223" s="8"/>
      <c r="BC223" s="8"/>
      <c r="BD223" s="8"/>
      <c r="BE223" s="8"/>
      <c r="BF223" s="8"/>
      <c r="BG223" s="7"/>
      <c r="BM223" s="139"/>
      <c r="CB223" s="132"/>
      <c r="CF223" s="128" t="s">
        <v>779</v>
      </c>
      <c r="CG223" s="131" t="s">
        <v>780</v>
      </c>
      <c r="CH223" s="93" t="b">
        <f t="shared" si="31"/>
        <v>0</v>
      </c>
      <c r="CI223" s="25"/>
      <c r="CJ223" s="25"/>
      <c r="CK223" s="25"/>
      <c r="CP223" s="93" t="b">
        <f t="shared" si="29"/>
        <v>0</v>
      </c>
      <c r="CQ223" s="93" t="b">
        <f t="shared" si="30"/>
        <v>0</v>
      </c>
      <c r="CZ223" s="93" t="b">
        <f>CZ157</f>
        <v>0</v>
      </c>
      <c r="DB223" s="93" t="b">
        <f>$DB$159</f>
        <v>0</v>
      </c>
      <c r="DC223" s="25"/>
      <c r="DD223" s="94"/>
      <c r="DE223" s="94"/>
      <c r="DF223" s="94"/>
      <c r="DG223" s="94"/>
      <c r="DH223" s="94"/>
      <c r="DJ223" s="118"/>
      <c r="DS223" s="94"/>
    </row>
    <row r="224" spans="6:123" ht="15" customHeight="1">
      <c r="F224" s="10"/>
      <c r="G224" s="5"/>
      <c r="H224" s="116" t="s">
        <v>152</v>
      </c>
      <c r="I224" s="116"/>
      <c r="J224" s="116"/>
      <c r="K224" s="116"/>
      <c r="L224" s="116"/>
      <c r="M224" s="116"/>
      <c r="N224" s="116"/>
      <c r="O224" s="116"/>
      <c r="P224" s="116"/>
      <c r="Q224" s="116"/>
      <c r="R224" s="116"/>
      <c r="S224" s="116"/>
      <c r="T224" s="116"/>
      <c r="U224" s="116" t="s">
        <v>153</v>
      </c>
      <c r="V224" s="116"/>
      <c r="W224" s="116"/>
      <c r="X224" s="116"/>
      <c r="Y224" s="116"/>
      <c r="Z224" s="116"/>
      <c r="AA224" s="116"/>
      <c r="AB224" s="116"/>
      <c r="AC224" s="116"/>
      <c r="AD224" s="116"/>
      <c r="AE224" s="116"/>
      <c r="AF224" s="116"/>
      <c r="AG224" s="116"/>
      <c r="AH224" s="116"/>
      <c r="AI224" s="116"/>
      <c r="AJ224" s="116"/>
      <c r="AK224" s="116"/>
      <c r="AL224" s="116"/>
      <c r="AM224" s="116"/>
      <c r="AN224" s="116"/>
      <c r="AO224" s="116"/>
      <c r="AP224" s="116"/>
      <c r="AQ224" s="116"/>
      <c r="AR224" s="116"/>
      <c r="AS224" s="116"/>
      <c r="AT224" s="116"/>
      <c r="AU224" s="116"/>
      <c r="AV224" s="116"/>
      <c r="AW224" s="116"/>
      <c r="AX224" s="116"/>
      <c r="AY224" s="116"/>
      <c r="AZ224" s="116"/>
      <c r="BA224" s="116"/>
      <c r="BB224" s="8"/>
      <c r="BC224" s="8"/>
      <c r="BD224" s="8"/>
      <c r="BE224" s="8"/>
      <c r="BF224" s="8"/>
      <c r="BG224" s="7"/>
      <c r="BM224" s="139" t="b">
        <v>0</v>
      </c>
      <c r="BN224" s="93" t="b">
        <v>0</v>
      </c>
      <c r="BO224" s="93" t="b">
        <v>0</v>
      </c>
      <c r="BP224" s="93" t="b">
        <v>0</v>
      </c>
      <c r="BQ224" s="93" t="b">
        <v>0</v>
      </c>
      <c r="BR224" s="93" t="b">
        <v>0</v>
      </c>
      <c r="BS224" s="93" t="b">
        <v>0</v>
      </c>
      <c r="BT224" s="93" t="b">
        <v>0</v>
      </c>
      <c r="BU224" s="93" t="str">
        <f>IF(BM224=TRUE,H224,"")</f>
        <v/>
      </c>
      <c r="BV224" s="93" t="str">
        <f>IF(BN224=TRUE,H224&amp;"_1mM","")</f>
        <v/>
      </c>
      <c r="BW224" s="93" t="str">
        <f>IF(BO224=TRUE,U224,"")</f>
        <v/>
      </c>
      <c r="BX224" s="93" t="str">
        <f>IF(BP224=TRUE,U224&amp;"_1mM","")</f>
        <v/>
      </c>
      <c r="BY224" s="93" t="str">
        <f>IF(BQ224=TRUE,AH224,"")</f>
        <v/>
      </c>
      <c r="BZ224" s="93" t="str">
        <f>IF(BR224=TRUE,AH224&amp;"_1mM","")</f>
        <v/>
      </c>
      <c r="CA224" s="93" t="str">
        <f>IF(BS224=TRUE,AU224,"")</f>
        <v/>
      </c>
      <c r="CB224" s="132" t="str">
        <f>IF(BT224=TRUE,AU224&amp;"_1mM","")</f>
        <v/>
      </c>
      <c r="CF224" s="128" t="s">
        <v>745</v>
      </c>
      <c r="CG224" s="131" t="s">
        <v>139</v>
      </c>
      <c r="CH224" s="93" t="b">
        <f t="shared" si="31"/>
        <v>0</v>
      </c>
      <c r="CI224" s="25"/>
      <c r="CJ224" s="25"/>
      <c r="CK224" s="25"/>
      <c r="CP224" s="93" t="b">
        <f t="shared" si="29"/>
        <v>0</v>
      </c>
      <c r="CQ224" s="93" t="b">
        <f t="shared" si="30"/>
        <v>0</v>
      </c>
      <c r="CY224" s="93" t="b">
        <f>CY156</f>
        <v>0</v>
      </c>
      <c r="DC224" s="25"/>
      <c r="DD224" s="94"/>
      <c r="DE224" s="94"/>
      <c r="DF224" s="94"/>
      <c r="DG224" s="94"/>
      <c r="DH224" s="94"/>
      <c r="DJ224" s="118"/>
      <c r="DS224" s="94"/>
    </row>
    <row r="225" spans="2:123" ht="15" customHeight="1">
      <c r="F225" s="10"/>
      <c r="G225" s="5"/>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c r="AN225" s="116"/>
      <c r="AO225" s="116"/>
      <c r="AP225" s="116"/>
      <c r="AQ225" s="116"/>
      <c r="AR225" s="116"/>
      <c r="AS225" s="116"/>
      <c r="AT225" s="116"/>
      <c r="AU225" s="116"/>
      <c r="AV225" s="116"/>
      <c r="AW225" s="116"/>
      <c r="AX225" s="116"/>
      <c r="AY225" s="116"/>
      <c r="AZ225" s="116"/>
      <c r="BA225" s="116"/>
      <c r="BB225" s="8"/>
      <c r="BC225" s="8"/>
      <c r="BD225" s="8"/>
      <c r="BE225" s="8"/>
      <c r="BF225" s="8"/>
      <c r="BG225" s="7"/>
      <c r="BM225" s="139"/>
      <c r="CB225" s="132"/>
      <c r="CF225" s="128" t="s">
        <v>781</v>
      </c>
      <c r="CG225" s="131" t="s">
        <v>140</v>
      </c>
      <c r="CH225" s="93" t="b">
        <f t="shared" si="31"/>
        <v>0</v>
      </c>
      <c r="CI225" s="25"/>
      <c r="CJ225" s="25"/>
      <c r="CK225" s="25"/>
      <c r="CP225" s="93" t="b">
        <f t="shared" si="29"/>
        <v>0</v>
      </c>
      <c r="CQ225" s="93" t="b">
        <f t="shared" si="30"/>
        <v>0</v>
      </c>
      <c r="CZ225" s="93" t="b">
        <f>CZ157</f>
        <v>0</v>
      </c>
      <c r="DB225" s="93" t="b">
        <f>$DB$159</f>
        <v>0</v>
      </c>
      <c r="DC225" s="25"/>
      <c r="DD225" s="94"/>
      <c r="DE225" s="94"/>
      <c r="DF225" s="94"/>
      <c r="DG225" s="94"/>
      <c r="DH225" s="94"/>
      <c r="DJ225" s="118"/>
      <c r="DS225" s="94"/>
    </row>
    <row r="226" spans="2:123" ht="15" customHeight="1">
      <c r="F226" s="10"/>
      <c r="G226" s="5"/>
      <c r="H226" s="116" t="s">
        <v>158</v>
      </c>
      <c r="I226" s="116"/>
      <c r="J226" s="116"/>
      <c r="K226" s="116"/>
      <c r="L226" s="116"/>
      <c r="M226" s="116"/>
      <c r="N226" s="116"/>
      <c r="O226" s="116"/>
      <c r="P226" s="116"/>
      <c r="Q226" s="116"/>
      <c r="R226" s="116"/>
      <c r="S226" s="116"/>
      <c r="T226" s="116"/>
      <c r="U226" s="116" t="s">
        <v>159</v>
      </c>
      <c r="V226" s="116"/>
      <c r="W226" s="116"/>
      <c r="X226" s="116"/>
      <c r="Y226" s="116"/>
      <c r="Z226" s="116"/>
      <c r="AA226" s="116"/>
      <c r="AB226" s="116"/>
      <c r="AC226" s="116"/>
      <c r="AD226" s="116"/>
      <c r="AE226" s="116"/>
      <c r="AF226" s="116"/>
      <c r="AG226" s="116"/>
      <c r="AH226" s="116" t="s">
        <v>740</v>
      </c>
      <c r="AI226" s="116"/>
      <c r="AJ226" s="116"/>
      <c r="AK226" s="116"/>
      <c r="AL226" s="116"/>
      <c r="AM226" s="116"/>
      <c r="AN226" s="116"/>
      <c r="AO226" s="116"/>
      <c r="AP226" s="116"/>
      <c r="AQ226" s="116"/>
      <c r="AR226" s="116"/>
      <c r="AS226" s="116"/>
      <c r="AT226" s="116"/>
      <c r="AU226" s="116"/>
      <c r="AV226" s="116"/>
      <c r="AW226" s="116"/>
      <c r="AX226" s="116"/>
      <c r="AY226" s="116"/>
      <c r="AZ226" s="116"/>
      <c r="BA226" s="116"/>
      <c r="BB226" s="8"/>
      <c r="BC226" s="8"/>
      <c r="BD226" s="8"/>
      <c r="BE226" s="8"/>
      <c r="BF226" s="8"/>
      <c r="BG226" s="7"/>
      <c r="BM226" s="139" t="b">
        <v>0</v>
      </c>
      <c r="BN226" s="93" t="b">
        <v>0</v>
      </c>
      <c r="BO226" s="93" t="b">
        <v>0</v>
      </c>
      <c r="BP226" s="93" t="b">
        <v>0</v>
      </c>
      <c r="BQ226" s="93" t="b">
        <v>0</v>
      </c>
      <c r="BR226" s="93" t="b">
        <v>0</v>
      </c>
      <c r="BS226" s="93" t="b">
        <v>0</v>
      </c>
      <c r="BT226" s="93" t="b">
        <v>0</v>
      </c>
      <c r="BU226" s="93" t="str">
        <f>IF(BM226=TRUE,H226,"")</f>
        <v/>
      </c>
      <c r="BV226" s="93" t="str">
        <f>IF(BN226=TRUE,H226&amp;"_1mM","")</f>
        <v/>
      </c>
      <c r="BW226" s="93" t="str">
        <f>IF(BO226=TRUE,U226,"")</f>
        <v/>
      </c>
      <c r="BX226" s="93" t="str">
        <f>IF(BP226=TRUE,U226&amp;"_1mM","")</f>
        <v/>
      </c>
      <c r="BY226" s="93" t="str">
        <f>IF(BQ226=TRUE,AH226,"")</f>
        <v/>
      </c>
      <c r="BZ226" s="93" t="str">
        <f>IF(BR226=TRUE,AH226&amp;"_1mM","")</f>
        <v/>
      </c>
      <c r="CA226" s="93" t="str">
        <f>IF(BS226=TRUE,AU226,"")</f>
        <v/>
      </c>
      <c r="CB226" s="132" t="str">
        <f>IF(BT226=TRUE,AU226&amp;"_1mM","")</f>
        <v/>
      </c>
      <c r="CF226" s="130" t="s">
        <v>706</v>
      </c>
      <c r="CG226" s="131" t="s">
        <v>142</v>
      </c>
      <c r="CH226" s="93" t="b">
        <f t="shared" si="31"/>
        <v>0</v>
      </c>
      <c r="CI226" s="25"/>
      <c r="CJ226" s="25"/>
      <c r="CK226" s="25"/>
      <c r="CP226" s="93" t="b">
        <f t="shared" ref="CP226:CP289" si="32">IF(COUNTIF(DJ:DJ,CF226)&gt;0,TRUE,FALSE)</f>
        <v>0</v>
      </c>
      <c r="CQ226" s="93" t="b">
        <f t="shared" ref="CQ226:CQ289" si="33">IF(COUNTIF($BU$164:$CB$339,CF226)&gt;0,TRUE,FALSE)</f>
        <v>0</v>
      </c>
      <c r="CY226" s="93" t="b">
        <f>CY156</f>
        <v>0</v>
      </c>
      <c r="DC226" s="25"/>
      <c r="DD226" s="94"/>
      <c r="DE226" s="94"/>
      <c r="DF226" s="94"/>
      <c r="DG226" s="94"/>
      <c r="DH226" s="94"/>
      <c r="DJ226" s="118"/>
      <c r="DS226" s="94"/>
    </row>
    <row r="227" spans="2:123" ht="15" customHeight="1">
      <c r="F227" s="33"/>
      <c r="G227" s="34"/>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1"/>
      <c r="AH227" s="121"/>
      <c r="AI227" s="121"/>
      <c r="AJ227" s="121"/>
      <c r="AK227" s="121"/>
      <c r="AL227" s="121"/>
      <c r="AM227" s="121"/>
      <c r="AN227" s="121"/>
      <c r="AO227" s="121"/>
      <c r="AP227" s="121"/>
      <c r="AQ227" s="121"/>
      <c r="AR227" s="121"/>
      <c r="AS227" s="121"/>
      <c r="AT227" s="121"/>
      <c r="AU227" s="121"/>
      <c r="AV227" s="121"/>
      <c r="AW227" s="121"/>
      <c r="AX227" s="121"/>
      <c r="AY227" s="121"/>
      <c r="AZ227" s="121"/>
      <c r="BA227" s="121"/>
      <c r="BB227" s="35"/>
      <c r="BC227" s="35"/>
      <c r="BD227" s="35"/>
      <c r="BE227" s="35"/>
      <c r="BF227" s="35"/>
      <c r="BG227" s="32"/>
      <c r="BM227" s="139"/>
      <c r="CB227" s="132"/>
      <c r="CF227" s="130" t="s">
        <v>782</v>
      </c>
      <c r="CG227" s="131" t="s">
        <v>143</v>
      </c>
      <c r="CH227" s="93" t="b">
        <f t="shared" ref="CH227:CH290" si="34">IF(COUNTIF(CP227:DC227,TRUE)=0,FALSE,TRUE)</f>
        <v>0</v>
      </c>
      <c r="CI227" s="25"/>
      <c r="CJ227" s="25"/>
      <c r="CK227" s="25"/>
      <c r="CP227" s="93" t="b">
        <f t="shared" si="32"/>
        <v>0</v>
      </c>
      <c r="CQ227" s="93" t="b">
        <f t="shared" si="33"/>
        <v>0</v>
      </c>
      <c r="CZ227" s="93" t="b">
        <f>CZ157</f>
        <v>0</v>
      </c>
      <c r="DB227" s="93" t="b">
        <f>$DB$159</f>
        <v>0</v>
      </c>
      <c r="DC227" s="25"/>
      <c r="DD227" s="94"/>
      <c r="DE227" s="94"/>
      <c r="DF227" s="94"/>
      <c r="DG227" s="94"/>
      <c r="DH227" s="94"/>
      <c r="DJ227" s="118"/>
      <c r="DS227" s="94"/>
    </row>
    <row r="228" spans="2:123" ht="15" customHeight="1">
      <c r="F228" s="122"/>
      <c r="G228" s="123"/>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36"/>
      <c r="BC228" s="36"/>
      <c r="BD228" s="36"/>
      <c r="BE228" s="36"/>
      <c r="BF228" s="36"/>
      <c r="BG228" s="37"/>
      <c r="BM228" s="139"/>
      <c r="CB228" s="132"/>
      <c r="CF228" s="128" t="s">
        <v>719</v>
      </c>
      <c r="CG228" s="131" t="s">
        <v>148</v>
      </c>
      <c r="CH228" s="93" t="b">
        <f t="shared" si="34"/>
        <v>0</v>
      </c>
      <c r="CI228" s="25"/>
      <c r="CJ228" s="25"/>
      <c r="CK228" s="25"/>
      <c r="CP228" s="93" t="b">
        <f t="shared" si="32"/>
        <v>0</v>
      </c>
      <c r="CQ228" s="93" t="b">
        <f t="shared" si="33"/>
        <v>0</v>
      </c>
      <c r="CY228" s="93" t="b">
        <f>CY156</f>
        <v>0</v>
      </c>
      <c r="DC228" s="25"/>
      <c r="DD228" s="94"/>
      <c r="DE228" s="94"/>
      <c r="DF228" s="94"/>
      <c r="DG228" s="94"/>
      <c r="DH228" s="94"/>
      <c r="DJ228" s="118"/>
      <c r="DS228" s="94"/>
    </row>
    <row r="229" spans="2:123" ht="15" customHeight="1">
      <c r="F229" s="6" t="s">
        <v>662</v>
      </c>
      <c r="G229" s="61"/>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c r="AN229" s="116"/>
      <c r="AO229" s="116"/>
      <c r="AP229" s="116"/>
      <c r="AQ229" s="116"/>
      <c r="AR229" s="116"/>
      <c r="AS229" s="116"/>
      <c r="AT229" s="116"/>
      <c r="AU229" s="116"/>
      <c r="AV229" s="116"/>
      <c r="AW229" s="116"/>
      <c r="AX229" s="116"/>
      <c r="AY229" s="116"/>
      <c r="AZ229" s="116"/>
      <c r="BA229" s="116"/>
      <c r="BB229" s="5"/>
      <c r="BC229" s="5"/>
      <c r="BD229" s="5"/>
      <c r="BE229" s="5"/>
      <c r="BF229" s="5"/>
      <c r="BG229" s="7"/>
      <c r="BM229" s="139"/>
      <c r="CB229" s="132"/>
      <c r="CF229" s="128" t="s">
        <v>783</v>
      </c>
      <c r="CG229" s="131" t="s">
        <v>149</v>
      </c>
      <c r="CH229" s="93" t="b">
        <f t="shared" si="34"/>
        <v>0</v>
      </c>
      <c r="CI229" s="25"/>
      <c r="CJ229" s="25"/>
      <c r="CK229" s="25"/>
      <c r="CP229" s="93" t="b">
        <f t="shared" si="32"/>
        <v>0</v>
      </c>
      <c r="CQ229" s="93" t="b">
        <f t="shared" si="33"/>
        <v>0</v>
      </c>
      <c r="CZ229" s="93" t="b">
        <f>CZ157</f>
        <v>0</v>
      </c>
      <c r="DB229" s="93" t="b">
        <f>$DB$159</f>
        <v>0</v>
      </c>
      <c r="DC229" s="25"/>
      <c r="DD229" s="94"/>
      <c r="DE229" s="94"/>
      <c r="DF229" s="94"/>
      <c r="DG229" s="94"/>
      <c r="DH229" s="94"/>
      <c r="DJ229" s="118"/>
      <c r="DS229" s="94"/>
    </row>
    <row r="230" spans="2:123" ht="15" customHeight="1">
      <c r="F230" s="10"/>
      <c r="G230" s="61"/>
      <c r="H230" s="116"/>
      <c r="I230" s="116"/>
      <c r="J230" s="116"/>
      <c r="K230" s="116"/>
      <c r="L230" s="116"/>
      <c r="M230" s="116"/>
      <c r="N230" s="116"/>
      <c r="O230" s="125" t="s">
        <v>643</v>
      </c>
      <c r="P230" s="125"/>
      <c r="Q230" s="125" t="s">
        <v>644</v>
      </c>
      <c r="R230" s="116"/>
      <c r="S230" s="116"/>
      <c r="T230" s="116"/>
      <c r="U230" s="116"/>
      <c r="V230" s="116"/>
      <c r="W230" s="116"/>
      <c r="X230" s="116"/>
      <c r="Y230" s="116"/>
      <c r="Z230" s="116"/>
      <c r="AA230" s="116"/>
      <c r="AB230" s="125" t="s">
        <v>642</v>
      </c>
      <c r="AC230" s="125"/>
      <c r="AD230" s="125" t="s">
        <v>663</v>
      </c>
      <c r="AE230" s="116"/>
      <c r="AF230" s="116"/>
      <c r="AG230" s="116"/>
      <c r="AH230" s="116"/>
      <c r="AI230" s="116"/>
      <c r="AJ230" s="116"/>
      <c r="AK230" s="116"/>
      <c r="AL230" s="116"/>
      <c r="AM230" s="116"/>
      <c r="AN230" s="116"/>
      <c r="AO230" s="125" t="s">
        <v>642</v>
      </c>
      <c r="AP230" s="125"/>
      <c r="AQ230" s="125" t="s">
        <v>663</v>
      </c>
      <c r="AR230" s="116"/>
      <c r="AS230" s="116"/>
      <c r="AT230" s="116"/>
      <c r="AU230" s="116"/>
      <c r="AV230" s="116"/>
      <c r="AW230" s="116"/>
      <c r="AX230" s="116"/>
      <c r="AY230" s="116"/>
      <c r="AZ230" s="116"/>
      <c r="BA230" s="116"/>
      <c r="BB230" s="125" t="s">
        <v>642</v>
      </c>
      <c r="BC230" s="125"/>
      <c r="BD230" s="125" t="s">
        <v>664</v>
      </c>
      <c r="BE230" s="5"/>
      <c r="BF230" s="5"/>
      <c r="BG230" s="7"/>
      <c r="BM230" s="139"/>
      <c r="CB230" s="132"/>
      <c r="CF230" s="128" t="s">
        <v>784</v>
      </c>
      <c r="CG230" s="131" t="s">
        <v>785</v>
      </c>
      <c r="CH230" s="93" t="b">
        <f t="shared" si="34"/>
        <v>0</v>
      </c>
      <c r="CI230" s="25"/>
      <c r="CJ230" s="25"/>
      <c r="CK230" s="25"/>
      <c r="CP230" s="93" t="b">
        <f t="shared" si="32"/>
        <v>0</v>
      </c>
      <c r="CQ230" s="93" t="b">
        <f t="shared" si="33"/>
        <v>0</v>
      </c>
      <c r="CZ230" s="133" t="b">
        <f>CZ157</f>
        <v>0</v>
      </c>
      <c r="DB230" s="93" t="b">
        <f>$DB$159</f>
        <v>0</v>
      </c>
      <c r="DC230" s="25"/>
      <c r="DD230" s="94"/>
      <c r="DE230" s="94"/>
      <c r="DF230" s="94"/>
      <c r="DG230" s="94"/>
      <c r="DH230" s="94"/>
      <c r="DJ230" s="118"/>
      <c r="DS230" s="94"/>
    </row>
    <row r="231" spans="2:123" ht="15" customHeight="1">
      <c r="B231" s="5"/>
      <c r="F231" s="10"/>
      <c r="G231" s="61"/>
      <c r="H231" s="116" t="s">
        <v>166</v>
      </c>
      <c r="I231" s="116"/>
      <c r="J231" s="116"/>
      <c r="K231" s="116"/>
      <c r="L231" s="116"/>
      <c r="M231" s="116"/>
      <c r="N231" s="116"/>
      <c r="O231" s="116"/>
      <c r="P231" s="116"/>
      <c r="Q231" s="116"/>
      <c r="R231" s="116"/>
      <c r="S231" s="116"/>
      <c r="T231" s="116"/>
      <c r="U231" s="116" t="s">
        <v>167</v>
      </c>
      <c r="V231" s="116"/>
      <c r="W231" s="116"/>
      <c r="X231" s="116"/>
      <c r="Y231" s="116"/>
      <c r="Z231" s="116"/>
      <c r="AA231" s="116"/>
      <c r="AB231" s="116"/>
      <c r="AC231" s="116"/>
      <c r="AD231" s="116"/>
      <c r="AE231" s="116"/>
      <c r="AF231" s="116"/>
      <c r="AG231" s="116"/>
      <c r="AH231" s="116" t="s">
        <v>168</v>
      </c>
      <c r="AI231" s="116"/>
      <c r="AJ231" s="116"/>
      <c r="AK231" s="116"/>
      <c r="AL231" s="116"/>
      <c r="AM231" s="116"/>
      <c r="AN231" s="116"/>
      <c r="AO231" s="116"/>
      <c r="AP231" s="116"/>
      <c r="AQ231" s="116"/>
      <c r="AR231" s="116"/>
      <c r="AS231" s="116"/>
      <c r="AT231" s="116"/>
      <c r="AU231" s="116" t="s">
        <v>169</v>
      </c>
      <c r="AV231" s="116"/>
      <c r="AW231" s="116"/>
      <c r="AX231" s="116"/>
      <c r="AY231" s="116"/>
      <c r="AZ231" s="116"/>
      <c r="BA231" s="116"/>
      <c r="BB231" s="8"/>
      <c r="BC231" s="8"/>
      <c r="BD231" s="8"/>
      <c r="BE231" s="8"/>
      <c r="BF231" s="8"/>
      <c r="BG231" s="7"/>
      <c r="BM231" s="139" t="b">
        <v>0</v>
      </c>
      <c r="BN231" s="93" t="b">
        <v>0</v>
      </c>
      <c r="BO231" s="93" t="b">
        <v>0</v>
      </c>
      <c r="BQ231" s="93" t="b">
        <v>0</v>
      </c>
      <c r="BS231" s="93" t="b">
        <v>0</v>
      </c>
      <c r="BT231" s="93" t="b">
        <v>0</v>
      </c>
      <c r="BU231" s="93" t="str">
        <f>IF(BM231=TRUE,H231,"")</f>
        <v/>
      </c>
      <c r="BV231" s="93" t="str">
        <f>IF(BN231=TRUE,H231&amp;"_1mM","")</f>
        <v/>
      </c>
      <c r="BW231" s="93" t="str">
        <f>IF(BO231=TRUE,U231,"")</f>
        <v/>
      </c>
      <c r="BX231" s="93" t="str">
        <f>IF(BP231=TRUE,U231&amp;"_1mM","")</f>
        <v/>
      </c>
      <c r="BY231" s="93" t="str">
        <f>IF(BQ231=TRUE,AH231,"")</f>
        <v/>
      </c>
      <c r="BZ231" s="93" t="str">
        <f>IF(BR231=TRUE,AH231&amp;"_1mM","")</f>
        <v/>
      </c>
      <c r="CA231" s="93" t="str">
        <f>IF(BS231=TRUE,AU231,"")</f>
        <v/>
      </c>
      <c r="CB231" s="132" t="str">
        <f>IF(BT231=TRUE,AU231&amp;"_1mM","")</f>
        <v/>
      </c>
      <c r="CF231" s="128" t="s">
        <v>746</v>
      </c>
      <c r="CG231" s="131" t="s">
        <v>660</v>
      </c>
      <c r="CH231" s="93" t="b">
        <f t="shared" si="34"/>
        <v>0</v>
      </c>
      <c r="CI231" s="25"/>
      <c r="CJ231" s="25"/>
      <c r="CK231" s="25"/>
      <c r="CP231" s="93" t="b">
        <f t="shared" si="32"/>
        <v>0</v>
      </c>
      <c r="CQ231" s="93" t="b">
        <f t="shared" si="33"/>
        <v>0</v>
      </c>
      <c r="CY231" s="93" t="b">
        <f>CY156</f>
        <v>0</v>
      </c>
      <c r="DC231" s="25"/>
      <c r="DD231" s="94"/>
      <c r="DE231" s="94"/>
      <c r="DF231" s="94"/>
      <c r="DG231" s="94"/>
      <c r="DH231" s="94"/>
      <c r="DJ231" s="118"/>
      <c r="DS231" s="94"/>
    </row>
    <row r="232" spans="2:123" ht="15" customHeight="1">
      <c r="B232" s="5"/>
      <c r="F232" s="10"/>
      <c r="G232" s="61"/>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c r="AN232" s="116"/>
      <c r="AO232" s="116"/>
      <c r="AP232" s="116"/>
      <c r="AQ232" s="116"/>
      <c r="AR232" s="116"/>
      <c r="AS232" s="116"/>
      <c r="AT232" s="116"/>
      <c r="AU232" s="116"/>
      <c r="AV232" s="116"/>
      <c r="AW232" s="116"/>
      <c r="AX232" s="116"/>
      <c r="AY232" s="116"/>
      <c r="AZ232" s="116"/>
      <c r="BA232" s="116"/>
      <c r="BB232" s="8"/>
      <c r="BC232" s="8"/>
      <c r="BD232" s="8"/>
      <c r="BE232" s="8"/>
      <c r="BF232" s="8"/>
      <c r="BG232" s="7"/>
      <c r="BM232" s="139"/>
      <c r="CB232" s="132"/>
      <c r="CF232" s="128" t="s">
        <v>786</v>
      </c>
      <c r="CG232" s="131" t="s">
        <v>661</v>
      </c>
      <c r="CH232" s="93" t="b">
        <f t="shared" si="34"/>
        <v>0</v>
      </c>
      <c r="CI232" s="25"/>
      <c r="CJ232" s="25"/>
      <c r="CK232" s="25"/>
      <c r="CP232" s="93" t="b">
        <f t="shared" si="32"/>
        <v>0</v>
      </c>
      <c r="CQ232" s="93" t="b">
        <f t="shared" si="33"/>
        <v>0</v>
      </c>
      <c r="CZ232" s="93" t="b">
        <f>CZ157</f>
        <v>0</v>
      </c>
      <c r="DB232" s="93" t="b">
        <f>$DB$159</f>
        <v>0</v>
      </c>
      <c r="DC232" s="25"/>
      <c r="DD232" s="94"/>
      <c r="DE232" s="94"/>
      <c r="DF232" s="94"/>
      <c r="DG232" s="94"/>
      <c r="DH232" s="94"/>
      <c r="DJ232" s="118"/>
      <c r="DS232" s="94"/>
    </row>
    <row r="233" spans="2:123" ht="15" customHeight="1">
      <c r="B233" s="5"/>
      <c r="F233" s="10"/>
      <c r="G233" s="61"/>
      <c r="H233" s="116" t="s">
        <v>172</v>
      </c>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t="s">
        <v>174</v>
      </c>
      <c r="AI233" s="116"/>
      <c r="AJ233" s="116"/>
      <c r="AK233" s="116"/>
      <c r="AL233" s="116"/>
      <c r="AM233" s="116"/>
      <c r="AN233" s="116"/>
      <c r="AO233" s="116"/>
      <c r="AP233" s="116"/>
      <c r="AQ233" s="116"/>
      <c r="AR233" s="116"/>
      <c r="AS233" s="116"/>
      <c r="AT233" s="116"/>
      <c r="AU233" s="116" t="s">
        <v>754</v>
      </c>
      <c r="AV233" s="116"/>
      <c r="AW233" s="116"/>
      <c r="AX233" s="116"/>
      <c r="AY233" s="116"/>
      <c r="AZ233" s="116"/>
      <c r="BA233" s="116"/>
      <c r="BB233" s="8"/>
      <c r="BC233" s="8"/>
      <c r="BD233" s="8"/>
      <c r="BE233" s="8"/>
      <c r="BF233" s="8"/>
      <c r="BG233" s="7"/>
      <c r="BM233" s="139" t="b">
        <v>0</v>
      </c>
      <c r="BO233" s="93" t="b">
        <v>0</v>
      </c>
      <c r="BP233" s="93" t="b">
        <v>0</v>
      </c>
      <c r="BQ233" s="93" t="b">
        <v>0</v>
      </c>
      <c r="BS233" s="93" t="b">
        <v>0</v>
      </c>
      <c r="BT233" s="93" t="b">
        <v>0</v>
      </c>
      <c r="BU233" s="93" t="str">
        <f>IF(BM233=TRUE,H233,"")</f>
        <v/>
      </c>
      <c r="BV233" s="93" t="str">
        <f>IF(BN233=TRUE,H233&amp;"_1mM","")</f>
        <v/>
      </c>
      <c r="BW233" s="93" t="str">
        <f>IF(BO233=TRUE,U233,"")</f>
        <v/>
      </c>
      <c r="BX233" s="93" t="str">
        <f>IF(BP233=TRUE,U233&amp;"_1mM","")</f>
        <v/>
      </c>
      <c r="BY233" s="93" t="str">
        <f>IF(BQ233=TRUE,AH233,"")</f>
        <v/>
      </c>
      <c r="BZ233" s="93" t="str">
        <f>IF(BR233=TRUE,AH233&amp;"_1mM","")</f>
        <v/>
      </c>
      <c r="CA233" s="93" t="str">
        <f>IF(BS233=TRUE,AU233,"")</f>
        <v/>
      </c>
      <c r="CB233" s="132" t="str">
        <f>IF(BT233=TRUE,AU233&amp;"_1mM","")</f>
        <v/>
      </c>
      <c r="CF233" s="128" t="s">
        <v>156</v>
      </c>
      <c r="CG233" s="131" t="s">
        <v>156</v>
      </c>
      <c r="CH233" s="93" t="b">
        <f t="shared" si="34"/>
        <v>0</v>
      </c>
      <c r="CI233" s="25"/>
      <c r="CJ233" s="25"/>
      <c r="CK233" s="25"/>
      <c r="CP233" s="93" t="b">
        <f t="shared" si="32"/>
        <v>0</v>
      </c>
      <c r="CQ233" s="93" t="b">
        <f t="shared" si="33"/>
        <v>0</v>
      </c>
      <c r="CS233" s="93" t="b">
        <f>$CS$150</f>
        <v>0</v>
      </c>
      <c r="CY233" s="93" t="b">
        <f>CY156</f>
        <v>0</v>
      </c>
      <c r="DC233" s="25"/>
      <c r="DD233" s="94"/>
      <c r="DE233" s="94"/>
      <c r="DF233" s="94"/>
      <c r="DG233" s="94"/>
      <c r="DH233" s="94"/>
      <c r="DJ233" s="118"/>
      <c r="DS233" s="94"/>
    </row>
    <row r="234" spans="2:123" ht="15" customHeight="1">
      <c r="B234" s="5"/>
      <c r="F234" s="10"/>
      <c r="G234" s="61"/>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c r="AN234" s="116"/>
      <c r="AO234" s="116"/>
      <c r="AP234" s="116"/>
      <c r="AQ234" s="116"/>
      <c r="AR234" s="116"/>
      <c r="AS234" s="116"/>
      <c r="AT234" s="116"/>
      <c r="AU234" s="116"/>
      <c r="AV234" s="116"/>
      <c r="AW234" s="116"/>
      <c r="AX234" s="116"/>
      <c r="AY234" s="116"/>
      <c r="AZ234" s="116"/>
      <c r="BA234" s="116"/>
      <c r="BB234" s="8"/>
      <c r="BC234" s="8"/>
      <c r="BD234" s="8"/>
      <c r="BE234" s="8"/>
      <c r="BF234" s="8"/>
      <c r="BG234" s="7"/>
      <c r="BM234" s="139"/>
      <c r="CB234" s="132"/>
      <c r="CF234" s="128" t="s">
        <v>157</v>
      </c>
      <c r="CG234" s="131" t="s">
        <v>157</v>
      </c>
      <c r="CH234" s="93" t="b">
        <f t="shared" si="34"/>
        <v>0</v>
      </c>
      <c r="CI234" s="25"/>
      <c r="CJ234" s="25"/>
      <c r="CK234" s="25"/>
      <c r="CP234" s="93" t="b">
        <f t="shared" si="32"/>
        <v>0</v>
      </c>
      <c r="CQ234" s="93" t="b">
        <f t="shared" si="33"/>
        <v>0</v>
      </c>
      <c r="CU234" s="93" t="b">
        <f>$CU$152</f>
        <v>0</v>
      </c>
      <c r="CW234" s="93" t="b">
        <f>$CW$154</f>
        <v>0</v>
      </c>
      <c r="CZ234" s="93" t="b">
        <f>CZ157</f>
        <v>0</v>
      </c>
      <c r="DB234" s="93" t="b">
        <f>$DB$159</f>
        <v>0</v>
      </c>
      <c r="DC234" s="25"/>
      <c r="DD234" s="94"/>
      <c r="DE234" s="94"/>
      <c r="DF234" s="94"/>
      <c r="DG234" s="94"/>
      <c r="DH234" s="94"/>
      <c r="DJ234" s="118"/>
      <c r="DS234" s="94"/>
    </row>
    <row r="235" spans="2:123" ht="15" customHeight="1">
      <c r="B235" s="5"/>
      <c r="F235" s="10"/>
      <c r="G235" s="61"/>
      <c r="H235" s="116"/>
      <c r="I235" s="116"/>
      <c r="J235" s="116"/>
      <c r="K235" s="116"/>
      <c r="L235" s="116"/>
      <c r="M235" s="116"/>
      <c r="N235" s="116"/>
      <c r="O235" s="116"/>
      <c r="P235" s="116"/>
      <c r="Q235" s="116"/>
      <c r="R235" s="116"/>
      <c r="S235" s="116"/>
      <c r="T235" s="116"/>
      <c r="U235" s="116" t="s">
        <v>178</v>
      </c>
      <c r="V235" s="116"/>
      <c r="W235" s="116"/>
      <c r="X235" s="116"/>
      <c r="Y235" s="116"/>
      <c r="Z235" s="116"/>
      <c r="AA235" s="116"/>
      <c r="AB235" s="116"/>
      <c r="AC235" s="116"/>
      <c r="AD235" s="116"/>
      <c r="AE235" s="116"/>
      <c r="AF235" s="116"/>
      <c r="AG235" s="116"/>
      <c r="AH235" s="116" t="s">
        <v>179</v>
      </c>
      <c r="AI235" s="116"/>
      <c r="AJ235" s="116"/>
      <c r="AK235" s="116"/>
      <c r="AL235" s="116"/>
      <c r="AM235" s="116"/>
      <c r="AN235" s="116"/>
      <c r="AO235" s="116"/>
      <c r="AP235" s="116"/>
      <c r="AQ235" s="116"/>
      <c r="AR235" s="116"/>
      <c r="AS235" s="116"/>
      <c r="AT235" s="116"/>
      <c r="AU235" s="116" t="s">
        <v>554</v>
      </c>
      <c r="AV235" s="116"/>
      <c r="AW235" s="116"/>
      <c r="AX235" s="116"/>
      <c r="AY235" s="116"/>
      <c r="AZ235" s="116"/>
      <c r="BA235" s="116"/>
      <c r="BB235" s="8"/>
      <c r="BC235" s="8"/>
      <c r="BD235" s="8"/>
      <c r="BE235" s="8"/>
      <c r="BF235" s="8"/>
      <c r="BG235" s="7"/>
      <c r="BM235" s="139" t="b">
        <v>0</v>
      </c>
      <c r="BN235" s="93" t="b">
        <v>0</v>
      </c>
      <c r="BO235" s="93" t="b">
        <v>0</v>
      </c>
      <c r="BP235" s="93" t="b">
        <v>0</v>
      </c>
      <c r="BQ235" s="93" t="b">
        <v>0</v>
      </c>
      <c r="BS235" s="93" t="b">
        <v>0</v>
      </c>
      <c r="BU235" s="93" t="str">
        <f>IF(BM235=TRUE,H235,"")</f>
        <v/>
      </c>
      <c r="BV235" s="93" t="str">
        <f>IF(BN235=TRUE,H235&amp;"_1mM","")</f>
        <v/>
      </c>
      <c r="BW235" s="93" t="str">
        <f>IF(BO235=TRUE,U235,"")</f>
        <v/>
      </c>
      <c r="BX235" s="93" t="str">
        <f>IF(BP235=TRUE,U235&amp;"_1mM","")</f>
        <v/>
      </c>
      <c r="BY235" s="93" t="str">
        <f>IF(BQ235=TRUE,AH235,"")</f>
        <v/>
      </c>
      <c r="BZ235" s="93" t="str">
        <f>IF(BR235=TRUE,AH235&amp;"_1mM","")</f>
        <v/>
      </c>
      <c r="CA235" s="93" t="str">
        <f>IF(BS235=TRUE,AU235,"")</f>
        <v/>
      </c>
      <c r="CB235" s="132" t="str">
        <f>IF(BT235=TRUE,AU235&amp;"_1mM","")</f>
        <v/>
      </c>
      <c r="CF235" s="128" t="s">
        <v>161</v>
      </c>
      <c r="CG235" s="131" t="s">
        <v>161</v>
      </c>
      <c r="CH235" s="93" t="b">
        <f t="shared" si="34"/>
        <v>0</v>
      </c>
      <c r="CI235" s="25"/>
      <c r="CJ235" s="25"/>
      <c r="CK235" s="25"/>
      <c r="CP235" s="93" t="b">
        <f t="shared" si="32"/>
        <v>0</v>
      </c>
      <c r="CQ235" s="93" t="b">
        <f t="shared" si="33"/>
        <v>0</v>
      </c>
      <c r="CR235" s="93" t="b">
        <f>CR149</f>
        <v>0</v>
      </c>
      <c r="CS235" s="93" t="b">
        <f>$CS$150</f>
        <v>0</v>
      </c>
      <c r="CY235" s="93" t="b">
        <f>CY156</f>
        <v>0</v>
      </c>
      <c r="DC235" s="25"/>
      <c r="DD235" s="94"/>
      <c r="DE235" s="94"/>
      <c r="DF235" s="94"/>
      <c r="DG235" s="94"/>
      <c r="DH235" s="94"/>
      <c r="DJ235" s="118"/>
      <c r="DS235" s="94"/>
    </row>
    <row r="236" spans="2:123" ht="15" customHeight="1">
      <c r="B236" s="5"/>
      <c r="F236" s="10"/>
      <c r="G236" s="61"/>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c r="AN236" s="116"/>
      <c r="AO236" s="116"/>
      <c r="AP236" s="116"/>
      <c r="AQ236" s="116"/>
      <c r="AR236" s="116"/>
      <c r="AS236" s="116"/>
      <c r="AT236" s="116"/>
      <c r="AU236" s="116"/>
      <c r="AV236" s="116"/>
      <c r="AW236" s="116"/>
      <c r="AX236" s="116"/>
      <c r="AY236" s="116"/>
      <c r="AZ236" s="116"/>
      <c r="BA236" s="116"/>
      <c r="BB236" s="8"/>
      <c r="BC236" s="8"/>
      <c r="BD236" s="8"/>
      <c r="BE236" s="8"/>
      <c r="BF236" s="8"/>
      <c r="BG236" s="7"/>
      <c r="BM236" s="139"/>
      <c r="CB236" s="132"/>
      <c r="CF236" s="128" t="s">
        <v>162</v>
      </c>
      <c r="CG236" s="131" t="s">
        <v>162</v>
      </c>
      <c r="CH236" s="93" t="b">
        <f>IF(COUNTIF(CP236:DC236,TRUE)=0,FALSE,TRUE)</f>
        <v>0</v>
      </c>
      <c r="CI236" s="25"/>
      <c r="CJ236" s="25"/>
      <c r="CK236" s="25"/>
      <c r="CP236" s="93" t="b">
        <f t="shared" si="32"/>
        <v>0</v>
      </c>
      <c r="CQ236" s="93" t="b">
        <f t="shared" si="33"/>
        <v>0</v>
      </c>
      <c r="CU236" s="93" t="b">
        <f>$CU$152</f>
        <v>0</v>
      </c>
      <c r="CW236" s="93" t="b">
        <f>$CW$154</f>
        <v>0</v>
      </c>
      <c r="CZ236" s="93" t="b">
        <f>CZ157</f>
        <v>0</v>
      </c>
      <c r="DB236" s="93" t="b">
        <f>$DB$159</f>
        <v>0</v>
      </c>
      <c r="DC236" s="25"/>
      <c r="DD236" s="94"/>
      <c r="DE236" s="94"/>
      <c r="DF236" s="94"/>
      <c r="DG236" s="94"/>
      <c r="DH236" s="94"/>
      <c r="DJ236" s="118"/>
      <c r="DS236" s="94"/>
    </row>
    <row r="237" spans="2:123" ht="15" customHeight="1">
      <c r="B237" s="5"/>
      <c r="F237" s="10"/>
      <c r="G237" s="61"/>
      <c r="H237" s="116"/>
      <c r="I237" s="116"/>
      <c r="J237" s="116"/>
      <c r="K237" s="116"/>
      <c r="L237" s="116"/>
      <c r="M237" s="116"/>
      <c r="N237" s="116"/>
      <c r="O237" s="116"/>
      <c r="P237" s="39"/>
      <c r="Q237" s="116"/>
      <c r="R237" s="116"/>
      <c r="S237" s="116"/>
      <c r="T237" s="116"/>
      <c r="U237" s="116"/>
      <c r="V237" s="116"/>
      <c r="W237" s="116"/>
      <c r="X237" s="116"/>
      <c r="Y237" s="116"/>
      <c r="Z237" s="116"/>
      <c r="AA237" s="116"/>
      <c r="AB237" s="116"/>
      <c r="AC237" s="116"/>
      <c r="AD237" s="116"/>
      <c r="AE237" s="116"/>
      <c r="AF237" s="116"/>
      <c r="AG237" s="116"/>
      <c r="AH237" s="116" t="s">
        <v>184</v>
      </c>
      <c r="AI237" s="116"/>
      <c r="AJ237" s="116"/>
      <c r="AK237" s="116"/>
      <c r="AL237" s="116"/>
      <c r="AM237" s="116"/>
      <c r="AN237" s="116"/>
      <c r="AO237" s="116"/>
      <c r="AP237" s="116"/>
      <c r="AQ237" s="116"/>
      <c r="AR237" s="116"/>
      <c r="AS237" s="116"/>
      <c r="AT237" s="116"/>
      <c r="AU237" s="116" t="s">
        <v>185</v>
      </c>
      <c r="AV237" s="117"/>
      <c r="AW237" s="117"/>
      <c r="AX237" s="117"/>
      <c r="AY237" s="117"/>
      <c r="AZ237" s="117"/>
      <c r="BA237" s="117"/>
      <c r="BB237" s="8"/>
      <c r="BC237" s="8"/>
      <c r="BD237" s="8"/>
      <c r="BE237" s="9"/>
      <c r="BF237" s="9"/>
      <c r="BG237" s="7"/>
      <c r="BM237" s="139" t="b">
        <v>0</v>
      </c>
      <c r="BO237" s="93" t="b">
        <v>0</v>
      </c>
      <c r="BQ237" s="93" t="b">
        <v>0</v>
      </c>
      <c r="BR237" s="93" t="b">
        <v>0</v>
      </c>
      <c r="BS237" s="93" t="b">
        <v>0</v>
      </c>
      <c r="BT237" s="93" t="b">
        <v>0</v>
      </c>
      <c r="BU237" s="93" t="str">
        <f>IF(BM237=TRUE,H237,"")</f>
        <v/>
      </c>
      <c r="BV237" s="93" t="str">
        <f>IF(BN237=TRUE,H237&amp;"_1mM","")</f>
        <v/>
      </c>
      <c r="BW237" s="93" t="str">
        <f>IF(BO237=TRUE,U237,"")</f>
        <v/>
      </c>
      <c r="BX237" s="93" t="str">
        <f>IF(BP237=TRUE,U237&amp;"_1mM","")</f>
        <v/>
      </c>
      <c r="BY237" s="93" t="str">
        <f>IF(BQ237=TRUE,AH237,"")</f>
        <v/>
      </c>
      <c r="BZ237" s="93" t="str">
        <f>IF(BR237=TRUE,AH237&amp;"_1mM","")</f>
        <v/>
      </c>
      <c r="CA237" s="93" t="str">
        <f>IF(BS237=TRUE,AU237,"")</f>
        <v/>
      </c>
      <c r="CB237" s="132" t="str">
        <f>IF(BT237=TRUE,AU237&amp;"_1mM","")</f>
        <v/>
      </c>
      <c r="CF237" s="128" t="s">
        <v>163</v>
      </c>
      <c r="CG237" s="131" t="s">
        <v>163</v>
      </c>
      <c r="CH237" s="93" t="b">
        <f t="shared" si="34"/>
        <v>0</v>
      </c>
      <c r="CI237" s="25"/>
      <c r="CJ237" s="25"/>
      <c r="CK237" s="25"/>
      <c r="CP237" s="93" t="b">
        <f t="shared" si="32"/>
        <v>0</v>
      </c>
      <c r="CQ237" s="93" t="b">
        <f t="shared" si="33"/>
        <v>0</v>
      </c>
      <c r="CS237" s="93" t="b">
        <f>$CS$150</f>
        <v>0</v>
      </c>
      <c r="CY237" s="93" t="b">
        <f>CY156</f>
        <v>0</v>
      </c>
      <c r="DC237" s="25"/>
      <c r="DD237" s="94"/>
      <c r="DE237" s="94"/>
      <c r="DF237" s="94"/>
      <c r="DG237" s="94"/>
      <c r="DH237" s="94"/>
      <c r="DJ237" s="118"/>
      <c r="DS237" s="94"/>
    </row>
    <row r="238" spans="2:123" ht="15" customHeight="1">
      <c r="B238" s="5"/>
      <c r="F238" s="10"/>
      <c r="G238" s="61"/>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c r="AP238" s="116"/>
      <c r="AQ238" s="116"/>
      <c r="AR238" s="116"/>
      <c r="AS238" s="116"/>
      <c r="AT238" s="116"/>
      <c r="AU238" s="116"/>
      <c r="AV238" s="117"/>
      <c r="AW238" s="117"/>
      <c r="AX238" s="117"/>
      <c r="AY238" s="117"/>
      <c r="AZ238" s="117"/>
      <c r="BA238" s="117"/>
      <c r="BB238" s="8"/>
      <c r="BC238" s="8"/>
      <c r="BD238" s="8"/>
      <c r="BE238" s="9"/>
      <c r="BF238" s="9"/>
      <c r="BG238" s="7"/>
      <c r="BM238" s="139"/>
      <c r="CB238" s="132"/>
      <c r="CF238" s="128" t="s">
        <v>164</v>
      </c>
      <c r="CG238" s="131" t="s">
        <v>164</v>
      </c>
      <c r="CH238" s="93" t="b">
        <f t="shared" si="34"/>
        <v>0</v>
      </c>
      <c r="CI238" s="25"/>
      <c r="CJ238" s="25"/>
      <c r="CK238" s="25"/>
      <c r="CP238" s="93" t="b">
        <f t="shared" si="32"/>
        <v>0</v>
      </c>
      <c r="CQ238" s="93" t="b">
        <f t="shared" si="33"/>
        <v>0</v>
      </c>
      <c r="CU238" s="93" t="b">
        <f>$CU$152</f>
        <v>0</v>
      </c>
      <c r="CW238" s="93" t="b">
        <f>$CW$154</f>
        <v>0</v>
      </c>
      <c r="CZ238" s="93" t="b">
        <f>CZ157</f>
        <v>0</v>
      </c>
      <c r="DB238" s="93" t="b">
        <f>$DB$159</f>
        <v>0</v>
      </c>
      <c r="DC238" s="25"/>
      <c r="DD238" s="94"/>
      <c r="DE238" s="94"/>
      <c r="DF238" s="94"/>
      <c r="DG238" s="94"/>
      <c r="DH238" s="94"/>
      <c r="DJ238" s="118"/>
      <c r="DS238" s="94"/>
    </row>
    <row r="239" spans="2:123" ht="15" customHeight="1">
      <c r="B239" s="5"/>
      <c r="F239" s="10"/>
      <c r="G239" s="61"/>
      <c r="H239" s="116" t="s">
        <v>186</v>
      </c>
      <c r="I239" s="116"/>
      <c r="J239" s="116"/>
      <c r="K239" s="116"/>
      <c r="L239" s="116"/>
      <c r="M239" s="116"/>
      <c r="N239" s="116"/>
      <c r="O239" s="116"/>
      <c r="P239" s="116"/>
      <c r="Q239" s="116"/>
      <c r="R239" s="116"/>
      <c r="S239" s="116"/>
      <c r="T239" s="116"/>
      <c r="U239" s="116" t="s">
        <v>189</v>
      </c>
      <c r="V239" s="116"/>
      <c r="W239" s="116"/>
      <c r="X239" s="116"/>
      <c r="Y239" s="116"/>
      <c r="Z239" s="116"/>
      <c r="AA239" s="116"/>
      <c r="AB239" s="116"/>
      <c r="AC239" s="116"/>
      <c r="AD239" s="116"/>
      <c r="AE239" s="116"/>
      <c r="AF239" s="116"/>
      <c r="AG239" s="116"/>
      <c r="AH239" s="116" t="s">
        <v>190</v>
      </c>
      <c r="AI239" s="116"/>
      <c r="AJ239" s="116"/>
      <c r="AK239" s="116"/>
      <c r="AL239" s="116"/>
      <c r="AM239" s="116"/>
      <c r="AN239" s="116"/>
      <c r="AO239" s="116"/>
      <c r="AP239" s="116"/>
      <c r="AQ239" s="116"/>
      <c r="AR239" s="116"/>
      <c r="AS239" s="116"/>
      <c r="AT239" s="116"/>
      <c r="AU239" s="116"/>
      <c r="AV239" s="116"/>
      <c r="AW239" s="116"/>
      <c r="AX239" s="116"/>
      <c r="AY239" s="116"/>
      <c r="AZ239" s="116"/>
      <c r="BA239" s="116"/>
      <c r="BB239" s="8"/>
      <c r="BC239" s="8"/>
      <c r="BD239" s="8"/>
      <c r="BE239" s="8"/>
      <c r="BF239" s="8"/>
      <c r="BG239" s="7"/>
      <c r="BM239" s="139" t="b">
        <v>0</v>
      </c>
      <c r="BN239" s="93" t="b">
        <v>0</v>
      </c>
      <c r="BO239" s="93" t="b">
        <v>0</v>
      </c>
      <c r="BP239" s="93" t="b">
        <v>0</v>
      </c>
      <c r="BQ239" s="93" t="b">
        <v>0</v>
      </c>
      <c r="BR239" s="93" t="b">
        <v>0</v>
      </c>
      <c r="BS239" s="93" t="b">
        <v>0</v>
      </c>
      <c r="BT239" s="93" t="b">
        <v>0</v>
      </c>
      <c r="BU239" s="93" t="str">
        <f>IF(BM239=TRUE,H239,"")</f>
        <v/>
      </c>
      <c r="BV239" s="93" t="str">
        <f>IF(BN239=TRUE,H239&amp;"_1mM","")</f>
        <v/>
      </c>
      <c r="BW239" s="93" t="str">
        <f>IF(BO239=TRUE,U239,"")</f>
        <v/>
      </c>
      <c r="BX239" s="93" t="str">
        <f>IF(BP239=TRUE,U239&amp;"_1mM","")</f>
        <v/>
      </c>
      <c r="BY239" s="93" t="str">
        <f>IF(BQ239=TRUE,AH239,"")</f>
        <v/>
      </c>
      <c r="BZ239" s="93" t="str">
        <f>IF(BR239=TRUE,AH239&amp;"_1mM","")</f>
        <v/>
      </c>
      <c r="CA239" s="93" t="str">
        <f>IF(BS239=TRUE,AU239,"")</f>
        <v/>
      </c>
      <c r="CB239" s="132" t="str">
        <f>IF(BT239=TRUE,AU239&amp;"_1mM","")</f>
        <v/>
      </c>
      <c r="CF239" s="128" t="s">
        <v>165</v>
      </c>
      <c r="CG239" s="131" t="s">
        <v>165</v>
      </c>
      <c r="CH239" s="93" t="b">
        <f t="shared" si="34"/>
        <v>0</v>
      </c>
      <c r="CI239" s="25"/>
      <c r="CJ239" s="25"/>
      <c r="CK239" s="25"/>
      <c r="CP239" s="93" t="b">
        <f t="shared" si="32"/>
        <v>0</v>
      </c>
      <c r="CQ239" s="93" t="b">
        <f t="shared" si="33"/>
        <v>0</v>
      </c>
      <c r="CS239" s="93" t="b">
        <f>$CS$150</f>
        <v>0</v>
      </c>
      <c r="CY239" s="93" t="b">
        <f>CY156</f>
        <v>0</v>
      </c>
      <c r="DC239" s="25"/>
      <c r="DD239" s="94"/>
      <c r="DE239" s="94"/>
      <c r="DF239" s="94"/>
      <c r="DG239" s="94"/>
      <c r="DH239" s="94"/>
      <c r="DJ239" s="118"/>
      <c r="DS239" s="94"/>
    </row>
    <row r="240" spans="2:123" ht="15" customHeight="1">
      <c r="B240" s="5"/>
      <c r="F240" s="10"/>
      <c r="G240" s="61"/>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c r="AX240" s="116"/>
      <c r="AY240" s="116"/>
      <c r="AZ240" s="116"/>
      <c r="BA240" s="116"/>
      <c r="BB240" s="8"/>
      <c r="BC240" s="8"/>
      <c r="BD240" s="8"/>
      <c r="BE240" s="8"/>
      <c r="BF240" s="8"/>
      <c r="BG240" s="7"/>
      <c r="BM240" s="139"/>
      <c r="CB240" s="132"/>
      <c r="CF240" s="128" t="s">
        <v>170</v>
      </c>
      <c r="CG240" s="131" t="s">
        <v>170</v>
      </c>
      <c r="CH240" s="93" t="b">
        <f t="shared" si="34"/>
        <v>0</v>
      </c>
      <c r="CI240" s="25"/>
      <c r="CJ240" s="25"/>
      <c r="CK240" s="25"/>
      <c r="CP240" s="93" t="b">
        <f t="shared" si="32"/>
        <v>0</v>
      </c>
      <c r="CQ240" s="93" t="b">
        <f t="shared" si="33"/>
        <v>0</v>
      </c>
      <c r="CU240" s="93" t="b">
        <f>$CU$152</f>
        <v>0</v>
      </c>
      <c r="CW240" s="93" t="b">
        <f>$CW$154</f>
        <v>0</v>
      </c>
      <c r="CZ240" s="93" t="b">
        <f>CZ157</f>
        <v>0</v>
      </c>
      <c r="DB240" s="93" t="b">
        <f>$DB$159</f>
        <v>0</v>
      </c>
      <c r="DC240" s="25"/>
      <c r="DD240" s="94"/>
      <c r="DE240" s="94"/>
      <c r="DF240" s="94"/>
      <c r="DG240" s="94"/>
      <c r="DH240" s="94"/>
      <c r="DJ240" s="118"/>
      <c r="DS240" s="94"/>
    </row>
    <row r="241" spans="2:123" ht="15" customHeight="1">
      <c r="B241" s="5"/>
      <c r="F241" s="10"/>
      <c r="G241" s="61"/>
      <c r="H241" s="116" t="s">
        <v>890</v>
      </c>
      <c r="I241" s="116"/>
      <c r="J241" s="116"/>
      <c r="K241" s="116"/>
      <c r="L241" s="116"/>
      <c r="M241" s="116"/>
      <c r="N241" s="116"/>
      <c r="O241" s="116"/>
      <c r="P241" s="116"/>
      <c r="Q241" s="116"/>
      <c r="R241" s="116"/>
      <c r="S241" s="116"/>
      <c r="T241" s="116"/>
      <c r="U241" s="116" t="s">
        <v>194</v>
      </c>
      <c r="V241" s="116"/>
      <c r="W241" s="116"/>
      <c r="X241" s="116"/>
      <c r="Y241" s="116"/>
      <c r="Z241" s="116"/>
      <c r="AA241" s="116"/>
      <c r="AB241" s="116"/>
      <c r="AC241" s="116"/>
      <c r="AD241" s="116"/>
      <c r="AE241" s="116"/>
      <c r="AF241" s="116"/>
      <c r="AG241" s="116"/>
      <c r="AH241" s="116" t="s">
        <v>195</v>
      </c>
      <c r="AI241" s="116"/>
      <c r="AJ241" s="116"/>
      <c r="AK241" s="116"/>
      <c r="AL241" s="116"/>
      <c r="AM241" s="116"/>
      <c r="AN241" s="116"/>
      <c r="AO241" s="116"/>
      <c r="AP241" s="116"/>
      <c r="AQ241" s="116"/>
      <c r="AR241" s="116"/>
      <c r="AS241" s="116"/>
      <c r="AT241" s="116"/>
      <c r="AU241" s="116" t="s">
        <v>196</v>
      </c>
      <c r="AV241" s="116"/>
      <c r="AW241" s="116"/>
      <c r="AX241" s="116"/>
      <c r="AY241" s="116"/>
      <c r="AZ241" s="116"/>
      <c r="BA241" s="116"/>
      <c r="BB241" s="8"/>
      <c r="BC241" s="39" t="s">
        <v>665</v>
      </c>
      <c r="BD241" s="8"/>
      <c r="BE241" s="8"/>
      <c r="BF241" s="8"/>
      <c r="BG241" s="7"/>
      <c r="BM241" s="139" t="b">
        <v>0</v>
      </c>
      <c r="BN241" s="93" t="b">
        <v>0</v>
      </c>
      <c r="BO241" s="93" t="b">
        <v>0</v>
      </c>
      <c r="BP241" s="93" t="b">
        <v>0</v>
      </c>
      <c r="BQ241" s="93" t="b">
        <v>0</v>
      </c>
      <c r="BR241" s="93" t="b">
        <v>0</v>
      </c>
      <c r="BS241" s="93" t="b">
        <v>0</v>
      </c>
      <c r="BU241" s="93" t="str">
        <f>IF(BM241=TRUE,H241,"")</f>
        <v/>
      </c>
      <c r="BV241" s="93" t="str">
        <f>IF(BN241=TRUE,H241&amp;"_1mM","")</f>
        <v/>
      </c>
      <c r="BW241" s="93" t="str">
        <f>IF(BO241=TRUE,U241,"")</f>
        <v/>
      </c>
      <c r="BX241" s="93" t="str">
        <f>IF(BP241=TRUE,U241&amp;"_1mM","")</f>
        <v/>
      </c>
      <c r="BY241" s="93" t="str">
        <f>IF(BQ241=TRUE,AH241,"")</f>
        <v/>
      </c>
      <c r="BZ241" s="93" t="str">
        <f>IF(BR241=TRUE,AH241&amp;"_1mM","")</f>
        <v/>
      </c>
      <c r="CA241" s="93" t="str">
        <f>IF(BS241=TRUE,AU241,"")</f>
        <v/>
      </c>
      <c r="CB241" s="132" t="str">
        <f>IF(BT241=TRUE,AU241&amp;"_1mM","")</f>
        <v/>
      </c>
      <c r="CF241" s="128" t="s">
        <v>171</v>
      </c>
      <c r="CG241" s="131" t="s">
        <v>171</v>
      </c>
      <c r="CH241" s="93" t="b">
        <f t="shared" si="34"/>
        <v>0</v>
      </c>
      <c r="CI241" s="25"/>
      <c r="CJ241" s="25"/>
      <c r="CK241" s="25"/>
      <c r="CP241" s="93" t="b">
        <f t="shared" si="32"/>
        <v>0</v>
      </c>
      <c r="CQ241" s="93" t="b">
        <f t="shared" si="33"/>
        <v>0</v>
      </c>
      <c r="CS241" s="93" t="b">
        <f>$CS$150</f>
        <v>0</v>
      </c>
      <c r="CY241" s="93" t="b">
        <f>CY156</f>
        <v>0</v>
      </c>
      <c r="DC241" s="25"/>
      <c r="DD241" s="94"/>
      <c r="DE241" s="94"/>
      <c r="DF241" s="94"/>
      <c r="DG241" s="94"/>
      <c r="DH241" s="94"/>
      <c r="DJ241" s="118"/>
      <c r="DS241" s="94"/>
    </row>
    <row r="242" spans="2:123" ht="15" customHeight="1">
      <c r="B242" s="5"/>
      <c r="F242" s="10"/>
      <c r="G242" s="61"/>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c r="AN242" s="116"/>
      <c r="AO242" s="116"/>
      <c r="AP242" s="116"/>
      <c r="AQ242" s="116"/>
      <c r="AR242" s="116"/>
      <c r="AS242" s="116"/>
      <c r="AT242" s="116"/>
      <c r="AU242" s="116"/>
      <c r="AV242" s="116"/>
      <c r="AW242" s="116"/>
      <c r="AX242" s="116"/>
      <c r="AY242" s="116"/>
      <c r="AZ242" s="116"/>
      <c r="BA242" s="116"/>
      <c r="BB242" s="8"/>
      <c r="BC242" s="8"/>
      <c r="BD242" s="8"/>
      <c r="BE242" s="8"/>
      <c r="BF242" s="8"/>
      <c r="BG242" s="7"/>
      <c r="BM242" s="139"/>
      <c r="CB242" s="132"/>
      <c r="CF242" s="128" t="s">
        <v>175</v>
      </c>
      <c r="CG242" s="131" t="s">
        <v>175</v>
      </c>
      <c r="CH242" s="93" t="b">
        <f t="shared" si="34"/>
        <v>0</v>
      </c>
      <c r="CI242" s="25"/>
      <c r="CJ242" s="25"/>
      <c r="CK242" s="25"/>
      <c r="CP242" s="93" t="b">
        <f t="shared" si="32"/>
        <v>0</v>
      </c>
      <c r="CQ242" s="93" t="b">
        <f t="shared" si="33"/>
        <v>0</v>
      </c>
      <c r="CU242" s="93" t="b">
        <f>$CU$152</f>
        <v>0</v>
      </c>
      <c r="CW242" s="93" t="b">
        <f>$CW$154</f>
        <v>0</v>
      </c>
      <c r="CZ242" s="93" t="b">
        <f>CZ157</f>
        <v>0</v>
      </c>
      <c r="DB242" s="93" t="b">
        <f>$DB$159</f>
        <v>0</v>
      </c>
      <c r="DC242" s="25"/>
      <c r="DD242" s="94"/>
      <c r="DE242" s="94"/>
      <c r="DF242" s="94"/>
      <c r="DG242" s="94"/>
      <c r="DH242" s="94"/>
      <c r="DJ242" s="118"/>
      <c r="DS242" s="94"/>
    </row>
    <row r="243" spans="2:123" ht="15" customHeight="1">
      <c r="B243" s="5"/>
      <c r="F243" s="10"/>
      <c r="G243" s="61"/>
      <c r="H243" s="116"/>
      <c r="I243" s="116"/>
      <c r="J243" s="116"/>
      <c r="K243" s="116"/>
      <c r="L243" s="116"/>
      <c r="M243" s="116"/>
      <c r="N243" s="116"/>
      <c r="O243" s="116"/>
      <c r="P243" s="116"/>
      <c r="Q243" s="116"/>
      <c r="R243" s="116"/>
      <c r="S243" s="116"/>
      <c r="T243" s="116"/>
      <c r="U243" s="116" t="s">
        <v>200</v>
      </c>
      <c r="V243" s="116"/>
      <c r="W243" s="116"/>
      <c r="X243" s="116"/>
      <c r="Y243" s="116"/>
      <c r="Z243" s="116"/>
      <c r="AA243" s="116"/>
      <c r="AB243" s="116"/>
      <c r="AC243" s="116"/>
      <c r="AD243" s="116"/>
      <c r="AE243" s="116"/>
      <c r="AF243" s="116"/>
      <c r="AG243" s="116"/>
      <c r="AH243" s="116"/>
      <c r="AI243" s="116"/>
      <c r="AJ243" s="116"/>
      <c r="AK243" s="116"/>
      <c r="AL243" s="116"/>
      <c r="AM243" s="116"/>
      <c r="AN243" s="116"/>
      <c r="AO243" s="116"/>
      <c r="AP243" s="116"/>
      <c r="AQ243" s="116"/>
      <c r="AR243" s="116"/>
      <c r="AS243" s="116"/>
      <c r="AT243" s="116"/>
      <c r="AU243" s="116"/>
      <c r="AV243" s="117"/>
      <c r="AW243" s="117"/>
      <c r="AX243" s="117"/>
      <c r="AY243" s="117"/>
      <c r="AZ243" s="117"/>
      <c r="BA243" s="117"/>
      <c r="BB243" s="8"/>
      <c r="BC243" s="8"/>
      <c r="BD243" s="8"/>
      <c r="BE243" s="9"/>
      <c r="BF243" s="9"/>
      <c r="BG243" s="7"/>
      <c r="BM243" s="139" t="b">
        <v>0</v>
      </c>
      <c r="BN243" s="93" t="b">
        <v>0</v>
      </c>
      <c r="BO243" s="93" t="b">
        <v>0</v>
      </c>
      <c r="BP243" s="93" t="b">
        <v>0</v>
      </c>
      <c r="BQ243" s="93" t="b">
        <v>0</v>
      </c>
      <c r="BR243" s="93" t="b">
        <v>0</v>
      </c>
      <c r="BS243" s="93" t="b">
        <v>0</v>
      </c>
      <c r="BT243" s="93" t="b">
        <v>0</v>
      </c>
      <c r="BU243" s="93" t="str">
        <f>IF(BM243=TRUE,H243,"")</f>
        <v/>
      </c>
      <c r="BV243" s="93" t="str">
        <f>IF(BN243=TRUE,H243&amp;"_1mM","")</f>
        <v/>
      </c>
      <c r="BW243" s="93" t="str">
        <f>IF(BO243=TRUE,U243,"")</f>
        <v/>
      </c>
      <c r="BX243" s="93" t="str">
        <f>IF(BP243=TRUE,U243&amp;"_1mM","")</f>
        <v/>
      </c>
      <c r="BY243" s="93" t="str">
        <f>IF(BQ243=TRUE,AH243,"")</f>
        <v/>
      </c>
      <c r="BZ243" s="93" t="str">
        <f>IF(BR243=TRUE,AH243&amp;"_1mM","")</f>
        <v/>
      </c>
      <c r="CA243" s="93" t="str">
        <f>IF(BS243=TRUE,AU243,"")</f>
        <v/>
      </c>
      <c r="CB243" s="132" t="str">
        <f>IF(BT243=TRUE,AU243&amp;"_1mM","")</f>
        <v/>
      </c>
      <c r="CF243" s="128" t="s">
        <v>176</v>
      </c>
      <c r="CG243" s="131" t="s">
        <v>176</v>
      </c>
      <c r="CH243" s="93" t="b">
        <f t="shared" si="34"/>
        <v>0</v>
      </c>
      <c r="CI243" s="25"/>
      <c r="CJ243" s="25"/>
      <c r="CK243" s="25"/>
      <c r="CP243" s="93" t="b">
        <f t="shared" si="32"/>
        <v>0</v>
      </c>
      <c r="CQ243" s="93" t="b">
        <f t="shared" si="33"/>
        <v>0</v>
      </c>
      <c r="CS243" s="93" t="b">
        <f>$CS$150</f>
        <v>0</v>
      </c>
      <c r="CY243" s="93" t="b">
        <f>CY156</f>
        <v>0</v>
      </c>
      <c r="DC243" s="25"/>
      <c r="DD243" s="94"/>
      <c r="DE243" s="94"/>
      <c r="DF243" s="94"/>
      <c r="DG243" s="94"/>
      <c r="DH243" s="94"/>
      <c r="DJ243" s="118"/>
      <c r="DS243" s="94"/>
    </row>
    <row r="244" spans="2:123" ht="15" customHeight="1">
      <c r="B244" s="5"/>
      <c r="F244" s="10"/>
      <c r="G244" s="61"/>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c r="AN244" s="116"/>
      <c r="AO244" s="116"/>
      <c r="AP244" s="116"/>
      <c r="AQ244" s="116"/>
      <c r="AR244" s="116"/>
      <c r="AS244" s="116"/>
      <c r="AT244" s="116"/>
      <c r="AU244" s="116"/>
      <c r="AV244" s="117"/>
      <c r="AW244" s="117"/>
      <c r="AX244" s="117"/>
      <c r="AY244" s="117"/>
      <c r="AZ244" s="117"/>
      <c r="BA244" s="117"/>
      <c r="BB244" s="8"/>
      <c r="BC244" s="8"/>
      <c r="BD244" s="8"/>
      <c r="BE244" s="9"/>
      <c r="BF244" s="9"/>
      <c r="BG244" s="7"/>
      <c r="BM244" s="139"/>
      <c r="CB244" s="132"/>
      <c r="CF244" s="128" t="s">
        <v>181</v>
      </c>
      <c r="CG244" s="131" t="s">
        <v>181</v>
      </c>
      <c r="CH244" s="93" t="b">
        <f t="shared" si="34"/>
        <v>0</v>
      </c>
      <c r="CI244" s="25"/>
      <c r="CJ244" s="25"/>
      <c r="CK244" s="25"/>
      <c r="CP244" s="93" t="b">
        <f t="shared" si="32"/>
        <v>0</v>
      </c>
      <c r="CQ244" s="93" t="b">
        <f t="shared" si="33"/>
        <v>0</v>
      </c>
      <c r="CU244" s="93" t="b">
        <f>$CU$152</f>
        <v>0</v>
      </c>
      <c r="CW244" s="93" t="b">
        <f>$CW$154</f>
        <v>0</v>
      </c>
      <c r="CZ244" s="93" t="b">
        <f>CZ157</f>
        <v>0</v>
      </c>
      <c r="DB244" s="93" t="b">
        <f>$DB$159</f>
        <v>0</v>
      </c>
      <c r="DC244" s="25"/>
      <c r="DD244" s="94"/>
      <c r="DE244" s="94"/>
      <c r="DF244" s="94"/>
      <c r="DG244" s="94"/>
      <c r="DH244" s="94"/>
      <c r="DJ244" s="118"/>
      <c r="DS244" s="94"/>
    </row>
    <row r="245" spans="2:123" ht="15" customHeight="1">
      <c r="B245" s="5"/>
      <c r="F245" s="10"/>
      <c r="G245" s="61"/>
      <c r="H245" s="116"/>
      <c r="I245" s="116"/>
      <c r="J245" s="116"/>
      <c r="K245" s="116"/>
      <c r="L245" s="116"/>
      <c r="M245" s="116"/>
      <c r="N245" s="116"/>
      <c r="O245" s="116"/>
      <c r="P245" s="116"/>
      <c r="Q245" s="116"/>
      <c r="R245" s="116"/>
      <c r="S245" s="116"/>
      <c r="T245" s="116"/>
      <c r="U245" s="116" t="s">
        <v>205</v>
      </c>
      <c r="V245" s="116"/>
      <c r="W245" s="116"/>
      <c r="X245" s="116"/>
      <c r="Y245" s="116"/>
      <c r="Z245" s="116"/>
      <c r="AA245" s="116"/>
      <c r="AB245" s="116"/>
      <c r="AC245" s="116"/>
      <c r="AD245" s="116"/>
      <c r="AE245" s="116"/>
      <c r="AF245" s="116"/>
      <c r="AG245" s="116"/>
      <c r="AH245" s="116" t="s">
        <v>206</v>
      </c>
      <c r="AI245" s="116"/>
      <c r="AJ245" s="116"/>
      <c r="AK245" s="116"/>
      <c r="AL245" s="116"/>
      <c r="AM245" s="116"/>
      <c r="AN245" s="116"/>
      <c r="AO245" s="116"/>
      <c r="AP245" s="116"/>
      <c r="AQ245" s="116"/>
      <c r="AR245" s="116"/>
      <c r="AS245" s="116"/>
      <c r="AT245" s="116"/>
      <c r="AU245" s="116" t="s">
        <v>207</v>
      </c>
      <c r="AV245" s="116"/>
      <c r="AW245" s="116"/>
      <c r="AX245" s="116"/>
      <c r="AY245" s="116"/>
      <c r="AZ245" s="116"/>
      <c r="BA245" s="116"/>
      <c r="BB245" s="8"/>
      <c r="BC245" s="8"/>
      <c r="BD245" s="8"/>
      <c r="BE245" s="8"/>
      <c r="BF245" s="8"/>
      <c r="BG245" s="7"/>
      <c r="BM245" s="139" t="b">
        <v>0</v>
      </c>
      <c r="BN245" s="93" t="b">
        <v>0</v>
      </c>
      <c r="BO245" s="93" t="b">
        <v>0</v>
      </c>
      <c r="BQ245" s="93" t="b">
        <v>0</v>
      </c>
      <c r="BR245" s="93" t="b">
        <v>0</v>
      </c>
      <c r="BS245" s="93" t="b">
        <v>0</v>
      </c>
      <c r="BT245" s="93" t="b">
        <v>0</v>
      </c>
      <c r="BU245" s="93" t="str">
        <f>IF(BM245=TRUE,H245,"")</f>
        <v/>
      </c>
      <c r="BV245" s="93" t="str">
        <f>IF(BN245=TRUE,H245&amp;"_1mM","")</f>
        <v/>
      </c>
      <c r="BW245" s="93" t="str">
        <f>IF(BO245=TRUE,U245,"")</f>
        <v/>
      </c>
      <c r="BX245" s="93" t="str">
        <f>IF(BP245=TRUE,U245&amp;"_1mM","")</f>
        <v/>
      </c>
      <c r="BY245" s="93" t="str">
        <f>IF(BQ245=TRUE,AH245,"")</f>
        <v/>
      </c>
      <c r="BZ245" s="93" t="str">
        <f>IF(BR245=TRUE,AH245&amp;"_1mM","")</f>
        <v/>
      </c>
      <c r="CA245" s="93" t="str">
        <f>IF(BS245=TRUE,AU245,"")</f>
        <v/>
      </c>
      <c r="CB245" s="132" t="str">
        <f>IF(BT245=TRUE,AU245&amp;"_1mM","")</f>
        <v/>
      </c>
      <c r="CF245" s="128" t="s">
        <v>182</v>
      </c>
      <c r="CG245" s="131" t="s">
        <v>182</v>
      </c>
      <c r="CH245" s="93" t="b">
        <f t="shared" si="34"/>
        <v>0</v>
      </c>
      <c r="CI245" s="25"/>
      <c r="CJ245" s="25"/>
      <c r="CK245" s="25"/>
      <c r="CP245" s="93" t="b">
        <f t="shared" si="32"/>
        <v>0</v>
      </c>
      <c r="CQ245" s="93" t="b">
        <f t="shared" si="33"/>
        <v>0</v>
      </c>
      <c r="CS245" s="93" t="b">
        <f>$CS$150</f>
        <v>0</v>
      </c>
      <c r="CY245" s="93" t="b">
        <f>CY156</f>
        <v>0</v>
      </c>
      <c r="DC245" s="25"/>
      <c r="DD245" s="94"/>
      <c r="DE245" s="94"/>
      <c r="DF245" s="94"/>
      <c r="DG245" s="94"/>
      <c r="DH245" s="94"/>
      <c r="DJ245" s="118"/>
      <c r="DS245" s="94"/>
    </row>
    <row r="246" spans="2:123" ht="15" customHeight="1">
      <c r="B246" s="5"/>
      <c r="F246" s="10"/>
      <c r="G246" s="61"/>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c r="AN246" s="116"/>
      <c r="AO246" s="116"/>
      <c r="AP246" s="116"/>
      <c r="AQ246" s="116"/>
      <c r="AR246" s="116"/>
      <c r="AS246" s="116"/>
      <c r="AT246" s="116"/>
      <c r="AU246" s="116"/>
      <c r="AV246" s="116"/>
      <c r="AW246" s="116"/>
      <c r="AX246" s="116"/>
      <c r="AY246" s="116"/>
      <c r="AZ246" s="116"/>
      <c r="BA246" s="116"/>
      <c r="BB246" s="8"/>
      <c r="BC246" s="8"/>
      <c r="BD246" s="8"/>
      <c r="BE246" s="8"/>
      <c r="BF246" s="8"/>
      <c r="BG246" s="7"/>
      <c r="BM246" s="139"/>
      <c r="CB246" s="132"/>
      <c r="CF246" s="128" t="s">
        <v>187</v>
      </c>
      <c r="CG246" s="131" t="s">
        <v>187</v>
      </c>
      <c r="CH246" s="93" t="b">
        <f t="shared" si="34"/>
        <v>0</v>
      </c>
      <c r="CI246" s="25"/>
      <c r="CJ246" s="25"/>
      <c r="CK246" s="25"/>
      <c r="CP246" s="93" t="b">
        <f t="shared" si="32"/>
        <v>0</v>
      </c>
      <c r="CQ246" s="93" t="b">
        <f t="shared" si="33"/>
        <v>0</v>
      </c>
      <c r="CU246" s="93" t="b">
        <f>$CU$152</f>
        <v>0</v>
      </c>
      <c r="CW246" s="93" t="b">
        <f>$CW$154</f>
        <v>0</v>
      </c>
      <c r="CZ246" s="93" t="b">
        <f>CZ157</f>
        <v>0</v>
      </c>
      <c r="DB246" s="93" t="b">
        <f>$DB$159</f>
        <v>0</v>
      </c>
      <c r="DC246" s="25"/>
      <c r="DD246" s="94"/>
      <c r="DE246" s="94"/>
      <c r="DF246" s="94"/>
      <c r="DG246" s="94"/>
      <c r="DH246" s="94"/>
      <c r="DJ246" s="118"/>
      <c r="DS246" s="94"/>
    </row>
    <row r="247" spans="2:123" ht="15" customHeight="1">
      <c r="B247" s="5"/>
      <c r="F247" s="10"/>
      <c r="G247" s="61"/>
      <c r="H247" s="116"/>
      <c r="I247" s="116"/>
      <c r="J247" s="116"/>
      <c r="K247" s="116"/>
      <c r="L247" s="116"/>
      <c r="M247" s="116"/>
      <c r="N247" s="116"/>
      <c r="O247" s="116"/>
      <c r="P247" s="116"/>
      <c r="Q247" s="116"/>
      <c r="R247" s="116"/>
      <c r="S247" s="116"/>
      <c r="T247" s="116"/>
      <c r="U247" s="116" t="s">
        <v>211</v>
      </c>
      <c r="V247" s="116"/>
      <c r="W247" s="116"/>
      <c r="X247" s="116"/>
      <c r="Y247" s="116"/>
      <c r="Z247" s="116"/>
      <c r="AA247" s="116"/>
      <c r="AB247" s="116"/>
      <c r="AC247" s="116"/>
      <c r="AD247" s="116"/>
      <c r="AE247" s="116"/>
      <c r="AF247" s="116"/>
      <c r="AG247" s="116"/>
      <c r="AH247" s="116" t="s">
        <v>212</v>
      </c>
      <c r="AI247" s="116"/>
      <c r="AJ247" s="116"/>
      <c r="AK247" s="116"/>
      <c r="AL247" s="116"/>
      <c r="AM247" s="116"/>
      <c r="AN247" s="116"/>
      <c r="AO247" s="116"/>
      <c r="AP247" s="116"/>
      <c r="AQ247" s="116"/>
      <c r="AR247" s="116"/>
      <c r="AS247" s="116"/>
      <c r="AT247" s="116"/>
      <c r="AU247" s="116" t="s">
        <v>213</v>
      </c>
      <c r="AV247" s="116"/>
      <c r="AW247" s="116"/>
      <c r="AX247" s="116"/>
      <c r="AY247" s="116"/>
      <c r="AZ247" s="116"/>
      <c r="BA247" s="116"/>
      <c r="BB247" s="8"/>
      <c r="BC247" s="8"/>
      <c r="BD247" s="8"/>
      <c r="BE247" s="8"/>
      <c r="BF247" s="8"/>
      <c r="BG247" s="7"/>
      <c r="BM247" s="139" t="b">
        <v>0</v>
      </c>
      <c r="BN247" s="93" t="b">
        <v>0</v>
      </c>
      <c r="BO247" s="93" t="b">
        <v>0</v>
      </c>
      <c r="BQ247" s="93" t="b">
        <v>0</v>
      </c>
      <c r="BS247" s="93" t="b">
        <v>0</v>
      </c>
      <c r="BU247" s="93" t="str">
        <f>IF(BM247=TRUE,H247,"")</f>
        <v/>
      </c>
      <c r="BV247" s="93" t="str">
        <f>IF(BN247=TRUE,H247&amp;"_1mM","")</f>
        <v/>
      </c>
      <c r="BW247" s="93" t="str">
        <f>IF(BO247=TRUE,U247,"")</f>
        <v/>
      </c>
      <c r="BX247" s="93" t="str">
        <f>IF(BP247=TRUE,U247&amp;"_1mM","")</f>
        <v/>
      </c>
      <c r="BY247" s="93" t="str">
        <f>IF(BQ247=TRUE,AH247,"")</f>
        <v/>
      </c>
      <c r="BZ247" s="93" t="str">
        <f>IF(BR247=TRUE,AH247&amp;"_1mM","")</f>
        <v/>
      </c>
      <c r="CA247" s="93" t="str">
        <f>IF(BS247=TRUE,AU247,"")</f>
        <v/>
      </c>
      <c r="CB247" s="132" t="str">
        <f>IF(BT247=TRUE,AU247&amp;"_1mM","")</f>
        <v/>
      </c>
      <c r="CF247" s="128" t="s">
        <v>188</v>
      </c>
      <c r="CG247" s="131" t="s">
        <v>188</v>
      </c>
      <c r="CH247" s="93" t="b">
        <f t="shared" si="34"/>
        <v>0</v>
      </c>
      <c r="CI247" s="25"/>
      <c r="CJ247" s="25"/>
      <c r="CK247" s="25"/>
      <c r="CP247" s="93" t="b">
        <f t="shared" si="32"/>
        <v>0</v>
      </c>
      <c r="CQ247" s="93" t="b">
        <f t="shared" si="33"/>
        <v>0</v>
      </c>
      <c r="CS247" s="93" t="b">
        <f>$CS$150</f>
        <v>0</v>
      </c>
      <c r="CY247" s="93" t="b">
        <f>CY156</f>
        <v>0</v>
      </c>
      <c r="DC247" s="25"/>
      <c r="DD247" s="94"/>
      <c r="DE247" s="94"/>
      <c r="DF247" s="94"/>
      <c r="DG247" s="94"/>
      <c r="DH247" s="94"/>
      <c r="DJ247" s="118"/>
      <c r="DS247" s="94"/>
    </row>
    <row r="248" spans="2:123" ht="15" customHeight="1">
      <c r="B248" s="5"/>
      <c r="F248" s="10"/>
      <c r="G248" s="61"/>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c r="AP248" s="116"/>
      <c r="AQ248" s="116"/>
      <c r="AR248" s="116"/>
      <c r="AS248" s="116"/>
      <c r="AT248" s="116"/>
      <c r="AU248" s="116"/>
      <c r="AV248" s="116"/>
      <c r="AW248" s="116"/>
      <c r="AX248" s="116"/>
      <c r="AY248" s="116"/>
      <c r="AZ248" s="116"/>
      <c r="BA248" s="116"/>
      <c r="BB248" s="8"/>
      <c r="BC248" s="8"/>
      <c r="BD248" s="8"/>
      <c r="BE248" s="8"/>
      <c r="BF248" s="8"/>
      <c r="BG248" s="7"/>
      <c r="BM248" s="139"/>
      <c r="CB248" s="132"/>
      <c r="CF248" s="128" t="s">
        <v>192</v>
      </c>
      <c r="CG248" s="131" t="s">
        <v>192</v>
      </c>
      <c r="CH248" s="93" t="b">
        <f t="shared" si="34"/>
        <v>0</v>
      </c>
      <c r="CI248" s="25"/>
      <c r="CJ248" s="25"/>
      <c r="CK248" s="25"/>
      <c r="CP248" s="93" t="b">
        <f t="shared" si="32"/>
        <v>0</v>
      </c>
      <c r="CQ248" s="93" t="b">
        <f t="shared" si="33"/>
        <v>0</v>
      </c>
      <c r="CU248" s="93" t="b">
        <f>$CU$152</f>
        <v>0</v>
      </c>
      <c r="CW248" s="93" t="b">
        <f>$CW$154</f>
        <v>0</v>
      </c>
      <c r="CZ248" s="93" t="b">
        <f>CZ157</f>
        <v>0</v>
      </c>
      <c r="DB248" s="93" t="b">
        <f>$DB$159</f>
        <v>0</v>
      </c>
      <c r="DC248" s="25"/>
      <c r="DD248" s="94"/>
      <c r="DE248" s="94"/>
      <c r="DF248" s="94"/>
      <c r="DG248" s="94"/>
      <c r="DH248" s="94"/>
      <c r="DJ248" s="118"/>
      <c r="DS248" s="94"/>
    </row>
    <row r="249" spans="2:123" ht="15" customHeight="1">
      <c r="B249" s="5"/>
      <c r="F249" s="10"/>
      <c r="G249" s="61"/>
      <c r="H249" s="116" t="s">
        <v>214</v>
      </c>
      <c r="I249" s="116"/>
      <c r="J249" s="116"/>
      <c r="K249" s="116"/>
      <c r="L249" s="116"/>
      <c r="M249" s="116"/>
      <c r="N249" s="116"/>
      <c r="O249" s="116"/>
      <c r="P249" s="116"/>
      <c r="Q249" s="8"/>
      <c r="R249" s="116"/>
      <c r="S249" s="116"/>
      <c r="T249" s="116"/>
      <c r="U249" s="116"/>
      <c r="V249" s="116"/>
      <c r="W249" s="116"/>
      <c r="X249" s="116"/>
      <c r="Y249" s="116"/>
      <c r="Z249" s="116"/>
      <c r="AA249" s="116"/>
      <c r="AB249" s="116"/>
      <c r="AC249" s="116"/>
      <c r="AD249" s="116"/>
      <c r="AE249" s="116"/>
      <c r="AF249" s="116"/>
      <c r="AG249" s="116"/>
      <c r="AH249" s="116" t="s">
        <v>218</v>
      </c>
      <c r="AI249" s="116"/>
      <c r="AJ249" s="116"/>
      <c r="AK249" s="116"/>
      <c r="AL249" s="116"/>
      <c r="AM249" s="116"/>
      <c r="AN249" s="116"/>
      <c r="AO249" s="116"/>
      <c r="AP249" s="116"/>
      <c r="AQ249" s="116"/>
      <c r="AR249" s="116"/>
      <c r="AS249" s="116"/>
      <c r="AT249" s="116"/>
      <c r="AU249" s="116" t="s">
        <v>219</v>
      </c>
      <c r="AV249" s="116"/>
      <c r="AW249" s="116"/>
      <c r="AX249" s="116"/>
      <c r="AY249" s="116"/>
      <c r="AZ249" s="116"/>
      <c r="BA249" s="116"/>
      <c r="BB249" s="8"/>
      <c r="BC249" s="8"/>
      <c r="BD249" s="8"/>
      <c r="BE249" s="8"/>
      <c r="BF249" s="8"/>
      <c r="BG249" s="7"/>
      <c r="BM249" s="139" t="b">
        <v>0</v>
      </c>
      <c r="BN249" s="93" t="b">
        <v>0</v>
      </c>
      <c r="BO249" s="93" t="b">
        <v>0</v>
      </c>
      <c r="BP249" s="93" t="b">
        <v>0</v>
      </c>
      <c r="BQ249" s="93" t="b">
        <v>0</v>
      </c>
      <c r="BR249" s="93" t="b">
        <v>0</v>
      </c>
      <c r="BS249" s="93" t="b">
        <v>0</v>
      </c>
      <c r="BU249" s="93" t="str">
        <f>IF(BM249=TRUE,H249,"")</f>
        <v/>
      </c>
      <c r="BV249" s="93" t="str">
        <f>IF(BN249=TRUE,H249&amp;"_1mM","")</f>
        <v/>
      </c>
      <c r="BW249" s="93" t="str">
        <f>IF(BO249=TRUE,U249,"")</f>
        <v/>
      </c>
      <c r="BX249" s="93" t="str">
        <f>IF(BP249=TRUE,U249&amp;"_1mM","")</f>
        <v/>
      </c>
      <c r="BY249" s="93" t="str">
        <f>IF(BQ249=TRUE,AH249,"")</f>
        <v/>
      </c>
      <c r="BZ249" s="93" t="str">
        <f>IF(BR249=TRUE,AH249&amp;"_1mM","")</f>
        <v/>
      </c>
      <c r="CA249" s="93" t="str">
        <f>IF(BS249=TRUE,AU249,"")</f>
        <v/>
      </c>
      <c r="CB249" s="132" t="str">
        <f>IF(BT249=TRUE,AU249&amp;"_1mM","")</f>
        <v/>
      </c>
      <c r="CF249" s="128" t="s">
        <v>193</v>
      </c>
      <c r="CG249" s="131" t="s">
        <v>193</v>
      </c>
      <c r="CH249" s="93" t="b">
        <f t="shared" si="34"/>
        <v>0</v>
      </c>
      <c r="CI249" s="25"/>
      <c r="CJ249" s="25"/>
      <c r="CK249" s="25"/>
      <c r="CP249" s="93" t="b">
        <f t="shared" si="32"/>
        <v>0</v>
      </c>
      <c r="CQ249" s="93" t="b">
        <f t="shared" si="33"/>
        <v>0</v>
      </c>
      <c r="CS249" s="93" t="b">
        <f>$CS$150</f>
        <v>0</v>
      </c>
      <c r="CY249" s="93" t="b">
        <f>CY156</f>
        <v>0</v>
      </c>
      <c r="DC249" s="25"/>
      <c r="DD249" s="94"/>
      <c r="DE249" s="94"/>
      <c r="DF249" s="94"/>
      <c r="DG249" s="94"/>
      <c r="DH249" s="94"/>
      <c r="DJ249" s="118"/>
      <c r="DS249" s="94"/>
    </row>
    <row r="250" spans="2:123" ht="15" customHeight="1">
      <c r="B250" s="5"/>
      <c r="F250" s="10"/>
      <c r="G250" s="61"/>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16"/>
      <c r="AT250" s="116"/>
      <c r="AU250" s="116"/>
      <c r="AV250" s="116"/>
      <c r="AW250" s="116"/>
      <c r="AX250" s="116"/>
      <c r="AY250" s="116"/>
      <c r="AZ250" s="116"/>
      <c r="BA250" s="116"/>
      <c r="BB250" s="8"/>
      <c r="BC250" s="8"/>
      <c r="BD250" s="8"/>
      <c r="BE250" s="8"/>
      <c r="BF250" s="8"/>
      <c r="BG250" s="7"/>
      <c r="BM250" s="139"/>
      <c r="CB250" s="132"/>
      <c r="CF250" s="130" t="s">
        <v>198</v>
      </c>
      <c r="CG250" s="131" t="s">
        <v>198</v>
      </c>
      <c r="CH250" s="93" t="b">
        <f t="shared" si="34"/>
        <v>0</v>
      </c>
      <c r="CI250" s="25"/>
      <c r="CJ250" s="25"/>
      <c r="CK250" s="25"/>
      <c r="CP250" s="93" t="b">
        <f t="shared" si="32"/>
        <v>0</v>
      </c>
      <c r="CQ250" s="93" t="b">
        <f t="shared" si="33"/>
        <v>0</v>
      </c>
      <c r="CU250" s="93" t="b">
        <f>$CU$152</f>
        <v>0</v>
      </c>
      <c r="CW250" s="93" t="b">
        <f>$CW$154</f>
        <v>0</v>
      </c>
      <c r="CZ250" s="93" t="b">
        <f>CZ157</f>
        <v>0</v>
      </c>
      <c r="DB250" s="93" t="b">
        <f>$DB$159</f>
        <v>0</v>
      </c>
      <c r="DC250" s="25"/>
      <c r="DD250" s="94"/>
      <c r="DE250" s="94"/>
      <c r="DF250" s="94"/>
      <c r="DG250" s="94"/>
      <c r="DH250" s="94"/>
      <c r="DJ250" s="118"/>
      <c r="DS250" s="94"/>
    </row>
    <row r="251" spans="2:123" ht="15" customHeight="1">
      <c r="B251" s="5"/>
      <c r="F251" s="10"/>
      <c r="G251" s="61"/>
      <c r="H251" s="116" t="s">
        <v>220</v>
      </c>
      <c r="I251" s="116"/>
      <c r="J251" s="116"/>
      <c r="K251" s="116"/>
      <c r="L251" s="116"/>
      <c r="M251" s="116"/>
      <c r="N251" s="116"/>
      <c r="O251" s="116"/>
      <c r="P251" s="116"/>
      <c r="Q251" s="116"/>
      <c r="R251" s="116"/>
      <c r="S251" s="116"/>
      <c r="T251" s="116"/>
      <c r="U251" s="116" t="s">
        <v>222</v>
      </c>
      <c r="V251" s="116"/>
      <c r="W251" s="116"/>
      <c r="X251" s="116"/>
      <c r="Y251" s="116"/>
      <c r="Z251" s="116"/>
      <c r="AA251" s="116"/>
      <c r="AB251" s="116"/>
      <c r="AC251" s="116"/>
      <c r="AD251" s="116"/>
      <c r="AE251" s="116"/>
      <c r="AF251" s="116"/>
      <c r="AG251" s="116"/>
      <c r="AH251" s="116" t="s">
        <v>223</v>
      </c>
      <c r="AI251" s="116"/>
      <c r="AJ251" s="116"/>
      <c r="AK251" s="116"/>
      <c r="AL251" s="116"/>
      <c r="AM251" s="116"/>
      <c r="AN251" s="116"/>
      <c r="AO251" s="116"/>
      <c r="AP251" s="116"/>
      <c r="AQ251" s="116"/>
      <c r="AR251" s="116"/>
      <c r="AS251" s="116"/>
      <c r="AT251" s="116"/>
      <c r="AU251" s="116"/>
      <c r="AV251" s="116"/>
      <c r="AW251" s="116"/>
      <c r="AX251" s="116"/>
      <c r="AY251" s="116"/>
      <c r="AZ251" s="116"/>
      <c r="BA251" s="116"/>
      <c r="BB251" s="8"/>
      <c r="BC251" s="8"/>
      <c r="BD251" s="8"/>
      <c r="BE251" s="8"/>
      <c r="BF251" s="8"/>
      <c r="BG251" s="7"/>
      <c r="BM251" s="139" t="b">
        <v>0</v>
      </c>
      <c r="BN251" s="93" t="b">
        <v>0</v>
      </c>
      <c r="BO251" s="93" t="b">
        <v>0</v>
      </c>
      <c r="BP251" s="93" t="b">
        <v>0</v>
      </c>
      <c r="BQ251" s="93" t="b">
        <v>0</v>
      </c>
      <c r="BS251" s="93" t="b">
        <v>0</v>
      </c>
      <c r="BU251" s="93" t="str">
        <f>IF(BM251=TRUE,H251,"")</f>
        <v/>
      </c>
      <c r="BV251" s="93" t="str">
        <f>IF(BN251=TRUE,H251&amp;"_1mM","")</f>
        <v/>
      </c>
      <c r="BW251" s="93" t="str">
        <f>IF(BO251=TRUE,U251,"")</f>
        <v/>
      </c>
      <c r="BX251" s="93" t="str">
        <f>IF(BP251=TRUE,U251&amp;"_1mM","")</f>
        <v/>
      </c>
      <c r="BY251" s="93" t="str">
        <f>IF(BQ251=TRUE,AH251,"")</f>
        <v/>
      </c>
      <c r="BZ251" s="93" t="str">
        <f>IF(BR251=TRUE,AH251&amp;"_1mM","")</f>
        <v/>
      </c>
      <c r="CA251" s="93" t="str">
        <f>IF(BS251=TRUE,AU251,"")</f>
        <v/>
      </c>
      <c r="CB251" s="132" t="str">
        <f>IF(BT251=TRUE,AU251&amp;"_1mM","")</f>
        <v/>
      </c>
      <c r="CF251" s="130" t="s">
        <v>199</v>
      </c>
      <c r="CG251" s="131" t="s">
        <v>199</v>
      </c>
      <c r="CH251" s="93" t="b">
        <f t="shared" si="34"/>
        <v>0</v>
      </c>
      <c r="CI251" s="25"/>
      <c r="CJ251" s="25"/>
      <c r="CK251" s="25"/>
      <c r="CP251" s="93" t="b">
        <f t="shared" si="32"/>
        <v>0</v>
      </c>
      <c r="CQ251" s="93" t="b">
        <f t="shared" si="33"/>
        <v>0</v>
      </c>
      <c r="CS251" s="93" t="b">
        <f>$CS$150</f>
        <v>0</v>
      </c>
      <c r="CY251" s="93" t="b">
        <f>CY156</f>
        <v>0</v>
      </c>
      <c r="DC251" s="25"/>
      <c r="DD251" s="94"/>
      <c r="DE251" s="94"/>
      <c r="DF251" s="94"/>
      <c r="DG251" s="94"/>
      <c r="DH251" s="94"/>
      <c r="DJ251" s="118"/>
      <c r="DS251" s="94"/>
    </row>
    <row r="252" spans="2:123" ht="15" customHeight="1">
      <c r="B252" s="5"/>
      <c r="F252" s="10"/>
      <c r="G252" s="61"/>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c r="AN252" s="116"/>
      <c r="AO252" s="116"/>
      <c r="AP252" s="116"/>
      <c r="AQ252" s="116"/>
      <c r="AR252" s="116"/>
      <c r="AS252" s="116"/>
      <c r="AT252" s="116"/>
      <c r="AU252" s="116"/>
      <c r="AV252" s="116"/>
      <c r="AW252" s="116"/>
      <c r="AX252" s="116"/>
      <c r="AY252" s="116"/>
      <c r="AZ252" s="116"/>
      <c r="BA252" s="116"/>
      <c r="BB252" s="8"/>
      <c r="BC252" s="8"/>
      <c r="BD252" s="8"/>
      <c r="BE252" s="8"/>
      <c r="BF252" s="8"/>
      <c r="BG252" s="7"/>
      <c r="BM252" s="139"/>
      <c r="CB252" s="132"/>
      <c r="CF252" s="128" t="s">
        <v>203</v>
      </c>
      <c r="CG252" s="131" t="s">
        <v>203</v>
      </c>
      <c r="CH252" s="93" t="b">
        <f t="shared" si="34"/>
        <v>0</v>
      </c>
      <c r="CI252" s="25"/>
      <c r="CJ252" s="25"/>
      <c r="CK252" s="25"/>
      <c r="CP252" s="93" t="b">
        <f t="shared" si="32"/>
        <v>0</v>
      </c>
      <c r="CQ252" s="93" t="b">
        <f t="shared" si="33"/>
        <v>0</v>
      </c>
      <c r="CU252" s="93" t="b">
        <f>$CU$152</f>
        <v>0</v>
      </c>
      <c r="CW252" s="93" t="b">
        <f>$CW$154</f>
        <v>0</v>
      </c>
      <c r="CZ252" s="93" t="b">
        <f>CZ157</f>
        <v>0</v>
      </c>
      <c r="DB252" s="93" t="b">
        <f>$DB$159</f>
        <v>0</v>
      </c>
      <c r="DC252" s="25"/>
      <c r="DD252" s="94"/>
      <c r="DE252" s="94"/>
      <c r="DF252" s="94"/>
      <c r="DG252" s="94"/>
      <c r="DH252" s="94"/>
      <c r="DJ252" s="118"/>
      <c r="DS252" s="94"/>
    </row>
    <row r="253" spans="2:123" ht="15" customHeight="1">
      <c r="B253" s="5"/>
      <c r="F253" s="10"/>
      <c r="G253" s="61"/>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t="s">
        <v>228</v>
      </c>
      <c r="AI253" s="116"/>
      <c r="AJ253" s="116"/>
      <c r="AK253" s="116"/>
      <c r="AL253" s="116"/>
      <c r="AM253" s="116"/>
      <c r="AN253" s="116"/>
      <c r="AO253" s="116"/>
      <c r="AP253" s="116"/>
      <c r="AQ253" s="116"/>
      <c r="AR253" s="116"/>
      <c r="AS253" s="116"/>
      <c r="AT253" s="116"/>
      <c r="AU253" s="116" t="s">
        <v>229</v>
      </c>
      <c r="AV253" s="117"/>
      <c r="AW253" s="117"/>
      <c r="AX253" s="117"/>
      <c r="AY253" s="117"/>
      <c r="AZ253" s="117"/>
      <c r="BA253" s="117"/>
      <c r="BB253" s="8"/>
      <c r="BC253" s="8"/>
      <c r="BD253" s="8"/>
      <c r="BE253" s="9"/>
      <c r="BF253" s="9"/>
      <c r="BG253" s="7"/>
      <c r="BM253" s="139" t="b">
        <v>0</v>
      </c>
      <c r="BN253" s="93" t="b">
        <v>0</v>
      </c>
      <c r="BO253" s="93" t="b">
        <v>0</v>
      </c>
      <c r="BQ253" s="93" t="b">
        <v>0</v>
      </c>
      <c r="BR253" s="93" t="b">
        <v>0</v>
      </c>
      <c r="BS253" s="93" t="b">
        <v>0</v>
      </c>
      <c r="BT253" s="93" t="b">
        <v>0</v>
      </c>
      <c r="BU253" s="93" t="str">
        <f>IF(BM253=TRUE,H253,"")</f>
        <v/>
      </c>
      <c r="BV253" s="93" t="str">
        <f>IF(BN253=TRUE,H253&amp;"_1mM","")</f>
        <v/>
      </c>
      <c r="BW253" s="93" t="str">
        <f>IF(BO253=TRUE,U253,"")</f>
        <v/>
      </c>
      <c r="BX253" s="93" t="str">
        <f>IF(BP253=TRUE,U253&amp;"_1mM","")</f>
        <v/>
      </c>
      <c r="BY253" s="93" t="str">
        <f>IF(BQ253=TRUE,AH253,"")</f>
        <v/>
      </c>
      <c r="BZ253" s="93" t="str">
        <f>IF(BR253=TRUE,AH253&amp;"_1mM","")</f>
        <v/>
      </c>
      <c r="CA253" s="93" t="str">
        <f>IF(BS253=TRUE,AU253,"")</f>
        <v/>
      </c>
      <c r="CB253" s="132" t="str">
        <f>IF(BT253=TRUE,AU253&amp;"_1mM","")</f>
        <v/>
      </c>
      <c r="CF253" s="128" t="s">
        <v>204</v>
      </c>
      <c r="CG253" s="131" t="s">
        <v>204</v>
      </c>
      <c r="CH253" s="93" t="b">
        <f t="shared" si="34"/>
        <v>0</v>
      </c>
      <c r="CI253" s="25"/>
      <c r="CJ253" s="25"/>
      <c r="CK253" s="25"/>
      <c r="CP253" s="93" t="b">
        <f t="shared" si="32"/>
        <v>0</v>
      </c>
      <c r="CQ253" s="93" t="b">
        <f t="shared" si="33"/>
        <v>0</v>
      </c>
      <c r="CS253" s="93" t="b">
        <f>$CS$150</f>
        <v>0</v>
      </c>
      <c r="CY253" s="93" t="b">
        <f>CY156</f>
        <v>0</v>
      </c>
      <c r="DC253" s="25"/>
      <c r="DD253" s="94"/>
      <c r="DE253" s="94"/>
      <c r="DF253" s="94"/>
      <c r="DG253" s="94"/>
      <c r="DH253" s="94"/>
      <c r="DJ253" s="118"/>
      <c r="DS253" s="94"/>
    </row>
    <row r="254" spans="2:123" ht="15" customHeight="1">
      <c r="B254" s="5"/>
      <c r="F254" s="10"/>
      <c r="G254" s="61"/>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c r="AN254" s="116"/>
      <c r="AO254" s="116"/>
      <c r="AP254" s="116"/>
      <c r="AQ254" s="116"/>
      <c r="AR254" s="116"/>
      <c r="AS254" s="116"/>
      <c r="AT254" s="116"/>
      <c r="AU254" s="116"/>
      <c r="AV254" s="117"/>
      <c r="AW254" s="117"/>
      <c r="AX254" s="117"/>
      <c r="AY254" s="117"/>
      <c r="AZ254" s="117"/>
      <c r="BA254" s="117"/>
      <c r="BB254" s="8"/>
      <c r="BC254" s="8"/>
      <c r="BD254" s="8"/>
      <c r="BE254" s="9"/>
      <c r="BF254" s="9"/>
      <c r="BG254" s="7"/>
      <c r="BM254" s="139"/>
      <c r="CB254" s="132"/>
      <c r="CF254" s="128" t="s">
        <v>209</v>
      </c>
      <c r="CG254" s="131" t="s">
        <v>209</v>
      </c>
      <c r="CH254" s="93" t="b">
        <f t="shared" si="34"/>
        <v>0</v>
      </c>
      <c r="CI254" s="25"/>
      <c r="CJ254" s="25"/>
      <c r="CK254" s="25"/>
      <c r="CP254" s="93" t="b">
        <f t="shared" si="32"/>
        <v>0</v>
      </c>
      <c r="CQ254" s="93" t="b">
        <f t="shared" si="33"/>
        <v>0</v>
      </c>
      <c r="CU254" s="93" t="b">
        <f>$CU$152</f>
        <v>0</v>
      </c>
      <c r="CW254" s="93" t="b">
        <f>$CW$154</f>
        <v>0</v>
      </c>
      <c r="CZ254" s="93" t="b">
        <f>CZ157</f>
        <v>0</v>
      </c>
      <c r="DB254" s="93" t="b">
        <f>$DB$159</f>
        <v>0</v>
      </c>
      <c r="DC254" s="25"/>
      <c r="DD254" s="94"/>
      <c r="DE254" s="94"/>
      <c r="DF254" s="94"/>
      <c r="DG254" s="94"/>
      <c r="DH254" s="94"/>
      <c r="DJ254" s="118"/>
      <c r="DS254" s="94"/>
    </row>
    <row r="255" spans="2:123" ht="15" customHeight="1">
      <c r="B255" s="5"/>
      <c r="F255" s="10"/>
      <c r="G255" s="61"/>
      <c r="H255" s="116" t="s">
        <v>230</v>
      </c>
      <c r="I255" s="116"/>
      <c r="J255" s="116"/>
      <c r="K255" s="116"/>
      <c r="L255" s="116"/>
      <c r="M255" s="116"/>
      <c r="N255" s="116"/>
      <c r="O255" s="116"/>
      <c r="P255" s="116"/>
      <c r="Q255" s="8"/>
      <c r="R255" s="116"/>
      <c r="S255" s="116"/>
      <c r="T255" s="116"/>
      <c r="U255" s="116" t="s">
        <v>232</v>
      </c>
      <c r="V255" s="116"/>
      <c r="W255" s="116"/>
      <c r="X255" s="116"/>
      <c r="Y255" s="116"/>
      <c r="Z255" s="116"/>
      <c r="AA255" s="116"/>
      <c r="AB255" s="116"/>
      <c r="AC255" s="116"/>
      <c r="AD255" s="8"/>
      <c r="AE255" s="116"/>
      <c r="AF255" s="116"/>
      <c r="AG255" s="116"/>
      <c r="AH255" s="116"/>
      <c r="AI255" s="116"/>
      <c r="AJ255" s="116"/>
      <c r="AK255" s="116"/>
      <c r="AL255" s="116"/>
      <c r="AM255" s="116"/>
      <c r="AN255" s="116"/>
      <c r="AO255" s="116"/>
      <c r="AP255" s="116"/>
      <c r="AQ255" s="116"/>
      <c r="AR255" s="116"/>
      <c r="AS255" s="116"/>
      <c r="AT255" s="116"/>
      <c r="AU255" s="116" t="s">
        <v>234</v>
      </c>
      <c r="AV255" s="116"/>
      <c r="AW255" s="116"/>
      <c r="AX255" s="116"/>
      <c r="AY255" s="116"/>
      <c r="AZ255" s="116"/>
      <c r="BA255" s="116"/>
      <c r="BB255" s="8"/>
      <c r="BC255" s="8"/>
      <c r="BD255" s="8"/>
      <c r="BE255" s="8"/>
      <c r="BF255" s="8"/>
      <c r="BG255" s="7"/>
      <c r="BM255" s="139" t="b">
        <v>0</v>
      </c>
      <c r="BN255" s="93" t="b">
        <v>0</v>
      </c>
      <c r="BO255" s="93" t="b">
        <v>0</v>
      </c>
      <c r="BP255" s="93" t="b">
        <v>0</v>
      </c>
      <c r="BQ255" s="93" t="b">
        <v>0</v>
      </c>
      <c r="BS255" s="93" t="b">
        <v>0</v>
      </c>
      <c r="BT255" s="93" t="b">
        <v>0</v>
      </c>
      <c r="BU255" s="93" t="str">
        <f>IF(BM255=TRUE,H255,"")</f>
        <v/>
      </c>
      <c r="BV255" s="93" t="str">
        <f>IF(BN255=TRUE,H255&amp;"_1mM","")</f>
        <v/>
      </c>
      <c r="BW255" s="93" t="str">
        <f>IF(BO255=TRUE,U255,"")</f>
        <v/>
      </c>
      <c r="BX255" s="93" t="str">
        <f>IF(BP255=TRUE,U255&amp;"_1mM","")</f>
        <v/>
      </c>
      <c r="BY255" s="93" t="str">
        <f>IF(BQ255=TRUE,AH255,"")</f>
        <v/>
      </c>
      <c r="BZ255" s="93" t="str">
        <f>IF(BR255=TRUE,AH255&amp;"_1mM","")</f>
        <v/>
      </c>
      <c r="CA255" s="93" t="str">
        <f>IF(BS255=TRUE,AU255,"")</f>
        <v/>
      </c>
      <c r="CB255" s="132" t="str">
        <f>IF(BT255=TRUE,AU255&amp;"_1mM","")</f>
        <v/>
      </c>
      <c r="CF255" s="128" t="s">
        <v>210</v>
      </c>
      <c r="CG255" s="131" t="s">
        <v>210</v>
      </c>
      <c r="CH255" s="93" t="b">
        <f t="shared" si="34"/>
        <v>0</v>
      </c>
      <c r="CI255" s="25"/>
      <c r="CJ255" s="25"/>
      <c r="CK255" s="25"/>
      <c r="CP255" s="93" t="b">
        <f t="shared" si="32"/>
        <v>0</v>
      </c>
      <c r="CQ255" s="93" t="b">
        <f t="shared" si="33"/>
        <v>0</v>
      </c>
      <c r="CR255" s="93" t="b">
        <f>CR149</f>
        <v>0</v>
      </c>
      <c r="CS255" s="93" t="b">
        <f>$CS$150</f>
        <v>0</v>
      </c>
      <c r="CY255" s="93" t="b">
        <f>CY156</f>
        <v>0</v>
      </c>
      <c r="DC255" s="25"/>
      <c r="DD255" s="94"/>
      <c r="DE255" s="94"/>
      <c r="DF255" s="94"/>
      <c r="DG255" s="94"/>
      <c r="DH255" s="94"/>
      <c r="DJ255" s="118"/>
      <c r="DS255" s="94"/>
    </row>
    <row r="256" spans="2:123" ht="15" customHeight="1">
      <c r="B256" s="5"/>
      <c r="F256" s="10"/>
      <c r="G256" s="61"/>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c r="AN256" s="116"/>
      <c r="AO256" s="116"/>
      <c r="AP256" s="116"/>
      <c r="AQ256" s="116"/>
      <c r="AR256" s="116"/>
      <c r="AS256" s="116"/>
      <c r="AT256" s="116"/>
      <c r="AU256" s="116"/>
      <c r="AV256" s="116"/>
      <c r="AW256" s="116"/>
      <c r="AX256" s="116"/>
      <c r="AY256" s="116"/>
      <c r="AZ256" s="116"/>
      <c r="BA256" s="116"/>
      <c r="BB256" s="8"/>
      <c r="BC256" s="8"/>
      <c r="BD256" s="8"/>
      <c r="BE256" s="8"/>
      <c r="BF256" s="8"/>
      <c r="BG256" s="7"/>
      <c r="BM256" s="139"/>
      <c r="CB256" s="132"/>
      <c r="CF256" s="128" t="s">
        <v>215</v>
      </c>
      <c r="CG256" s="131" t="s">
        <v>215</v>
      </c>
      <c r="CH256" s="93" t="b">
        <f t="shared" si="34"/>
        <v>0</v>
      </c>
      <c r="CI256" s="25"/>
      <c r="CJ256" s="25"/>
      <c r="CK256" s="25"/>
      <c r="CP256" s="93" t="b">
        <f t="shared" si="32"/>
        <v>0</v>
      </c>
      <c r="CQ256" s="93" t="b">
        <f t="shared" si="33"/>
        <v>0</v>
      </c>
      <c r="CU256" s="93" t="b">
        <f>$CU$152</f>
        <v>0</v>
      </c>
      <c r="CW256" s="93" t="b">
        <f>$CW$154</f>
        <v>0</v>
      </c>
      <c r="CZ256" s="93" t="b">
        <f>CZ157</f>
        <v>0</v>
      </c>
      <c r="DB256" s="93" t="b">
        <f>$DB$159</f>
        <v>0</v>
      </c>
      <c r="DC256" s="25"/>
      <c r="DD256" s="94"/>
      <c r="DE256" s="94"/>
      <c r="DF256" s="94"/>
      <c r="DG256" s="94"/>
      <c r="DH256" s="94"/>
      <c r="DJ256" s="118"/>
      <c r="DS256" s="94"/>
    </row>
    <row r="257" spans="2:123" ht="15" customHeight="1">
      <c r="B257" s="5"/>
      <c r="F257" s="10"/>
      <c r="G257" s="61"/>
      <c r="H257" s="116" t="s">
        <v>235</v>
      </c>
      <c r="I257" s="116"/>
      <c r="J257" s="116"/>
      <c r="K257" s="116"/>
      <c r="L257" s="116"/>
      <c r="M257" s="116"/>
      <c r="N257" s="116"/>
      <c r="O257" s="116"/>
      <c r="P257" s="116"/>
      <c r="Q257" s="116"/>
      <c r="R257" s="116"/>
      <c r="S257" s="116"/>
      <c r="T257" s="116"/>
      <c r="U257" s="116"/>
      <c r="V257" s="116"/>
      <c r="W257" s="116"/>
      <c r="X257" s="116"/>
      <c r="Y257" s="116"/>
      <c r="Z257" s="116"/>
      <c r="AA257" s="116"/>
      <c r="AB257" s="116"/>
      <c r="AC257" s="39"/>
      <c r="AD257" s="116"/>
      <c r="AE257" s="116"/>
      <c r="AF257" s="116"/>
      <c r="AG257" s="116"/>
      <c r="AH257" s="116" t="s">
        <v>238</v>
      </c>
      <c r="AI257" s="116"/>
      <c r="AJ257" s="116"/>
      <c r="AK257" s="116"/>
      <c r="AL257" s="116"/>
      <c r="AM257" s="116"/>
      <c r="AN257" s="116"/>
      <c r="AO257" s="116"/>
      <c r="AP257" s="116"/>
      <c r="AQ257" s="116"/>
      <c r="AR257" s="116"/>
      <c r="AS257" s="116"/>
      <c r="AT257" s="116"/>
      <c r="AU257" s="116" t="s">
        <v>239</v>
      </c>
      <c r="AV257" s="116"/>
      <c r="AW257" s="116"/>
      <c r="AX257" s="116"/>
      <c r="AY257" s="116"/>
      <c r="AZ257" s="116"/>
      <c r="BA257" s="116"/>
      <c r="BB257" s="8"/>
      <c r="BC257" s="8"/>
      <c r="BD257" s="8"/>
      <c r="BE257" s="8"/>
      <c r="BF257" s="8"/>
      <c r="BG257" s="7"/>
      <c r="BM257" s="139" t="b">
        <v>0</v>
      </c>
      <c r="BN257" s="93" t="b">
        <v>0</v>
      </c>
      <c r="BO257" s="93" t="b">
        <v>0</v>
      </c>
      <c r="BQ257" s="93" t="b">
        <v>0</v>
      </c>
      <c r="BR257" s="93" t="b">
        <v>0</v>
      </c>
      <c r="BS257" s="93" t="b">
        <v>0</v>
      </c>
      <c r="BT257" s="93" t="b">
        <v>0</v>
      </c>
      <c r="BU257" s="93" t="str">
        <f>IF(BM257=TRUE,H257,"")</f>
        <v/>
      </c>
      <c r="BV257" s="93" t="str">
        <f>IF(BN257=TRUE,H257&amp;"_1mM","")</f>
        <v/>
      </c>
      <c r="BW257" s="93" t="str">
        <f>IF(BO257=TRUE,U257,"")</f>
        <v/>
      </c>
      <c r="BX257" s="93" t="str">
        <f>IF(BP257=TRUE,U257&amp;"_1mM","")</f>
        <v/>
      </c>
      <c r="BY257" s="93" t="str">
        <f>IF(BQ257=TRUE,AH257,"")</f>
        <v/>
      </c>
      <c r="BZ257" s="93" t="str">
        <f>IF(BR257=TRUE,AH257&amp;"_1mM","")</f>
        <v/>
      </c>
      <c r="CA257" s="93" t="str">
        <f>IF(BS257=TRUE,AU257,"")</f>
        <v/>
      </c>
      <c r="CB257" s="132" t="str">
        <f>IF(BT257=TRUE,AU257&amp;"_1mM","")</f>
        <v/>
      </c>
      <c r="CF257" s="128" t="s">
        <v>216</v>
      </c>
      <c r="CG257" s="131" t="s">
        <v>216</v>
      </c>
      <c r="CH257" s="93" t="b">
        <f t="shared" si="34"/>
        <v>0</v>
      </c>
      <c r="CI257" s="25"/>
      <c r="CJ257" s="25"/>
      <c r="CK257" s="25"/>
      <c r="CP257" s="93" t="b">
        <f t="shared" si="32"/>
        <v>0</v>
      </c>
      <c r="CQ257" s="93" t="b">
        <f t="shared" si="33"/>
        <v>0</v>
      </c>
      <c r="CS257" s="93" t="b">
        <f>$CS$150</f>
        <v>0</v>
      </c>
      <c r="CY257" s="93" t="b">
        <f>CY156</f>
        <v>0</v>
      </c>
      <c r="DC257" s="25"/>
      <c r="DD257" s="94"/>
      <c r="DE257" s="94"/>
      <c r="DF257" s="94"/>
      <c r="DG257" s="94"/>
      <c r="DH257" s="94"/>
      <c r="DJ257" s="118"/>
      <c r="DS257" s="94"/>
    </row>
    <row r="258" spans="2:123" ht="15" customHeight="1">
      <c r="B258" s="5"/>
      <c r="F258" s="10"/>
      <c r="G258" s="61"/>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6"/>
      <c r="AS258" s="116"/>
      <c r="AT258" s="116"/>
      <c r="AU258" s="116"/>
      <c r="AV258" s="116"/>
      <c r="AW258" s="116"/>
      <c r="AX258" s="116"/>
      <c r="AY258" s="116"/>
      <c r="AZ258" s="116"/>
      <c r="BA258" s="116"/>
      <c r="BB258" s="8"/>
      <c r="BC258" s="8"/>
      <c r="BD258" s="8"/>
      <c r="BE258" s="8"/>
      <c r="BF258" s="8"/>
      <c r="BG258" s="7"/>
      <c r="BM258" s="139"/>
      <c r="CB258" s="132"/>
      <c r="CF258" s="128" t="s">
        <v>221</v>
      </c>
      <c r="CG258" s="131" t="s">
        <v>221</v>
      </c>
      <c r="CH258" s="93" t="b">
        <f t="shared" si="34"/>
        <v>0</v>
      </c>
      <c r="CI258" s="25"/>
      <c r="CJ258" s="25"/>
      <c r="CK258" s="25"/>
      <c r="CP258" s="93" t="b">
        <f t="shared" si="32"/>
        <v>0</v>
      </c>
      <c r="CQ258" s="93" t="b">
        <f t="shared" si="33"/>
        <v>0</v>
      </c>
      <c r="CU258" s="93" t="b">
        <f>$CU$152</f>
        <v>0</v>
      </c>
      <c r="CW258" s="93" t="b">
        <f>$CW$154</f>
        <v>0</v>
      </c>
      <c r="CZ258" s="93" t="b">
        <f>CZ157</f>
        <v>0</v>
      </c>
      <c r="DB258" s="93" t="b">
        <f>$DB$159</f>
        <v>0</v>
      </c>
      <c r="DC258" s="25"/>
      <c r="DD258" s="94"/>
      <c r="DE258" s="94"/>
      <c r="DF258" s="94"/>
      <c r="DG258" s="94"/>
      <c r="DH258" s="94"/>
      <c r="DJ258" s="118"/>
      <c r="DS258" s="94"/>
    </row>
    <row r="259" spans="2:123" ht="15" customHeight="1">
      <c r="B259" s="5"/>
      <c r="F259" s="10"/>
      <c r="G259" s="61"/>
      <c r="H259" s="116" t="s">
        <v>240</v>
      </c>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t="s">
        <v>243</v>
      </c>
      <c r="AI259" s="116"/>
      <c r="AJ259" s="116"/>
      <c r="AK259" s="116"/>
      <c r="AL259" s="116"/>
      <c r="AM259" s="116"/>
      <c r="AN259" s="116"/>
      <c r="AO259" s="116"/>
      <c r="AP259" s="116"/>
      <c r="AQ259" s="116"/>
      <c r="AR259" s="116"/>
      <c r="AS259" s="116"/>
      <c r="AT259" s="116"/>
      <c r="AU259" s="116" t="s">
        <v>244</v>
      </c>
      <c r="AV259" s="117"/>
      <c r="AW259" s="117"/>
      <c r="AX259" s="117"/>
      <c r="AY259" s="117"/>
      <c r="AZ259" s="117"/>
      <c r="BA259" s="117"/>
      <c r="BB259" s="8"/>
      <c r="BC259" s="8"/>
      <c r="BD259" s="8"/>
      <c r="BE259" s="9"/>
      <c r="BF259" s="9"/>
      <c r="BG259" s="7"/>
      <c r="BM259" s="139" t="b">
        <v>0</v>
      </c>
      <c r="BO259" s="93" t="b">
        <v>0</v>
      </c>
      <c r="BP259" s="93" t="b">
        <v>0</v>
      </c>
      <c r="BQ259" s="93" t="b">
        <v>0</v>
      </c>
      <c r="BS259" s="93" t="b">
        <v>0</v>
      </c>
      <c r="BU259" s="93" t="str">
        <f>IF(BM259=TRUE,H259,"")</f>
        <v/>
      </c>
      <c r="BV259" s="93" t="str">
        <f>IF(BN259=TRUE,H259&amp;"_1mM","")</f>
        <v/>
      </c>
      <c r="BW259" s="93" t="str">
        <f>IF(BO259=TRUE,U259,"")</f>
        <v/>
      </c>
      <c r="BX259" s="93" t="str">
        <f>IF(BP259=TRUE,U259&amp;"_1mM","")</f>
        <v/>
      </c>
      <c r="BY259" s="93" t="str">
        <f>IF(BQ259=TRUE,AH259,"")</f>
        <v/>
      </c>
      <c r="BZ259" s="93" t="str">
        <f>IF(BR259=TRUE,AH259&amp;"_1mM","")</f>
        <v/>
      </c>
      <c r="CA259" s="93" t="str">
        <f>IF(BS259=TRUE,AU259,"")</f>
        <v/>
      </c>
      <c r="CB259" s="132" t="str">
        <f>IF(BT259=TRUE,AU259&amp;"_1mM","")</f>
        <v/>
      </c>
      <c r="CF259" s="128" t="s">
        <v>97</v>
      </c>
      <c r="CG259" s="131" t="s">
        <v>97</v>
      </c>
      <c r="CH259" s="93" t="b">
        <f t="shared" si="34"/>
        <v>0</v>
      </c>
      <c r="CI259" s="25"/>
      <c r="CJ259" s="25"/>
      <c r="CK259" s="25"/>
      <c r="CP259" s="93" t="b">
        <f t="shared" si="32"/>
        <v>0</v>
      </c>
      <c r="CQ259" s="93" t="b">
        <f t="shared" si="33"/>
        <v>0</v>
      </c>
      <c r="CS259" s="93" t="b">
        <f>$CS$150</f>
        <v>0</v>
      </c>
      <c r="CY259" s="93" t="b">
        <f>CY156</f>
        <v>0</v>
      </c>
      <c r="DC259" s="25"/>
      <c r="DD259" s="94"/>
      <c r="DE259" s="94"/>
      <c r="DF259" s="94"/>
      <c r="DG259" s="94"/>
      <c r="DH259" s="94"/>
      <c r="DJ259" s="118"/>
      <c r="DS259" s="94"/>
    </row>
    <row r="260" spans="2:123" ht="15" customHeight="1">
      <c r="B260" s="5"/>
      <c r="F260" s="10"/>
      <c r="G260" s="61"/>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c r="AN260" s="116"/>
      <c r="AO260" s="116"/>
      <c r="AP260" s="116"/>
      <c r="AQ260" s="116"/>
      <c r="AR260" s="116"/>
      <c r="AS260" s="116"/>
      <c r="AT260" s="116"/>
      <c r="AU260" s="116"/>
      <c r="AV260" s="117"/>
      <c r="AW260" s="117"/>
      <c r="AX260" s="117"/>
      <c r="AY260" s="117"/>
      <c r="AZ260" s="117"/>
      <c r="BA260" s="117"/>
      <c r="BB260" s="8"/>
      <c r="BC260" s="8"/>
      <c r="BD260" s="8"/>
      <c r="BE260" s="9"/>
      <c r="BF260" s="9"/>
      <c r="BG260" s="7"/>
      <c r="BM260" s="139"/>
      <c r="CB260" s="132"/>
      <c r="CF260" s="128" t="s">
        <v>226</v>
      </c>
      <c r="CG260" s="131" t="s">
        <v>226</v>
      </c>
      <c r="CH260" s="93" t="b">
        <f t="shared" si="34"/>
        <v>0</v>
      </c>
      <c r="CI260" s="25"/>
      <c r="CJ260" s="25"/>
      <c r="CK260" s="25"/>
      <c r="CP260" s="93" t="b">
        <f t="shared" si="32"/>
        <v>0</v>
      </c>
      <c r="CQ260" s="93" t="b">
        <f t="shared" si="33"/>
        <v>0</v>
      </c>
      <c r="CU260" s="93" t="b">
        <f>$CU$152</f>
        <v>0</v>
      </c>
      <c r="CW260" s="93" t="b">
        <f>$CW$154</f>
        <v>0</v>
      </c>
      <c r="CZ260" s="93" t="b">
        <f>CZ157</f>
        <v>0</v>
      </c>
      <c r="DB260" s="93" t="b">
        <f>$DB$159</f>
        <v>0</v>
      </c>
      <c r="DC260" s="25"/>
      <c r="DD260" s="94"/>
      <c r="DE260" s="94"/>
      <c r="DF260" s="94"/>
      <c r="DG260" s="94"/>
      <c r="DH260" s="94"/>
      <c r="DJ260" s="118"/>
      <c r="DS260" s="94"/>
    </row>
    <row r="261" spans="2:123" ht="15" customHeight="1">
      <c r="B261" s="5"/>
      <c r="F261" s="10"/>
      <c r="G261" s="61"/>
      <c r="H261" s="116" t="s">
        <v>245</v>
      </c>
      <c r="I261" s="116"/>
      <c r="J261" s="116"/>
      <c r="K261" s="116"/>
      <c r="L261" s="116"/>
      <c r="M261" s="116"/>
      <c r="N261" s="116"/>
      <c r="O261" s="116"/>
      <c r="P261" s="116"/>
      <c r="Q261" s="8"/>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c r="AN261" s="116"/>
      <c r="AO261" s="116"/>
      <c r="AP261" s="116"/>
      <c r="AQ261" s="116"/>
      <c r="AR261" s="116"/>
      <c r="AS261" s="116"/>
      <c r="AT261" s="116"/>
      <c r="AU261" s="116"/>
      <c r="AV261" s="116"/>
      <c r="AW261" s="116"/>
      <c r="AX261" s="116"/>
      <c r="AY261" s="116"/>
      <c r="AZ261" s="116"/>
      <c r="BA261" s="116"/>
      <c r="BB261" s="8"/>
      <c r="BC261" s="8"/>
      <c r="BD261" s="8"/>
      <c r="BE261" s="8"/>
      <c r="BF261" s="8"/>
      <c r="BG261" s="7"/>
      <c r="BM261" s="139" t="b">
        <v>0</v>
      </c>
      <c r="BN261" s="93" t="b">
        <v>0</v>
      </c>
      <c r="BO261" s="93" t="b">
        <v>0</v>
      </c>
      <c r="BP261" s="93" t="b">
        <v>0</v>
      </c>
      <c r="BQ261" s="93" t="b">
        <v>0</v>
      </c>
      <c r="BS261" s="93" t="b">
        <v>0</v>
      </c>
      <c r="BU261" s="93" t="str">
        <f>IF(BM261=TRUE,H261,"")</f>
        <v/>
      </c>
      <c r="BV261" s="93" t="str">
        <f>IF(BN261=TRUE,H261&amp;"_1mM","")</f>
        <v/>
      </c>
      <c r="BW261" s="93" t="str">
        <f>IF(BO261=TRUE,U261,"")</f>
        <v/>
      </c>
      <c r="BX261" s="93" t="str">
        <f>IF(BP261=TRUE,U261&amp;"_1mM","")</f>
        <v/>
      </c>
      <c r="BY261" s="93" t="str">
        <f>IF(BQ261=TRUE,AH261,"")</f>
        <v/>
      </c>
      <c r="BZ261" s="93" t="str">
        <f>IF(BR261=TRUE,AH261&amp;"_1mM","")</f>
        <v/>
      </c>
      <c r="CA261" s="93" t="str">
        <f>IF(BS261=TRUE,AU261,"")</f>
        <v/>
      </c>
      <c r="CB261" s="132" t="str">
        <f>IF(BT261=TRUE,AU261&amp;"_1mM","")</f>
        <v/>
      </c>
      <c r="CF261" s="128" t="s">
        <v>99</v>
      </c>
      <c r="CG261" s="131" t="s">
        <v>99</v>
      </c>
      <c r="CH261" s="93" t="b">
        <f t="shared" si="34"/>
        <v>0</v>
      </c>
      <c r="CI261" s="25"/>
      <c r="CJ261" s="25"/>
      <c r="CK261" s="25"/>
      <c r="CP261" s="93" t="b">
        <f t="shared" si="32"/>
        <v>0</v>
      </c>
      <c r="CQ261" s="93" t="b">
        <f t="shared" si="33"/>
        <v>0</v>
      </c>
      <c r="CS261" s="93" t="b">
        <f>$CS$150</f>
        <v>0</v>
      </c>
      <c r="CY261" s="93" t="b">
        <f>CY156</f>
        <v>0</v>
      </c>
      <c r="DC261" s="25"/>
      <c r="DD261" s="94"/>
      <c r="DE261" s="94"/>
      <c r="DF261" s="94"/>
      <c r="DG261" s="94"/>
      <c r="DH261" s="94"/>
      <c r="DJ261" s="118"/>
      <c r="DS261" s="94"/>
    </row>
    <row r="262" spans="2:123" ht="15" customHeight="1">
      <c r="B262" s="5"/>
      <c r="F262" s="10"/>
      <c r="G262" s="61"/>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c r="AP262" s="116"/>
      <c r="AQ262" s="116"/>
      <c r="AR262" s="116"/>
      <c r="AS262" s="116"/>
      <c r="AT262" s="116"/>
      <c r="AU262" s="116"/>
      <c r="AV262" s="116"/>
      <c r="AW262" s="116"/>
      <c r="AX262" s="116"/>
      <c r="AY262" s="116"/>
      <c r="AZ262" s="116"/>
      <c r="BA262" s="116"/>
      <c r="BB262" s="8"/>
      <c r="BC262" s="8"/>
      <c r="BD262" s="8"/>
      <c r="BE262" s="8"/>
      <c r="BF262" s="8"/>
      <c r="BG262" s="7"/>
      <c r="BM262" s="139"/>
      <c r="CB262" s="132"/>
      <c r="CF262" s="128" t="s">
        <v>231</v>
      </c>
      <c r="CG262" s="131" t="s">
        <v>231</v>
      </c>
      <c r="CH262" s="93" t="b">
        <f t="shared" si="34"/>
        <v>0</v>
      </c>
      <c r="CI262" s="25"/>
      <c r="CJ262" s="25"/>
      <c r="CK262" s="25"/>
      <c r="CP262" s="93" t="b">
        <f t="shared" si="32"/>
        <v>0</v>
      </c>
      <c r="CQ262" s="93" t="b">
        <f t="shared" si="33"/>
        <v>0</v>
      </c>
      <c r="CU262" s="93" t="b">
        <f>$CU$152</f>
        <v>0</v>
      </c>
      <c r="CW262" s="93" t="b">
        <f>$CW$154</f>
        <v>0</v>
      </c>
      <c r="CZ262" s="93" t="b">
        <f>CZ157</f>
        <v>0</v>
      </c>
      <c r="DB262" s="93" t="b">
        <f>$DB$159</f>
        <v>0</v>
      </c>
      <c r="DC262" s="25"/>
      <c r="DD262" s="94"/>
      <c r="DE262" s="94"/>
      <c r="DF262" s="94"/>
      <c r="DG262" s="94"/>
      <c r="DH262" s="94"/>
      <c r="DJ262" s="118"/>
      <c r="DS262" s="94"/>
    </row>
    <row r="263" spans="2:123" ht="15" customHeight="1">
      <c r="B263" s="5"/>
      <c r="F263" s="10"/>
      <c r="G263" s="61"/>
      <c r="H263" s="116" t="s">
        <v>250</v>
      </c>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c r="AN263" s="116"/>
      <c r="AO263" s="116"/>
      <c r="AP263" s="116"/>
      <c r="AQ263" s="116"/>
      <c r="AR263" s="116"/>
      <c r="AS263" s="116"/>
      <c r="AT263" s="116"/>
      <c r="AU263" s="116"/>
      <c r="AV263" s="116"/>
      <c r="AW263" s="116"/>
      <c r="AX263" s="116"/>
      <c r="AY263" s="116"/>
      <c r="AZ263" s="116"/>
      <c r="BA263" s="116"/>
      <c r="BB263" s="8"/>
      <c r="BC263" s="39"/>
      <c r="BD263" s="8"/>
      <c r="BE263" s="8"/>
      <c r="BF263" s="8"/>
      <c r="BG263" s="7"/>
      <c r="BM263" s="139" t="b">
        <v>0</v>
      </c>
      <c r="BN263" s="93" t="b">
        <v>0</v>
      </c>
      <c r="BO263" s="93" t="b">
        <v>0</v>
      </c>
      <c r="BQ263" s="93" t="b">
        <v>0</v>
      </c>
      <c r="BS263" s="93" t="b">
        <v>0</v>
      </c>
      <c r="BU263" s="93" t="str">
        <f>IF(BM263=TRUE,H263,"")</f>
        <v/>
      </c>
      <c r="BV263" s="93" t="str">
        <f>IF(BN263=TRUE,H263&amp;"_1mM","")</f>
        <v/>
      </c>
      <c r="BW263" s="93" t="str">
        <f>IF(BO263=TRUE,U263,"")</f>
        <v/>
      </c>
      <c r="BX263" s="93" t="str">
        <f>IF(BP263=TRUE,U263&amp;"_1mM","")</f>
        <v/>
      </c>
      <c r="BY263" s="93" t="str">
        <f>IF(BQ263=TRUE,AH263,"")</f>
        <v/>
      </c>
      <c r="BZ263" s="93" t="str">
        <f>IF(BR263=TRUE,AH263&amp;"_1mM","")</f>
        <v/>
      </c>
      <c r="CA263" s="93" t="str">
        <f>IF(BS263=TRUE,AU263,"")</f>
        <v/>
      </c>
      <c r="CB263" s="132" t="str">
        <f>IF(BT263=TRUE,AU263&amp;"_1mM","")</f>
        <v/>
      </c>
      <c r="CF263" s="128" t="s">
        <v>100</v>
      </c>
      <c r="CG263" s="131" t="s">
        <v>100</v>
      </c>
      <c r="CH263" s="93" t="b">
        <f t="shared" si="34"/>
        <v>0</v>
      </c>
      <c r="CI263" s="25"/>
      <c r="CJ263" s="25"/>
      <c r="CK263" s="25"/>
      <c r="CP263" s="93" t="b">
        <f t="shared" si="32"/>
        <v>0</v>
      </c>
      <c r="CQ263" s="93" t="b">
        <f t="shared" si="33"/>
        <v>0</v>
      </c>
      <c r="CR263" s="93" t="b">
        <f>CR149</f>
        <v>0</v>
      </c>
      <c r="CS263" s="93" t="b">
        <f>$CS$150</f>
        <v>0</v>
      </c>
      <c r="CY263" s="93" t="b">
        <f>CY156</f>
        <v>0</v>
      </c>
      <c r="DC263" s="25"/>
      <c r="DD263" s="94"/>
      <c r="DE263" s="94"/>
      <c r="DF263" s="94"/>
      <c r="DG263" s="94"/>
      <c r="DH263" s="94"/>
      <c r="DJ263" s="118"/>
      <c r="DS263" s="94"/>
    </row>
    <row r="264" spans="2:123" ht="15" customHeight="1">
      <c r="B264" s="5"/>
      <c r="F264" s="10"/>
      <c r="G264" s="61"/>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c r="AN264" s="116"/>
      <c r="AO264" s="116"/>
      <c r="AP264" s="116"/>
      <c r="AQ264" s="116"/>
      <c r="AR264" s="116"/>
      <c r="AS264" s="116"/>
      <c r="AT264" s="116"/>
      <c r="AU264" s="116"/>
      <c r="AV264" s="116"/>
      <c r="AW264" s="116"/>
      <c r="AX264" s="116"/>
      <c r="AY264" s="116"/>
      <c r="AZ264" s="116"/>
      <c r="BA264" s="116"/>
      <c r="BB264" s="8"/>
      <c r="BC264" s="8"/>
      <c r="BD264" s="8"/>
      <c r="BE264" s="8"/>
      <c r="BF264" s="8"/>
      <c r="BG264" s="7"/>
      <c r="BM264" s="139"/>
      <c r="CB264" s="132"/>
      <c r="CF264" s="128" t="s">
        <v>236</v>
      </c>
      <c r="CG264" s="131" t="s">
        <v>236</v>
      </c>
      <c r="CH264" s="93" t="b">
        <f t="shared" si="34"/>
        <v>0</v>
      </c>
      <c r="CI264" s="25"/>
      <c r="CJ264" s="25"/>
      <c r="CK264" s="25"/>
      <c r="CP264" s="93" t="b">
        <f t="shared" si="32"/>
        <v>0</v>
      </c>
      <c r="CQ264" s="93" t="b">
        <f t="shared" si="33"/>
        <v>0</v>
      </c>
      <c r="CU264" s="93" t="b">
        <f>$CU$152</f>
        <v>0</v>
      </c>
      <c r="CW264" s="93" t="b">
        <f>$CW$154</f>
        <v>0</v>
      </c>
      <c r="CZ264" s="93" t="b">
        <f>CZ157</f>
        <v>0</v>
      </c>
      <c r="DB264" s="93" t="b">
        <f>$DB$159</f>
        <v>0</v>
      </c>
      <c r="DC264" s="25"/>
      <c r="DD264" s="94"/>
      <c r="DE264" s="94"/>
      <c r="DF264" s="94"/>
      <c r="DG264" s="94"/>
      <c r="DH264" s="94"/>
      <c r="DJ264" s="118"/>
      <c r="DS264" s="94"/>
    </row>
    <row r="265" spans="2:123" ht="15" customHeight="1">
      <c r="B265" s="5"/>
      <c r="F265" s="10"/>
      <c r="G265" s="61"/>
      <c r="H265" s="116" t="s">
        <v>256</v>
      </c>
      <c r="I265" s="116"/>
      <c r="J265" s="116"/>
      <c r="K265" s="116"/>
      <c r="L265" s="116"/>
      <c r="M265" s="116"/>
      <c r="N265" s="116"/>
      <c r="O265" s="116"/>
      <c r="P265" s="116"/>
      <c r="Q265" s="116"/>
      <c r="R265" s="116"/>
      <c r="S265" s="116"/>
      <c r="T265" s="116"/>
      <c r="U265" s="116" t="s">
        <v>257</v>
      </c>
      <c r="V265" s="116"/>
      <c r="W265" s="116"/>
      <c r="X265" s="116"/>
      <c r="Y265" s="116"/>
      <c r="Z265" s="116"/>
      <c r="AA265" s="116"/>
      <c r="AB265" s="116"/>
      <c r="AC265" s="116"/>
      <c r="AD265" s="116"/>
      <c r="AE265" s="116"/>
      <c r="AF265" s="116"/>
      <c r="AG265" s="116"/>
      <c r="AH265" s="116" t="s">
        <v>259</v>
      </c>
      <c r="AI265" s="116"/>
      <c r="AJ265" s="116"/>
      <c r="AK265" s="116"/>
      <c r="AL265" s="116"/>
      <c r="AM265" s="116"/>
      <c r="AN265" s="116"/>
      <c r="AO265" s="116"/>
      <c r="AP265" s="116"/>
      <c r="AQ265" s="116"/>
      <c r="AR265" s="116"/>
      <c r="AS265" s="116"/>
      <c r="AT265" s="116"/>
      <c r="AU265" s="116"/>
      <c r="AV265" s="116"/>
      <c r="AW265" s="116"/>
      <c r="AX265" s="116"/>
      <c r="AY265" s="116"/>
      <c r="AZ265" s="116"/>
      <c r="BA265" s="116"/>
      <c r="BB265" s="8"/>
      <c r="BC265" s="8"/>
      <c r="BD265" s="8"/>
      <c r="BE265" s="8"/>
      <c r="BF265" s="8"/>
      <c r="BG265" s="7"/>
      <c r="BM265" s="139" t="b">
        <v>0</v>
      </c>
      <c r="BN265" s="93" t="b">
        <v>0</v>
      </c>
      <c r="BO265" s="93" t="b">
        <v>0</v>
      </c>
      <c r="BP265" s="93" t="b">
        <v>0</v>
      </c>
      <c r="BQ265" s="93" t="b">
        <v>0</v>
      </c>
      <c r="BR265" s="93" t="b">
        <v>0</v>
      </c>
      <c r="BS265" s="93" t="b">
        <v>0</v>
      </c>
      <c r="BT265" s="93" t="b">
        <v>0</v>
      </c>
      <c r="BU265" s="93" t="str">
        <f>IF(BM265=TRUE,H265,"")</f>
        <v/>
      </c>
      <c r="BV265" s="93" t="str">
        <f>IF(BN265=TRUE,H265&amp;"_1mM","")</f>
        <v/>
      </c>
      <c r="BW265" s="93" t="str">
        <f>IF(BO265=TRUE,U265,"")</f>
        <v/>
      </c>
      <c r="BX265" s="93" t="str">
        <f>IF(BP265=TRUE,U265&amp;"_1mM","")</f>
        <v/>
      </c>
      <c r="BY265" s="93" t="str">
        <f>IF(BQ265=TRUE,AH265,"")</f>
        <v/>
      </c>
      <c r="BZ265" s="93" t="str">
        <f>IF(BR265=TRUE,AH265&amp;"_1mM","")</f>
        <v/>
      </c>
      <c r="CA265" s="93" t="str">
        <f>IF(BS265=TRUE,AU265,"")</f>
        <v/>
      </c>
      <c r="CB265" s="132" t="str">
        <f>IF(BT265=TRUE,AU265&amp;"_1mM","")</f>
        <v/>
      </c>
      <c r="CF265" s="128" t="s">
        <v>707</v>
      </c>
      <c r="CG265" s="131" t="s">
        <v>666</v>
      </c>
      <c r="CH265" s="93" t="b">
        <f t="shared" si="34"/>
        <v>0</v>
      </c>
      <c r="CI265" s="25"/>
      <c r="CJ265" s="25"/>
      <c r="CK265" s="25"/>
      <c r="CP265" s="93" t="b">
        <f t="shared" si="32"/>
        <v>0</v>
      </c>
      <c r="CQ265" s="93" t="b">
        <f t="shared" si="33"/>
        <v>0</v>
      </c>
      <c r="CY265" s="93" t="b">
        <f>CY156</f>
        <v>0</v>
      </c>
      <c r="DC265" s="25"/>
      <c r="DD265" s="94"/>
      <c r="DE265" s="94"/>
      <c r="DF265" s="94"/>
      <c r="DG265" s="94"/>
      <c r="DH265" s="94"/>
      <c r="DJ265" s="118"/>
      <c r="DS265" s="94"/>
    </row>
    <row r="266" spans="2:123" ht="15" customHeight="1">
      <c r="B266" s="5"/>
      <c r="F266" s="10"/>
      <c r="G266" s="61"/>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c r="AN266" s="116"/>
      <c r="AO266" s="116"/>
      <c r="AP266" s="116"/>
      <c r="AQ266" s="116"/>
      <c r="AR266" s="116"/>
      <c r="AS266" s="116"/>
      <c r="AT266" s="116"/>
      <c r="AU266" s="116"/>
      <c r="AV266" s="116"/>
      <c r="AW266" s="116"/>
      <c r="AX266" s="116"/>
      <c r="AY266" s="116"/>
      <c r="AZ266" s="116"/>
      <c r="BA266" s="116"/>
      <c r="BB266" s="8"/>
      <c r="BC266" s="8"/>
      <c r="BD266" s="8"/>
      <c r="BE266" s="8"/>
      <c r="BF266" s="8"/>
      <c r="BG266" s="7"/>
      <c r="BM266" s="139"/>
      <c r="CB266" s="132"/>
      <c r="CF266" s="128" t="s">
        <v>787</v>
      </c>
      <c r="CG266" s="131" t="s">
        <v>667</v>
      </c>
      <c r="CH266" s="93" t="b">
        <f t="shared" si="34"/>
        <v>0</v>
      </c>
      <c r="CI266" s="25"/>
      <c r="CJ266" s="25"/>
      <c r="CK266" s="25"/>
      <c r="CP266" s="93" t="b">
        <f t="shared" si="32"/>
        <v>0</v>
      </c>
      <c r="CQ266" s="93" t="b">
        <f t="shared" si="33"/>
        <v>0</v>
      </c>
      <c r="CZ266" s="93" t="b">
        <f>CZ157</f>
        <v>0</v>
      </c>
      <c r="DB266" s="93" t="b">
        <f>$DB$159</f>
        <v>0</v>
      </c>
      <c r="DC266" s="25"/>
      <c r="DD266" s="94"/>
      <c r="DE266" s="94"/>
      <c r="DF266" s="94"/>
      <c r="DG266" s="94"/>
      <c r="DH266" s="94"/>
      <c r="DJ266" s="118"/>
      <c r="DS266" s="94"/>
    </row>
    <row r="267" spans="2:123" ht="15" customHeight="1">
      <c r="B267" s="5"/>
      <c r="F267" s="10"/>
      <c r="G267" s="61"/>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c r="AN267" s="116"/>
      <c r="AO267" s="116"/>
      <c r="AP267" s="116"/>
      <c r="AQ267" s="116"/>
      <c r="AR267" s="116"/>
      <c r="AS267" s="116"/>
      <c r="AT267" s="116"/>
      <c r="AU267" s="116" t="s">
        <v>265</v>
      </c>
      <c r="AV267" s="116"/>
      <c r="AW267" s="116"/>
      <c r="AX267" s="116"/>
      <c r="AY267" s="116"/>
      <c r="AZ267" s="116"/>
      <c r="BA267" s="116"/>
      <c r="BB267" s="8"/>
      <c r="BC267" s="8"/>
      <c r="BD267" s="8"/>
      <c r="BE267" s="8"/>
      <c r="BF267" s="8"/>
      <c r="BG267" s="7"/>
      <c r="BM267" s="139" t="b">
        <v>0</v>
      </c>
      <c r="BN267" s="93" t="b">
        <v>0</v>
      </c>
      <c r="BO267" s="93" t="b">
        <v>0</v>
      </c>
      <c r="BQ267" s="93" t="b">
        <v>0</v>
      </c>
      <c r="BS267" s="93" t="b">
        <v>0</v>
      </c>
      <c r="BT267" s="93" t="b">
        <v>0</v>
      </c>
      <c r="BU267" s="93" t="str">
        <f>IF(BM267=TRUE,H267,"")</f>
        <v/>
      </c>
      <c r="BV267" s="93" t="str">
        <f>IF(BN267=TRUE,H267&amp;"_1mM","")</f>
        <v/>
      </c>
      <c r="BW267" s="93" t="str">
        <f>IF(BO267=TRUE,U267,"")</f>
        <v/>
      </c>
      <c r="BX267" s="93" t="str">
        <f>IF(BP267=TRUE,U267&amp;"_1mM","")</f>
        <v/>
      </c>
      <c r="BY267" s="93" t="str">
        <f>IF(BQ267=TRUE,AH267,"")</f>
        <v/>
      </c>
      <c r="BZ267" s="93" t="str">
        <f>IF(BR267=TRUE,AH267&amp;"_1mM","")</f>
        <v/>
      </c>
      <c r="CA267" s="93" t="str">
        <f>IF(BS267=TRUE,AU267,"")</f>
        <v/>
      </c>
      <c r="CB267" s="132" t="str">
        <f>IF(BT267=TRUE,AU267&amp;"_1mM","")</f>
        <v/>
      </c>
      <c r="CF267" s="128" t="s">
        <v>101</v>
      </c>
      <c r="CG267" s="131" t="s">
        <v>101</v>
      </c>
      <c r="CH267" s="93" t="b">
        <f t="shared" si="34"/>
        <v>0</v>
      </c>
      <c r="CI267" s="25"/>
      <c r="CJ267" s="25"/>
      <c r="CK267" s="25"/>
      <c r="CP267" s="93" t="b">
        <f t="shared" si="32"/>
        <v>0</v>
      </c>
      <c r="CQ267" s="93" t="b">
        <f t="shared" si="33"/>
        <v>0</v>
      </c>
      <c r="CS267" s="93" t="b">
        <f>$CS$150</f>
        <v>0</v>
      </c>
      <c r="CY267" s="93" t="b">
        <f>CY156</f>
        <v>0</v>
      </c>
      <c r="DC267" s="25"/>
      <c r="DD267" s="94"/>
      <c r="DE267" s="94"/>
      <c r="DF267" s="94"/>
      <c r="DG267" s="94"/>
      <c r="DH267" s="94"/>
      <c r="DJ267" s="118"/>
      <c r="DS267" s="94"/>
    </row>
    <row r="268" spans="2:123" ht="15" customHeight="1">
      <c r="B268" s="5"/>
      <c r="F268" s="10"/>
      <c r="G268" s="61"/>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c r="AN268" s="116"/>
      <c r="AO268" s="116"/>
      <c r="AP268" s="116"/>
      <c r="AQ268" s="116"/>
      <c r="AR268" s="116"/>
      <c r="AS268" s="116"/>
      <c r="AT268" s="116"/>
      <c r="AU268" s="116"/>
      <c r="AV268" s="116"/>
      <c r="AW268" s="116"/>
      <c r="AX268" s="116"/>
      <c r="AY268" s="116"/>
      <c r="AZ268" s="116"/>
      <c r="BA268" s="116"/>
      <c r="BB268" s="8"/>
      <c r="BC268" s="8"/>
      <c r="BD268" s="8"/>
      <c r="BE268" s="8"/>
      <c r="BF268" s="8"/>
      <c r="BG268" s="7"/>
      <c r="BM268" s="139"/>
      <c r="CB268" s="132"/>
      <c r="CF268" s="128" t="s">
        <v>241</v>
      </c>
      <c r="CG268" s="131" t="s">
        <v>241</v>
      </c>
      <c r="CH268" s="93" t="b">
        <f t="shared" si="34"/>
        <v>0</v>
      </c>
      <c r="CI268" s="25"/>
      <c r="CJ268" s="25"/>
      <c r="CK268" s="25"/>
      <c r="CP268" s="93" t="b">
        <f t="shared" si="32"/>
        <v>0</v>
      </c>
      <c r="CQ268" s="93" t="b">
        <f t="shared" si="33"/>
        <v>0</v>
      </c>
      <c r="CU268" s="93" t="b">
        <f>$CU$152</f>
        <v>0</v>
      </c>
      <c r="CW268" s="93" t="b">
        <f>$CW$154</f>
        <v>0</v>
      </c>
      <c r="CZ268" s="93" t="b">
        <f>CZ157</f>
        <v>0</v>
      </c>
      <c r="DB268" s="93" t="b">
        <f>$DB$159</f>
        <v>0</v>
      </c>
      <c r="DC268" s="25"/>
      <c r="DD268" s="94"/>
      <c r="DE268" s="94"/>
      <c r="DF268" s="94"/>
      <c r="DG268" s="94"/>
      <c r="DH268" s="94"/>
      <c r="DJ268" s="118"/>
      <c r="DS268" s="94"/>
    </row>
    <row r="269" spans="2:123" ht="15" customHeight="1">
      <c r="B269" s="5"/>
      <c r="F269" s="10"/>
      <c r="G269" s="61"/>
      <c r="H269" s="116" t="s">
        <v>266</v>
      </c>
      <c r="I269" s="116"/>
      <c r="J269" s="116"/>
      <c r="K269" s="116"/>
      <c r="L269" s="116"/>
      <c r="M269" s="116"/>
      <c r="N269" s="116"/>
      <c r="O269" s="116"/>
      <c r="P269" s="116"/>
      <c r="Q269" s="116"/>
      <c r="R269" s="116"/>
      <c r="S269" s="116"/>
      <c r="T269" s="116"/>
      <c r="U269" s="116" t="s">
        <v>267</v>
      </c>
      <c r="V269" s="116"/>
      <c r="W269" s="116"/>
      <c r="X269" s="116"/>
      <c r="Y269" s="116"/>
      <c r="Z269" s="116"/>
      <c r="AA269" s="116"/>
      <c r="AB269" s="116"/>
      <c r="AC269" s="116"/>
      <c r="AD269" s="116"/>
      <c r="AE269" s="116"/>
      <c r="AF269" s="116"/>
      <c r="AG269" s="116"/>
      <c r="AH269" s="116" t="s">
        <v>268</v>
      </c>
      <c r="AI269" s="116"/>
      <c r="AJ269" s="116"/>
      <c r="AK269" s="116"/>
      <c r="AL269" s="116"/>
      <c r="AM269" s="116"/>
      <c r="AN269" s="116"/>
      <c r="AO269" s="116"/>
      <c r="AP269" s="116"/>
      <c r="AQ269" s="116"/>
      <c r="AR269" s="116"/>
      <c r="AS269" s="116"/>
      <c r="AT269" s="116"/>
      <c r="AU269" s="116" t="s">
        <v>271</v>
      </c>
      <c r="AV269" s="117"/>
      <c r="AW269" s="117"/>
      <c r="AX269" s="117"/>
      <c r="AY269" s="117"/>
      <c r="AZ269" s="117"/>
      <c r="BA269" s="117"/>
      <c r="BB269" s="8"/>
      <c r="BC269" s="8"/>
      <c r="BD269" s="8"/>
      <c r="BE269" s="9"/>
      <c r="BF269" s="9"/>
      <c r="BG269" s="7"/>
      <c r="BM269" s="139" t="b">
        <v>0</v>
      </c>
      <c r="BO269" s="93" t="b">
        <v>0</v>
      </c>
      <c r="BQ269" s="93" t="b">
        <v>0</v>
      </c>
      <c r="BS269" s="93" t="b">
        <v>0</v>
      </c>
      <c r="BU269" s="93" t="str">
        <f>IF(BM269=TRUE,H269,"")</f>
        <v/>
      </c>
      <c r="BV269" s="93" t="str">
        <f>IF(BN269=TRUE,H269&amp;"_1mM","")</f>
        <v/>
      </c>
      <c r="BW269" s="93" t="str">
        <f>IF(BO269=TRUE,U269,"")</f>
        <v/>
      </c>
      <c r="BX269" s="93" t="str">
        <f>IF(BP269=TRUE,U269&amp;"_1mM","")</f>
        <v/>
      </c>
      <c r="BY269" s="93" t="str">
        <f>IF(BQ269=TRUE,AH269,"")</f>
        <v/>
      </c>
      <c r="BZ269" s="93" t="str">
        <f>IF(BR269=TRUE,AH269&amp;"_1mM","")</f>
        <v/>
      </c>
      <c r="CA269" s="93" t="str">
        <f>IF(BS269=TRUE,AU269,"")</f>
        <v/>
      </c>
      <c r="CB269" s="132" t="str">
        <f>IF(BT269=TRUE,AU269&amp;"_1mM","")</f>
        <v/>
      </c>
      <c r="CF269" s="128" t="s">
        <v>732</v>
      </c>
      <c r="CG269" s="131" t="s">
        <v>668</v>
      </c>
      <c r="CH269" s="93" t="b">
        <f t="shared" si="34"/>
        <v>0</v>
      </c>
      <c r="CI269" s="25"/>
      <c r="CJ269" s="25"/>
      <c r="CK269" s="25"/>
      <c r="CP269" s="93" t="b">
        <f t="shared" si="32"/>
        <v>0</v>
      </c>
      <c r="CQ269" s="93" t="b">
        <f t="shared" si="33"/>
        <v>0</v>
      </c>
      <c r="CY269" s="93" t="b">
        <f>CY156</f>
        <v>0</v>
      </c>
      <c r="DC269" s="25"/>
      <c r="DD269" s="94"/>
      <c r="DE269" s="94"/>
      <c r="DF269" s="94"/>
      <c r="DG269" s="94"/>
      <c r="DH269" s="94"/>
      <c r="DJ269" s="118"/>
      <c r="DS269" s="94"/>
    </row>
    <row r="270" spans="2:123" ht="15" customHeight="1">
      <c r="B270" s="5"/>
      <c r="F270" s="10"/>
      <c r="G270" s="61"/>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c r="AN270" s="116"/>
      <c r="AO270" s="116"/>
      <c r="AP270" s="116"/>
      <c r="AQ270" s="116"/>
      <c r="AR270" s="116"/>
      <c r="AS270" s="116"/>
      <c r="AT270" s="116"/>
      <c r="AU270" s="116"/>
      <c r="AV270" s="117"/>
      <c r="AW270" s="117"/>
      <c r="AX270" s="117"/>
      <c r="AY270" s="117"/>
      <c r="AZ270" s="117"/>
      <c r="BA270" s="117"/>
      <c r="BB270" s="8"/>
      <c r="BC270" s="8"/>
      <c r="BD270" s="8"/>
      <c r="BE270" s="9"/>
      <c r="BF270" s="9"/>
      <c r="BG270" s="7"/>
      <c r="BM270" s="139"/>
      <c r="CB270" s="132"/>
      <c r="CF270" s="128" t="s">
        <v>788</v>
      </c>
      <c r="CG270" s="131" t="s">
        <v>669</v>
      </c>
      <c r="CH270" s="93" t="b">
        <f t="shared" si="34"/>
        <v>0</v>
      </c>
      <c r="CI270" s="25"/>
      <c r="CJ270" s="25"/>
      <c r="CK270" s="25"/>
      <c r="CP270" s="93" t="b">
        <f t="shared" si="32"/>
        <v>0</v>
      </c>
      <c r="CQ270" s="93" t="b">
        <f t="shared" si="33"/>
        <v>0</v>
      </c>
      <c r="CZ270" s="93" t="b">
        <f>CZ157</f>
        <v>0</v>
      </c>
      <c r="DB270" s="93" t="b">
        <f>$DB$159</f>
        <v>0</v>
      </c>
      <c r="DC270" s="25"/>
      <c r="DD270" s="94"/>
      <c r="DE270" s="94"/>
      <c r="DF270" s="94"/>
      <c r="DG270" s="94"/>
      <c r="DH270" s="94"/>
      <c r="DJ270" s="118"/>
      <c r="DS270" s="94"/>
    </row>
    <row r="271" spans="2:123" ht="15" customHeight="1">
      <c r="B271" s="5"/>
      <c r="F271" s="10"/>
      <c r="G271" s="61"/>
      <c r="H271" s="116" t="s">
        <v>272</v>
      </c>
      <c r="I271" s="116"/>
      <c r="J271" s="116"/>
      <c r="K271" s="116"/>
      <c r="L271" s="116"/>
      <c r="M271" s="116"/>
      <c r="N271" s="116"/>
      <c r="O271" s="116"/>
      <c r="P271" s="116"/>
      <c r="Q271" s="8"/>
      <c r="R271" s="116"/>
      <c r="S271" s="116"/>
      <c r="T271" s="116"/>
      <c r="U271" s="116" t="s">
        <v>273</v>
      </c>
      <c r="V271" s="116"/>
      <c r="W271" s="116"/>
      <c r="X271" s="116"/>
      <c r="Y271" s="116"/>
      <c r="Z271" s="116"/>
      <c r="AA271" s="116"/>
      <c r="AB271" s="116"/>
      <c r="AC271" s="116"/>
      <c r="AD271" s="116"/>
      <c r="AE271" s="116"/>
      <c r="AF271" s="116"/>
      <c r="AG271" s="116"/>
      <c r="AH271" s="116"/>
      <c r="AI271" s="116"/>
      <c r="AJ271" s="116"/>
      <c r="AK271" s="116"/>
      <c r="AL271" s="116"/>
      <c r="AM271" s="116"/>
      <c r="AN271" s="116"/>
      <c r="AO271" s="116"/>
      <c r="AP271" s="116"/>
      <c r="AQ271" s="116"/>
      <c r="AR271" s="116"/>
      <c r="AS271" s="116"/>
      <c r="AT271" s="116"/>
      <c r="AU271" s="116"/>
      <c r="AV271" s="116"/>
      <c r="AW271" s="116"/>
      <c r="AX271" s="116"/>
      <c r="AY271" s="116"/>
      <c r="AZ271" s="116"/>
      <c r="BA271" s="116"/>
      <c r="BB271" s="8"/>
      <c r="BC271" s="8"/>
      <c r="BD271" s="8"/>
      <c r="BE271" s="8"/>
      <c r="BF271" s="8"/>
      <c r="BG271" s="7"/>
      <c r="BM271" s="139" t="b">
        <v>0</v>
      </c>
      <c r="BN271" s="93" t="b">
        <v>0</v>
      </c>
      <c r="BO271" s="93" t="b">
        <v>0</v>
      </c>
      <c r="BP271" s="93" t="b">
        <v>0</v>
      </c>
      <c r="BQ271" s="93" t="b">
        <v>0</v>
      </c>
      <c r="BS271" s="93" t="b">
        <v>0</v>
      </c>
      <c r="BT271" s="93" t="b">
        <v>0</v>
      </c>
      <c r="BU271" s="93" t="str">
        <f>IF(BM271=TRUE,H271,"")</f>
        <v/>
      </c>
      <c r="BV271" s="93" t="str">
        <f>IF(BN271=TRUE,H271&amp;"_1mM","")</f>
        <v/>
      </c>
      <c r="BW271" s="93" t="str">
        <f>IF(BO271=TRUE,U271,"")</f>
        <v/>
      </c>
      <c r="BX271" s="93" t="str">
        <f>IF(BP271=TRUE,U271&amp;"_1mM","")</f>
        <v/>
      </c>
      <c r="BY271" s="93" t="str">
        <f>IF(BQ271=TRUE,AH271,"")</f>
        <v/>
      </c>
      <c r="BZ271" s="93" t="str">
        <f>IF(BR271=TRUE,AH271&amp;"_1mM","")</f>
        <v/>
      </c>
      <c r="CA271" s="93" t="str">
        <f>IF(BS271=TRUE,AU271,"")</f>
        <v/>
      </c>
      <c r="CB271" s="132" t="str">
        <f>IF(BT271=TRUE,AU271&amp;"_1mM","")</f>
        <v/>
      </c>
      <c r="CF271" s="128" t="s">
        <v>102</v>
      </c>
      <c r="CG271" s="131" t="s">
        <v>102</v>
      </c>
      <c r="CH271" s="93" t="b">
        <f t="shared" si="34"/>
        <v>0</v>
      </c>
      <c r="CI271" s="25"/>
      <c r="CJ271" s="25"/>
      <c r="CK271" s="25"/>
      <c r="CP271" s="93" t="b">
        <f t="shared" si="32"/>
        <v>0</v>
      </c>
      <c r="CQ271" s="93" t="b">
        <f t="shared" si="33"/>
        <v>0</v>
      </c>
      <c r="CS271" s="93" t="b">
        <f>$CS$150</f>
        <v>0</v>
      </c>
      <c r="CY271" s="93" t="b">
        <f>CY156</f>
        <v>0</v>
      </c>
      <c r="DC271" s="25"/>
      <c r="DD271" s="94"/>
      <c r="DE271" s="94"/>
      <c r="DF271" s="94"/>
      <c r="DG271" s="94"/>
      <c r="DH271" s="94"/>
      <c r="DJ271" s="118"/>
      <c r="DS271" s="94"/>
    </row>
    <row r="272" spans="2:123" ht="15" customHeight="1">
      <c r="B272" s="5"/>
      <c r="F272" s="10"/>
      <c r="G272" s="61"/>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c r="AN272" s="116"/>
      <c r="AO272" s="116"/>
      <c r="AP272" s="116"/>
      <c r="AQ272" s="116"/>
      <c r="AR272" s="116"/>
      <c r="AS272" s="116"/>
      <c r="AT272" s="116"/>
      <c r="AU272" s="116"/>
      <c r="AV272" s="116"/>
      <c r="AW272" s="116"/>
      <c r="AX272" s="116"/>
      <c r="AY272" s="116"/>
      <c r="AZ272" s="116"/>
      <c r="BA272" s="116"/>
      <c r="BB272" s="8"/>
      <c r="BC272" s="8"/>
      <c r="BD272" s="8"/>
      <c r="BE272" s="8"/>
      <c r="BF272" s="8"/>
      <c r="BG272" s="7"/>
      <c r="BM272" s="139"/>
      <c r="CB272" s="132"/>
      <c r="CF272" s="128" t="s">
        <v>246</v>
      </c>
      <c r="CG272" s="131" t="s">
        <v>246</v>
      </c>
      <c r="CH272" s="93" t="b">
        <f t="shared" si="34"/>
        <v>0</v>
      </c>
      <c r="CI272" s="25"/>
      <c r="CJ272" s="25"/>
      <c r="CK272" s="25"/>
      <c r="CP272" s="93" t="b">
        <f t="shared" si="32"/>
        <v>0</v>
      </c>
      <c r="CQ272" s="93" t="b">
        <f t="shared" si="33"/>
        <v>0</v>
      </c>
      <c r="CU272" s="93" t="b">
        <f>$CU$152</f>
        <v>0</v>
      </c>
      <c r="CW272" s="93" t="b">
        <f>$CW$154</f>
        <v>0</v>
      </c>
      <c r="CZ272" s="93" t="b">
        <f>CZ157</f>
        <v>0</v>
      </c>
      <c r="DB272" s="93" t="b">
        <f>$DB$159</f>
        <v>0</v>
      </c>
      <c r="DC272" s="25"/>
      <c r="DD272" s="94"/>
      <c r="DE272" s="94"/>
      <c r="DF272" s="94"/>
      <c r="DG272" s="94"/>
      <c r="DH272" s="94"/>
      <c r="DJ272" s="118"/>
      <c r="DS272" s="94"/>
    </row>
    <row r="273" spans="1:123" ht="15" customHeight="1">
      <c r="B273" s="5"/>
      <c r="F273" s="10"/>
      <c r="G273" s="61"/>
      <c r="H273" s="116" t="s">
        <v>278</v>
      </c>
      <c r="I273" s="116"/>
      <c r="J273" s="116"/>
      <c r="K273" s="116"/>
      <c r="L273" s="116"/>
      <c r="M273" s="116"/>
      <c r="N273" s="116"/>
      <c r="O273" s="116"/>
      <c r="P273" s="116"/>
      <c r="Q273" s="8"/>
      <c r="R273" s="116"/>
      <c r="S273" s="116"/>
      <c r="T273" s="116"/>
      <c r="U273" s="116" t="s">
        <v>279</v>
      </c>
      <c r="V273" s="116"/>
      <c r="W273" s="116"/>
      <c r="X273" s="116"/>
      <c r="Y273" s="116"/>
      <c r="Z273" s="116"/>
      <c r="AA273" s="116"/>
      <c r="AB273" s="116"/>
      <c r="AC273" s="116"/>
      <c r="AD273" s="116"/>
      <c r="AE273" s="116"/>
      <c r="AF273" s="116"/>
      <c r="AG273" s="116"/>
      <c r="AH273" s="116"/>
      <c r="AI273" s="116"/>
      <c r="AJ273" s="116"/>
      <c r="AK273" s="116"/>
      <c r="AL273" s="116"/>
      <c r="AM273" s="116"/>
      <c r="AN273" s="116"/>
      <c r="AO273" s="116"/>
      <c r="AP273" s="116"/>
      <c r="AQ273" s="116"/>
      <c r="AR273" s="116"/>
      <c r="AS273" s="116"/>
      <c r="AT273" s="116"/>
      <c r="AU273" s="116"/>
      <c r="AV273" s="116"/>
      <c r="AW273" s="116"/>
      <c r="AX273" s="116"/>
      <c r="AY273" s="116"/>
      <c r="AZ273" s="116"/>
      <c r="BA273" s="116"/>
      <c r="BB273" s="8"/>
      <c r="BC273" s="8"/>
      <c r="BD273" s="8"/>
      <c r="BE273" s="8"/>
      <c r="BF273" s="8"/>
      <c r="BG273" s="7"/>
      <c r="BM273" s="139" t="b">
        <v>0</v>
      </c>
      <c r="BN273" s="93" t="b">
        <v>0</v>
      </c>
      <c r="BO273" s="93" t="b">
        <v>0</v>
      </c>
      <c r="BP273" s="93" t="b">
        <v>0</v>
      </c>
      <c r="BQ273" s="93" t="b">
        <v>0</v>
      </c>
      <c r="BS273" s="93" t="b">
        <v>0</v>
      </c>
      <c r="BT273" s="93" t="b">
        <v>0</v>
      </c>
      <c r="BU273" s="93" t="str">
        <f>IF(BM273=TRUE,H273,"")</f>
        <v/>
      </c>
      <c r="BV273" s="93" t="str">
        <f>IF(BN273=TRUE,H273&amp;"_1mM","")</f>
        <v/>
      </c>
      <c r="BW273" s="93" t="str">
        <f>IF(BO273=TRUE,U273,"")</f>
        <v/>
      </c>
      <c r="BX273" s="93" t="str">
        <f>IF(BP273=TRUE,U273&amp;"_1mM","")</f>
        <v/>
      </c>
      <c r="BY273" s="93" t="str">
        <f>IF(BQ273=TRUE,AH273,"")</f>
        <v/>
      </c>
      <c r="BZ273" s="93" t="str">
        <f>IF(BR273=TRUE,AH273&amp;"_1mM","")</f>
        <v/>
      </c>
      <c r="CA273" s="93" t="str">
        <f>IF(BS273=TRUE,AU273,"")</f>
        <v/>
      </c>
      <c r="CB273" s="132" t="str">
        <f>IF(BT273=TRUE,AU273&amp;"_1mM","")</f>
        <v/>
      </c>
      <c r="CF273" s="128" t="s">
        <v>708</v>
      </c>
      <c r="CG273" s="131" t="s">
        <v>247</v>
      </c>
      <c r="CH273" s="93" t="b">
        <f t="shared" si="34"/>
        <v>0</v>
      </c>
      <c r="CI273" s="25"/>
      <c r="CJ273" s="25"/>
      <c r="CK273" s="25"/>
      <c r="CP273" s="93" t="b">
        <f t="shared" si="32"/>
        <v>0</v>
      </c>
      <c r="CQ273" s="93" t="b">
        <f t="shared" si="33"/>
        <v>0</v>
      </c>
      <c r="CY273" s="93" t="b">
        <f>CY156</f>
        <v>0</v>
      </c>
      <c r="DC273" s="25"/>
      <c r="DD273" s="94"/>
      <c r="DE273" s="94"/>
      <c r="DF273" s="94"/>
      <c r="DG273" s="94"/>
      <c r="DH273" s="94"/>
      <c r="DJ273" s="118"/>
      <c r="DS273" s="94"/>
    </row>
    <row r="274" spans="1:123" ht="15" customHeight="1">
      <c r="B274" s="5"/>
      <c r="F274" s="10"/>
      <c r="G274" s="61"/>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c r="AN274" s="116"/>
      <c r="AO274" s="116"/>
      <c r="AP274" s="116"/>
      <c r="AQ274" s="116"/>
      <c r="AR274" s="116"/>
      <c r="AS274" s="116"/>
      <c r="AT274" s="116"/>
      <c r="AU274" s="116"/>
      <c r="AV274" s="116"/>
      <c r="AW274" s="116"/>
      <c r="AX274" s="116"/>
      <c r="AY274" s="116"/>
      <c r="AZ274" s="116"/>
      <c r="BA274" s="116"/>
      <c r="BB274" s="8"/>
      <c r="BC274" s="8"/>
      <c r="BD274" s="8"/>
      <c r="BE274" s="8"/>
      <c r="BF274" s="8"/>
      <c r="BG274" s="7"/>
      <c r="BM274" s="139"/>
      <c r="CB274" s="132"/>
      <c r="CF274" s="128" t="s">
        <v>789</v>
      </c>
      <c r="CG274" s="131" t="s">
        <v>252</v>
      </c>
      <c r="CH274" s="93" t="b">
        <f t="shared" si="34"/>
        <v>0</v>
      </c>
      <c r="CI274" s="25"/>
      <c r="CJ274" s="25"/>
      <c r="CK274" s="25"/>
      <c r="CP274" s="93" t="b">
        <f t="shared" si="32"/>
        <v>0</v>
      </c>
      <c r="CQ274" s="93" t="b">
        <f t="shared" si="33"/>
        <v>0</v>
      </c>
      <c r="CZ274" s="93" t="b">
        <f>CZ157</f>
        <v>0</v>
      </c>
      <c r="DB274" s="93" t="b">
        <f>$DB$159</f>
        <v>0</v>
      </c>
      <c r="DC274" s="25"/>
      <c r="DD274" s="94"/>
      <c r="DE274" s="94"/>
      <c r="DF274" s="94"/>
      <c r="DG274" s="94"/>
      <c r="DH274" s="94"/>
      <c r="DJ274" s="118"/>
      <c r="DS274" s="94"/>
    </row>
    <row r="275" spans="1:123" s="2" customFormat="1" ht="15" customHeight="1">
      <c r="A275" s="61"/>
      <c r="B275" s="5"/>
      <c r="C275" s="61"/>
      <c r="D275" s="61"/>
      <c r="E275" s="61"/>
      <c r="F275" s="10"/>
      <c r="G275" s="61"/>
      <c r="H275" s="116" t="s">
        <v>284</v>
      </c>
      <c r="I275" s="116"/>
      <c r="J275" s="116"/>
      <c r="K275" s="116"/>
      <c r="L275" s="116"/>
      <c r="M275" s="116"/>
      <c r="N275" s="116"/>
      <c r="O275" s="116"/>
      <c r="P275" s="116"/>
      <c r="Q275" s="8"/>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c r="AN275" s="116"/>
      <c r="AO275" s="116"/>
      <c r="AP275" s="116"/>
      <c r="AQ275" s="116"/>
      <c r="AR275" s="116"/>
      <c r="AS275" s="116"/>
      <c r="AT275" s="116"/>
      <c r="AU275" s="116"/>
      <c r="AV275" s="117"/>
      <c r="AW275" s="117"/>
      <c r="AX275" s="117"/>
      <c r="AY275" s="117"/>
      <c r="AZ275" s="117"/>
      <c r="BA275" s="117"/>
      <c r="BB275" s="8"/>
      <c r="BC275" s="8"/>
      <c r="BD275" s="8"/>
      <c r="BE275" s="9"/>
      <c r="BF275" s="9"/>
      <c r="BG275" s="7"/>
      <c r="BH275" s="61"/>
      <c r="BI275" s="61"/>
      <c r="BJ275" s="61"/>
      <c r="BK275" s="93"/>
      <c r="BL275" s="93"/>
      <c r="BM275" s="139" t="b">
        <v>0</v>
      </c>
      <c r="BN275" s="93" t="b">
        <v>0</v>
      </c>
      <c r="BO275" s="93" t="b">
        <v>0</v>
      </c>
      <c r="BP275" s="93" t="b">
        <v>0</v>
      </c>
      <c r="BQ275" s="93" t="b">
        <v>0</v>
      </c>
      <c r="BR275" s="93" t="b">
        <v>0</v>
      </c>
      <c r="BS275" s="93" t="b">
        <v>0</v>
      </c>
      <c r="BT275" s="93" t="b">
        <v>0</v>
      </c>
      <c r="BU275" s="93" t="str">
        <f>IF(BM275=TRUE,H275,"")</f>
        <v/>
      </c>
      <c r="BV275" s="93" t="str">
        <f>IF(BN275=TRUE,H275&amp;"_1mM","")</f>
        <v/>
      </c>
      <c r="BW275" s="93" t="str">
        <f>IF(BO275=TRUE,U275,"")</f>
        <v/>
      </c>
      <c r="BX275" s="93" t="str">
        <f>IF(BP275=TRUE,U275&amp;"_1mM","")</f>
        <v/>
      </c>
      <c r="BY275" s="93" t="str">
        <f>IF(BQ275=TRUE,AH275,"")</f>
        <v/>
      </c>
      <c r="BZ275" s="93" t="str">
        <f>IF(BR275=TRUE,AH275&amp;"_1mM","")</f>
        <v/>
      </c>
      <c r="CA275" s="93" t="str">
        <f>IF(BS275=TRUE,AU275,"")</f>
        <v/>
      </c>
      <c r="CB275" s="132" t="str">
        <f>IF(BT275=TRUE,AU275&amp;"_1mM","")</f>
        <v/>
      </c>
      <c r="CC275" s="93"/>
      <c r="CD275" s="93"/>
      <c r="CE275" s="93"/>
      <c r="CF275" s="128" t="s">
        <v>720</v>
      </c>
      <c r="CG275" s="131" t="s">
        <v>253</v>
      </c>
      <c r="CH275" s="93" t="b">
        <f t="shared" si="34"/>
        <v>0</v>
      </c>
      <c r="CI275" s="25"/>
      <c r="CJ275" s="25"/>
      <c r="CK275" s="25"/>
      <c r="CL275" s="93"/>
      <c r="CM275" s="93"/>
      <c r="CN275" s="93"/>
      <c r="CO275" s="93"/>
      <c r="CP275" s="93" t="b">
        <f t="shared" si="32"/>
        <v>0</v>
      </c>
      <c r="CQ275" s="93" t="b">
        <f t="shared" si="33"/>
        <v>0</v>
      </c>
      <c r="CR275" s="93"/>
      <c r="CS275" s="93"/>
      <c r="CT275" s="93"/>
      <c r="CU275" s="93"/>
      <c r="CV275" s="93"/>
      <c r="CW275" s="93"/>
      <c r="CX275" s="93"/>
      <c r="CY275" s="93" t="b">
        <f>CY156</f>
        <v>0</v>
      </c>
      <c r="CZ275" s="93"/>
      <c r="DA275" s="93"/>
      <c r="DB275" s="93"/>
      <c r="DC275" s="25"/>
      <c r="DD275" s="94"/>
      <c r="DI275" s="5"/>
      <c r="DJ275" s="118"/>
      <c r="DK275" s="5"/>
      <c r="DL275" s="5"/>
      <c r="DM275" s="5"/>
      <c r="DN275" s="5"/>
      <c r="DO275" s="5"/>
      <c r="DP275" s="5"/>
      <c r="DQ275" s="5"/>
      <c r="DR275" s="5"/>
    </row>
    <row r="276" spans="1:123" s="2" customFormat="1" ht="15" customHeight="1">
      <c r="A276" s="61"/>
      <c r="B276" s="5"/>
      <c r="C276" s="61"/>
      <c r="D276" s="61"/>
      <c r="E276" s="61"/>
      <c r="F276" s="10"/>
      <c r="G276" s="61"/>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c r="AP276" s="116"/>
      <c r="AQ276" s="116"/>
      <c r="AR276" s="116"/>
      <c r="AS276" s="116"/>
      <c r="AT276" s="116"/>
      <c r="AU276" s="116"/>
      <c r="AV276" s="117"/>
      <c r="AW276" s="117"/>
      <c r="AX276" s="117"/>
      <c r="AY276" s="117"/>
      <c r="AZ276" s="117"/>
      <c r="BA276" s="117"/>
      <c r="BB276" s="8"/>
      <c r="BC276" s="8"/>
      <c r="BD276" s="8"/>
      <c r="BE276" s="9"/>
      <c r="BF276" s="9"/>
      <c r="BG276" s="7"/>
      <c r="BH276" s="61"/>
      <c r="BI276" s="61"/>
      <c r="BJ276" s="61"/>
      <c r="BK276" s="93"/>
      <c r="BL276" s="93"/>
      <c r="BM276" s="139"/>
      <c r="BN276" s="93"/>
      <c r="BO276" s="93"/>
      <c r="BP276" s="93"/>
      <c r="BQ276" s="93"/>
      <c r="BR276" s="93"/>
      <c r="BS276" s="93"/>
      <c r="BT276" s="93"/>
      <c r="BU276" s="93"/>
      <c r="BV276" s="93"/>
      <c r="BW276" s="93"/>
      <c r="BX276" s="93"/>
      <c r="BY276" s="93"/>
      <c r="BZ276" s="93"/>
      <c r="CA276" s="93"/>
      <c r="CB276" s="132"/>
      <c r="CC276" s="93"/>
      <c r="CD276" s="93"/>
      <c r="CE276" s="93"/>
      <c r="CF276" s="128" t="s">
        <v>790</v>
      </c>
      <c r="CG276" s="131" t="s">
        <v>258</v>
      </c>
      <c r="CH276" s="93" t="b">
        <f t="shared" si="34"/>
        <v>0</v>
      </c>
      <c r="CI276" s="25"/>
      <c r="CJ276" s="25"/>
      <c r="CK276" s="25"/>
      <c r="CL276" s="93"/>
      <c r="CM276" s="93"/>
      <c r="CN276" s="93"/>
      <c r="CO276" s="93"/>
      <c r="CP276" s="93" t="b">
        <f t="shared" si="32"/>
        <v>0</v>
      </c>
      <c r="CQ276" s="93" t="b">
        <f t="shared" si="33"/>
        <v>0</v>
      </c>
      <c r="CR276" s="93"/>
      <c r="CS276" s="93"/>
      <c r="CT276" s="93"/>
      <c r="CU276" s="93"/>
      <c r="CV276" s="93"/>
      <c r="CW276" s="93"/>
      <c r="CX276" s="93"/>
      <c r="CY276" s="93"/>
      <c r="CZ276" s="93" t="b">
        <f>CZ157</f>
        <v>0</v>
      </c>
      <c r="DA276" s="93"/>
      <c r="DB276" s="93" t="b">
        <f>$DB$159</f>
        <v>0</v>
      </c>
      <c r="DC276" s="25"/>
      <c r="DD276" s="94"/>
      <c r="DI276" s="5"/>
      <c r="DJ276" s="118"/>
      <c r="DK276" s="5"/>
      <c r="DL276" s="5"/>
      <c r="DM276" s="5"/>
      <c r="DN276" s="5"/>
      <c r="DO276" s="5"/>
      <c r="DP276" s="5"/>
      <c r="DQ276" s="5"/>
      <c r="DR276" s="5"/>
    </row>
    <row r="277" spans="1:123" ht="15" customHeight="1">
      <c r="B277" s="5"/>
      <c r="F277" s="10"/>
      <c r="G277" s="61"/>
      <c r="H277" s="116"/>
      <c r="I277" s="116"/>
      <c r="J277" s="116"/>
      <c r="K277" s="116"/>
      <c r="L277" s="116"/>
      <c r="M277" s="116"/>
      <c r="N277" s="116"/>
      <c r="O277" s="116"/>
      <c r="P277" s="116"/>
      <c r="Q277" s="8"/>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c r="AN277" s="116"/>
      <c r="AO277" s="116"/>
      <c r="AP277" s="116"/>
      <c r="AQ277" s="116"/>
      <c r="AR277" s="116"/>
      <c r="AS277" s="116"/>
      <c r="AT277" s="116"/>
      <c r="AU277" s="116"/>
      <c r="AV277" s="116"/>
      <c r="AW277" s="116"/>
      <c r="AX277" s="116"/>
      <c r="AY277" s="116"/>
      <c r="AZ277" s="116"/>
      <c r="BA277" s="116"/>
      <c r="BB277" s="8"/>
      <c r="BC277" s="8"/>
      <c r="BD277" s="8"/>
      <c r="BE277" s="8"/>
      <c r="BF277" s="8"/>
      <c r="BG277" s="7"/>
      <c r="BM277" s="139" t="b">
        <v>0</v>
      </c>
      <c r="BN277" s="93" t="b">
        <v>0</v>
      </c>
      <c r="BO277" s="93" t="b">
        <v>0</v>
      </c>
      <c r="BQ277" s="93" t="b">
        <v>0</v>
      </c>
      <c r="BS277" s="93" t="b">
        <v>0</v>
      </c>
      <c r="BU277" s="93" t="str">
        <f>IF(BM277=TRUE,H277,"")</f>
        <v/>
      </c>
      <c r="BV277" s="93" t="str">
        <f>IF(BN277=TRUE,H277&amp;"_1mM","")</f>
        <v/>
      </c>
      <c r="BW277" s="93" t="str">
        <f>IF(BO277=TRUE,U277,"")</f>
        <v/>
      </c>
      <c r="BX277" s="93" t="str">
        <f>IF(BP277=TRUE,U277&amp;"_1mM","")</f>
        <v/>
      </c>
      <c r="BY277" s="93" t="str">
        <f>IF(BQ277=TRUE,AH277,"")</f>
        <v/>
      </c>
      <c r="BZ277" s="93" t="str">
        <f>IF(BR277=TRUE,AH277&amp;"_1mM","")</f>
        <v/>
      </c>
      <c r="CA277" s="93" t="str">
        <f>IF(BS277=TRUE,AU277,"")</f>
        <v/>
      </c>
      <c r="CB277" s="132" t="str">
        <f>IF(BT277=TRUE,AU277&amp;"_1mM","")</f>
        <v/>
      </c>
      <c r="CF277" s="128" t="s">
        <v>733</v>
      </c>
      <c r="CG277" s="131" t="s">
        <v>670</v>
      </c>
      <c r="CH277" s="93" t="b">
        <f t="shared" si="34"/>
        <v>0</v>
      </c>
      <c r="CI277" s="25"/>
      <c r="CJ277" s="25"/>
      <c r="CK277" s="25"/>
      <c r="CP277" s="93" t="b">
        <f t="shared" si="32"/>
        <v>0</v>
      </c>
      <c r="CQ277" s="93" t="b">
        <f t="shared" si="33"/>
        <v>0</v>
      </c>
      <c r="CY277" s="93" t="b">
        <f>CY156</f>
        <v>0</v>
      </c>
      <c r="DC277" s="25"/>
      <c r="DD277" s="94"/>
      <c r="DE277" s="94"/>
      <c r="DF277" s="94"/>
      <c r="DG277" s="94"/>
      <c r="DH277" s="94"/>
      <c r="DJ277" s="118"/>
      <c r="DS277" s="94"/>
    </row>
    <row r="278" spans="1:123" ht="15" customHeight="1">
      <c r="B278" s="5"/>
      <c r="F278" s="10"/>
      <c r="G278" s="61"/>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c r="AN278" s="116"/>
      <c r="AO278" s="116"/>
      <c r="AP278" s="116"/>
      <c r="AQ278" s="116"/>
      <c r="AR278" s="116"/>
      <c r="AS278" s="116"/>
      <c r="AT278" s="116"/>
      <c r="AU278" s="116"/>
      <c r="AV278" s="116"/>
      <c r="AW278" s="116"/>
      <c r="AX278" s="116"/>
      <c r="AY278" s="116"/>
      <c r="AZ278" s="116"/>
      <c r="BA278" s="116"/>
      <c r="BB278" s="8"/>
      <c r="BC278" s="8"/>
      <c r="BD278" s="8"/>
      <c r="BE278" s="8"/>
      <c r="BF278" s="8"/>
      <c r="BG278" s="7"/>
      <c r="BM278" s="139"/>
      <c r="CB278" s="132"/>
      <c r="CF278" s="128" t="s">
        <v>791</v>
      </c>
      <c r="CG278" s="131" t="s">
        <v>671</v>
      </c>
      <c r="CH278" s="93" t="b">
        <f t="shared" si="34"/>
        <v>0</v>
      </c>
      <c r="CI278" s="25"/>
      <c r="CJ278" s="25"/>
      <c r="CK278" s="25"/>
      <c r="CP278" s="93" t="b">
        <f t="shared" si="32"/>
        <v>0</v>
      </c>
      <c r="CQ278" s="93" t="b">
        <f t="shared" si="33"/>
        <v>0</v>
      </c>
      <c r="CZ278" s="93" t="b">
        <f>CZ157</f>
        <v>0</v>
      </c>
      <c r="DB278" s="93" t="b">
        <f>$DB$159</f>
        <v>0</v>
      </c>
      <c r="DC278" s="25"/>
      <c r="DD278" s="94"/>
      <c r="DE278" s="94"/>
      <c r="DF278" s="94"/>
      <c r="DG278" s="94"/>
      <c r="DH278" s="94"/>
      <c r="DJ278" s="118"/>
      <c r="DS278" s="94"/>
    </row>
    <row r="279" spans="1:123" ht="15" customHeight="1">
      <c r="B279" s="5"/>
      <c r="F279" s="10"/>
      <c r="G279" s="61"/>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t="s">
        <v>297</v>
      </c>
      <c r="AI279" s="116"/>
      <c r="AJ279" s="116"/>
      <c r="AK279" s="116"/>
      <c r="AL279" s="116"/>
      <c r="AM279" s="116"/>
      <c r="AN279" s="116"/>
      <c r="AO279" s="116"/>
      <c r="AP279" s="116"/>
      <c r="AQ279" s="116"/>
      <c r="AR279" s="116"/>
      <c r="AS279" s="116"/>
      <c r="AT279" s="116"/>
      <c r="AU279" s="116" t="s">
        <v>298</v>
      </c>
      <c r="AV279" s="116"/>
      <c r="AW279" s="116"/>
      <c r="AX279" s="116"/>
      <c r="AY279" s="116"/>
      <c r="AZ279" s="116"/>
      <c r="BA279" s="116"/>
      <c r="BB279" s="8"/>
      <c r="BC279" s="8"/>
      <c r="BD279" s="8"/>
      <c r="BE279" s="8"/>
      <c r="BF279" s="8"/>
      <c r="BG279" s="7"/>
      <c r="BM279" s="139" t="b">
        <v>0</v>
      </c>
      <c r="BO279" s="93" t="b">
        <v>0</v>
      </c>
      <c r="BP279" s="93" t="b">
        <v>0</v>
      </c>
      <c r="BQ279" s="93" t="b">
        <v>0</v>
      </c>
      <c r="BR279" s="93" t="b">
        <v>0</v>
      </c>
      <c r="BS279" s="93" t="b">
        <v>0</v>
      </c>
      <c r="BU279" s="93" t="str">
        <f>IF(BM279=TRUE,H279,"")</f>
        <v/>
      </c>
      <c r="BV279" s="93" t="str">
        <f>IF(BN279=TRUE,H279&amp;"_1mM","")</f>
        <v/>
      </c>
      <c r="BW279" s="93" t="str">
        <f>IF(BO279=TRUE,U279,"")</f>
        <v/>
      </c>
      <c r="BX279" s="93" t="str">
        <f>IF(BP279=TRUE,U279&amp;"_1mM","")</f>
        <v/>
      </c>
      <c r="BY279" s="93" t="str">
        <f>IF(BQ279=TRUE,AH279,"")</f>
        <v/>
      </c>
      <c r="BZ279" s="93" t="str">
        <f>IF(BR279=TRUE,AH279&amp;"_1mM","")</f>
        <v/>
      </c>
      <c r="CA279" s="93" t="str">
        <f>IF(BS279=TRUE,AU279,"")</f>
        <v/>
      </c>
      <c r="CB279" s="132" t="str">
        <f>IF(BT279=TRUE,AU279&amp;"_1mM","")</f>
        <v/>
      </c>
      <c r="CF279" s="128" t="s">
        <v>748</v>
      </c>
      <c r="CG279" s="131" t="s">
        <v>672</v>
      </c>
      <c r="CH279" s="93" t="b">
        <f t="shared" si="34"/>
        <v>0</v>
      </c>
      <c r="CI279" s="25"/>
      <c r="CJ279" s="25"/>
      <c r="CK279" s="25"/>
      <c r="CP279" s="93" t="b">
        <f t="shared" si="32"/>
        <v>0</v>
      </c>
      <c r="CQ279" s="93" t="b">
        <f t="shared" si="33"/>
        <v>0</v>
      </c>
      <c r="CY279" s="93" t="b">
        <f>CY156</f>
        <v>0</v>
      </c>
      <c r="DC279" s="25"/>
      <c r="DD279" s="94"/>
      <c r="DE279" s="94"/>
      <c r="DF279" s="94"/>
      <c r="DG279" s="94"/>
      <c r="DH279" s="94"/>
      <c r="DJ279" s="118"/>
      <c r="DS279" s="94"/>
    </row>
    <row r="280" spans="1:123" ht="15" customHeight="1">
      <c r="B280" s="5"/>
      <c r="F280" s="10"/>
      <c r="G280" s="61"/>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c r="AQ280" s="116"/>
      <c r="AR280" s="116"/>
      <c r="AS280" s="116"/>
      <c r="AT280" s="116"/>
      <c r="AU280" s="116"/>
      <c r="AV280" s="116"/>
      <c r="AW280" s="116"/>
      <c r="AX280" s="116"/>
      <c r="AY280" s="116"/>
      <c r="AZ280" s="116"/>
      <c r="BA280" s="116"/>
      <c r="BB280" s="8"/>
      <c r="BC280" s="8"/>
      <c r="BD280" s="8"/>
      <c r="BE280" s="8"/>
      <c r="BF280" s="8"/>
      <c r="BG280" s="7"/>
      <c r="BM280" s="139"/>
      <c r="CB280" s="132"/>
      <c r="CF280" s="128" t="s">
        <v>792</v>
      </c>
      <c r="CG280" s="131" t="s">
        <v>673</v>
      </c>
      <c r="CH280" s="93" t="b">
        <f t="shared" si="34"/>
        <v>0</v>
      </c>
      <c r="CI280" s="25"/>
      <c r="CJ280" s="25"/>
      <c r="CK280" s="25"/>
      <c r="CP280" s="93" t="b">
        <f t="shared" si="32"/>
        <v>0</v>
      </c>
      <c r="CQ280" s="93" t="b">
        <f t="shared" si="33"/>
        <v>0</v>
      </c>
      <c r="CZ280" s="93" t="b">
        <f>CZ157</f>
        <v>0</v>
      </c>
      <c r="DB280" s="93" t="b">
        <f>$DB$159</f>
        <v>0</v>
      </c>
      <c r="DC280" s="25"/>
      <c r="DD280" s="94"/>
      <c r="DE280" s="94"/>
      <c r="DF280" s="94"/>
      <c r="DG280" s="94"/>
      <c r="DH280" s="94"/>
      <c r="DJ280" s="118"/>
      <c r="DS280" s="94"/>
    </row>
    <row r="281" spans="1:123" ht="15" customHeight="1">
      <c r="B281" s="5"/>
      <c r="F281" s="10"/>
      <c r="G281" s="61"/>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c r="AN281" s="116"/>
      <c r="AO281" s="116"/>
      <c r="AP281" s="116"/>
      <c r="AQ281" s="116"/>
      <c r="AR281" s="116"/>
      <c r="AS281" s="116"/>
      <c r="AT281" s="116"/>
      <c r="AU281" s="116" t="s">
        <v>555</v>
      </c>
      <c r="AV281" s="116"/>
      <c r="AW281" s="116"/>
      <c r="AX281" s="116"/>
      <c r="AY281" s="116"/>
      <c r="AZ281" s="116"/>
      <c r="BA281" s="116"/>
      <c r="BB281" s="8"/>
      <c r="BC281" s="8"/>
      <c r="BD281" s="8"/>
      <c r="BE281" s="8"/>
      <c r="BF281" s="8"/>
      <c r="BG281" s="7"/>
      <c r="BM281" s="139" t="b">
        <v>0</v>
      </c>
      <c r="BN281" s="93" t="b">
        <v>0</v>
      </c>
      <c r="BO281" s="93" t="b">
        <v>0</v>
      </c>
      <c r="BP281" s="93" t="b">
        <v>0</v>
      </c>
      <c r="BQ281" s="93" t="b">
        <v>0</v>
      </c>
      <c r="BR281" s="93" t="b">
        <v>0</v>
      </c>
      <c r="BS281" s="93" t="b">
        <v>0</v>
      </c>
      <c r="BT281" s="93" t="b">
        <v>0</v>
      </c>
      <c r="BU281" s="93" t="str">
        <f>IF(BM281=TRUE,H281,"")</f>
        <v/>
      </c>
      <c r="BV281" s="93" t="str">
        <f>IF(BN281=TRUE,H281&amp;"_1mM","")</f>
        <v/>
      </c>
      <c r="BW281" s="93" t="str">
        <f>IF(BO281=TRUE,U281,"")</f>
        <v/>
      </c>
      <c r="BX281" s="93" t="str">
        <f>IF(BP281=TRUE,U281&amp;"_1mM","")</f>
        <v/>
      </c>
      <c r="BY281" s="93" t="str">
        <f>IF(BQ281=TRUE,AH281,"")</f>
        <v/>
      </c>
      <c r="BZ281" s="93" t="str">
        <f>IF(BR281=TRUE,AH281&amp;"_1mM","")</f>
        <v/>
      </c>
      <c r="CA281" s="93" t="str">
        <f>IF(BS281=TRUE,AU281,"")</f>
        <v/>
      </c>
      <c r="CB281" s="132" t="str">
        <f>IF(BT281=TRUE,AU281&amp;"_1mM","")</f>
        <v/>
      </c>
      <c r="CF281" s="128" t="s">
        <v>104</v>
      </c>
      <c r="CG281" s="131" t="s">
        <v>104</v>
      </c>
      <c r="CH281" s="93" t="b">
        <f t="shared" si="34"/>
        <v>0</v>
      </c>
      <c r="CI281" s="25"/>
      <c r="CJ281" s="25"/>
      <c r="CK281" s="25"/>
      <c r="CP281" s="93" t="b">
        <f t="shared" si="32"/>
        <v>0</v>
      </c>
      <c r="CQ281" s="93" t="b">
        <f t="shared" si="33"/>
        <v>0</v>
      </c>
      <c r="CS281" s="93" t="b">
        <f>$CS$150</f>
        <v>0</v>
      </c>
      <c r="CY281" s="93" t="b">
        <f>CY156</f>
        <v>0</v>
      </c>
      <c r="DC281" s="25"/>
      <c r="DD281" s="94"/>
      <c r="DE281" s="94"/>
      <c r="DF281" s="94"/>
      <c r="DG281" s="94"/>
      <c r="DH281" s="94"/>
      <c r="DJ281" s="118"/>
      <c r="DS281" s="94"/>
    </row>
    <row r="282" spans="1:123" ht="15" customHeight="1">
      <c r="B282" s="5"/>
      <c r="F282" s="10"/>
      <c r="G282" s="61"/>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c r="AN282" s="116"/>
      <c r="AO282" s="116"/>
      <c r="AP282" s="116"/>
      <c r="AQ282" s="116"/>
      <c r="AR282" s="116"/>
      <c r="AS282" s="116"/>
      <c r="AT282" s="116"/>
      <c r="AU282" s="116"/>
      <c r="AV282" s="116"/>
      <c r="AW282" s="116"/>
      <c r="AX282" s="116"/>
      <c r="AY282" s="116"/>
      <c r="AZ282" s="116"/>
      <c r="BA282" s="116"/>
      <c r="BB282" s="8"/>
      <c r="BC282" s="8"/>
      <c r="BD282" s="8"/>
      <c r="BE282" s="8"/>
      <c r="BF282" s="8"/>
      <c r="BG282" s="7"/>
      <c r="BM282" s="139"/>
      <c r="CB282" s="132"/>
      <c r="CF282" s="130" t="s">
        <v>263</v>
      </c>
      <c r="CG282" s="131" t="s">
        <v>263</v>
      </c>
      <c r="CH282" s="93" t="b">
        <f t="shared" si="34"/>
        <v>0</v>
      </c>
      <c r="CI282" s="25"/>
      <c r="CJ282" s="25"/>
      <c r="CK282" s="25"/>
      <c r="CP282" s="93" t="b">
        <f t="shared" si="32"/>
        <v>0</v>
      </c>
      <c r="CQ282" s="93" t="b">
        <f t="shared" si="33"/>
        <v>0</v>
      </c>
      <c r="CU282" s="93" t="b">
        <f>$CU$152</f>
        <v>0</v>
      </c>
      <c r="CW282" s="93" t="b">
        <f>$CW$154</f>
        <v>0</v>
      </c>
      <c r="CZ282" s="93" t="b">
        <f>CZ157</f>
        <v>0</v>
      </c>
      <c r="DB282" s="93" t="b">
        <f>$DB$159</f>
        <v>0</v>
      </c>
      <c r="DC282" s="25"/>
      <c r="DD282" s="94"/>
      <c r="DE282" s="94"/>
      <c r="DF282" s="94"/>
      <c r="DG282" s="94"/>
      <c r="DH282" s="94"/>
      <c r="DJ282" s="118"/>
      <c r="DS282" s="94"/>
    </row>
    <row r="283" spans="1:123" ht="15" customHeight="1">
      <c r="B283" s="5"/>
      <c r="F283" s="10"/>
      <c r="G283" s="61"/>
      <c r="H283" s="116" t="s">
        <v>303</v>
      </c>
      <c r="I283" s="116"/>
      <c r="J283" s="116"/>
      <c r="K283" s="116"/>
      <c r="L283" s="116"/>
      <c r="M283" s="116"/>
      <c r="N283" s="116"/>
      <c r="O283" s="116"/>
      <c r="P283" s="116"/>
      <c r="Q283" s="8"/>
      <c r="R283" s="116"/>
      <c r="S283" s="116"/>
      <c r="T283" s="116"/>
      <c r="U283" s="116" t="s">
        <v>304</v>
      </c>
      <c r="V283" s="116"/>
      <c r="W283" s="116"/>
      <c r="X283" s="116"/>
      <c r="Y283" s="116"/>
      <c r="Z283" s="116"/>
      <c r="AA283" s="116"/>
      <c r="AB283" s="116"/>
      <c r="AC283" s="116"/>
      <c r="AD283" s="116"/>
      <c r="AE283" s="116"/>
      <c r="AF283" s="116"/>
      <c r="AG283" s="116"/>
      <c r="AH283" s="116" t="s">
        <v>305</v>
      </c>
      <c r="AI283" s="116"/>
      <c r="AJ283" s="116"/>
      <c r="AK283" s="116"/>
      <c r="AL283" s="116"/>
      <c r="AM283" s="116"/>
      <c r="AN283" s="116"/>
      <c r="AO283" s="116"/>
      <c r="AP283" s="116"/>
      <c r="AQ283" s="116"/>
      <c r="AR283" s="116"/>
      <c r="AS283" s="116"/>
      <c r="AT283" s="116"/>
      <c r="AU283" s="116" t="s">
        <v>307</v>
      </c>
      <c r="AV283" s="116"/>
      <c r="AW283" s="116"/>
      <c r="AX283" s="116"/>
      <c r="AY283" s="116"/>
      <c r="AZ283" s="116"/>
      <c r="BA283" s="116"/>
      <c r="BB283" s="8"/>
      <c r="BC283" s="8"/>
      <c r="BD283" s="8"/>
      <c r="BE283" s="8"/>
      <c r="BF283" s="8"/>
      <c r="BG283" s="7"/>
      <c r="BM283" s="139" t="b">
        <v>0</v>
      </c>
      <c r="BN283" s="93" t="b">
        <v>0</v>
      </c>
      <c r="BO283" s="93" t="b">
        <v>0</v>
      </c>
      <c r="BP283" s="93" t="b">
        <v>0</v>
      </c>
      <c r="BQ283" s="93" t="b">
        <v>0</v>
      </c>
      <c r="BR283" s="93" t="b">
        <v>0</v>
      </c>
      <c r="BS283" s="93" t="b">
        <v>0</v>
      </c>
      <c r="BT283" s="93" t="b">
        <v>0</v>
      </c>
      <c r="BU283" s="93" t="str">
        <f>IF(BM283=TRUE,H283,"")</f>
        <v/>
      </c>
      <c r="BV283" s="93" t="str">
        <f>IF(BN283=TRUE,H283&amp;"_1mM","")</f>
        <v/>
      </c>
      <c r="BW283" s="93" t="str">
        <f>IF(BO283=TRUE,U283,"")</f>
        <v/>
      </c>
      <c r="BX283" s="93" t="str">
        <f>IF(BP283=TRUE,U283&amp;"_1mM","")</f>
        <v/>
      </c>
      <c r="BY283" s="93" t="str">
        <f>IF(BQ283=TRUE,AH283,"")</f>
        <v/>
      </c>
      <c r="BZ283" s="93" t="str">
        <f>IF(BR283=TRUE,AH283&amp;"_1mM","")</f>
        <v/>
      </c>
      <c r="CA283" s="93" t="str">
        <f>IF(BS283=TRUE,AU283,"")</f>
        <v/>
      </c>
      <c r="CB283" s="132" t="str">
        <f>IF(BT283=TRUE,AU283&amp;"_1mM","")</f>
        <v/>
      </c>
      <c r="CC283" s="26"/>
      <c r="CF283" s="130" t="s">
        <v>721</v>
      </c>
      <c r="CG283" s="131" t="s">
        <v>264</v>
      </c>
      <c r="CH283" s="93" t="b">
        <f t="shared" si="34"/>
        <v>0</v>
      </c>
      <c r="CI283" s="25"/>
      <c r="CJ283" s="25"/>
      <c r="CK283" s="25"/>
      <c r="CP283" s="93" t="b">
        <f t="shared" si="32"/>
        <v>0</v>
      </c>
      <c r="CQ283" s="93" t="b">
        <f t="shared" si="33"/>
        <v>0</v>
      </c>
      <c r="DC283" s="25"/>
      <c r="DD283" s="94"/>
      <c r="DE283" s="94"/>
      <c r="DF283" s="94"/>
      <c r="DG283" s="94"/>
      <c r="DH283" s="94"/>
      <c r="DJ283" s="118"/>
      <c r="DS283" s="94"/>
    </row>
    <row r="284" spans="1:123" ht="15" customHeight="1">
      <c r="B284" s="5"/>
      <c r="F284" s="10"/>
      <c r="G284" s="61"/>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c r="AJ284" s="116"/>
      <c r="AK284" s="116"/>
      <c r="AL284" s="116"/>
      <c r="AM284" s="116"/>
      <c r="AN284" s="116"/>
      <c r="AO284" s="116"/>
      <c r="AP284" s="116"/>
      <c r="AQ284" s="116"/>
      <c r="AR284" s="116"/>
      <c r="AS284" s="116"/>
      <c r="AT284" s="116"/>
      <c r="AU284" s="116"/>
      <c r="AV284" s="116"/>
      <c r="AW284" s="116"/>
      <c r="AX284" s="116"/>
      <c r="AY284" s="116"/>
      <c r="AZ284" s="116"/>
      <c r="BA284" s="116"/>
      <c r="BB284" s="8"/>
      <c r="BC284" s="8"/>
      <c r="BD284" s="8"/>
      <c r="BE284" s="8"/>
      <c r="BF284" s="8"/>
      <c r="BG284" s="7"/>
      <c r="BM284" s="139"/>
      <c r="CB284" s="132"/>
      <c r="CC284" s="26"/>
      <c r="CF284" s="128" t="s">
        <v>793</v>
      </c>
      <c r="CG284" s="131" t="s">
        <v>269</v>
      </c>
      <c r="CH284" s="93" t="b">
        <f t="shared" si="34"/>
        <v>0</v>
      </c>
      <c r="CI284" s="25"/>
      <c r="CJ284" s="25"/>
      <c r="CK284" s="25"/>
      <c r="CP284" s="93" t="b">
        <f t="shared" si="32"/>
        <v>0</v>
      </c>
      <c r="CQ284" s="93" t="b">
        <f t="shared" si="33"/>
        <v>0</v>
      </c>
      <c r="DC284" s="25"/>
      <c r="DD284" s="94"/>
      <c r="DE284" s="94"/>
      <c r="DF284" s="94"/>
      <c r="DG284" s="94"/>
      <c r="DH284" s="94"/>
      <c r="DJ284" s="118"/>
      <c r="DS284" s="94"/>
    </row>
    <row r="285" spans="1:123" ht="15" customHeight="1">
      <c r="A285" s="5"/>
      <c r="B285" s="5"/>
      <c r="C285" s="5"/>
      <c r="D285" s="5"/>
      <c r="E285" s="5"/>
      <c r="F285" s="10"/>
      <c r="G285" s="5"/>
      <c r="H285" s="116" t="s">
        <v>308</v>
      </c>
      <c r="I285" s="116"/>
      <c r="J285" s="116"/>
      <c r="K285" s="116"/>
      <c r="L285" s="116"/>
      <c r="M285" s="116"/>
      <c r="N285" s="116"/>
      <c r="O285" s="116"/>
      <c r="P285" s="116"/>
      <c r="Q285" s="116"/>
      <c r="R285" s="116"/>
      <c r="S285" s="116"/>
      <c r="T285" s="116"/>
      <c r="U285" s="116" t="s">
        <v>309</v>
      </c>
      <c r="V285" s="116"/>
      <c r="W285" s="116"/>
      <c r="X285" s="116"/>
      <c r="Y285" s="116"/>
      <c r="Z285" s="116"/>
      <c r="AA285" s="116"/>
      <c r="AB285" s="116"/>
      <c r="AC285" s="116"/>
      <c r="AD285" s="116"/>
      <c r="AE285" s="116"/>
      <c r="AF285" s="116"/>
      <c r="AG285" s="116"/>
      <c r="AH285" s="116" t="s">
        <v>310</v>
      </c>
      <c r="AI285" s="116"/>
      <c r="AJ285" s="116"/>
      <c r="AK285" s="116"/>
      <c r="AL285" s="116"/>
      <c r="AM285" s="116"/>
      <c r="AN285" s="116"/>
      <c r="AO285" s="116"/>
      <c r="AP285" s="116"/>
      <c r="AQ285" s="116"/>
      <c r="AR285" s="116"/>
      <c r="AS285" s="116"/>
      <c r="AT285" s="116"/>
      <c r="AU285" s="116" t="s">
        <v>312</v>
      </c>
      <c r="AV285" s="117"/>
      <c r="AW285" s="117"/>
      <c r="AX285" s="117"/>
      <c r="AY285" s="117"/>
      <c r="AZ285" s="117"/>
      <c r="BA285" s="117"/>
      <c r="BB285" s="8"/>
      <c r="BC285" s="8"/>
      <c r="BD285" s="8"/>
      <c r="BE285" s="8"/>
      <c r="BF285" s="9"/>
      <c r="BG285" s="7"/>
      <c r="BH285" s="5"/>
      <c r="BI285" s="5"/>
      <c r="BJ285" s="5"/>
      <c r="BM285" s="139" t="b">
        <v>0</v>
      </c>
      <c r="BN285" s="93" t="b">
        <v>0</v>
      </c>
      <c r="BO285" s="93" t="b">
        <v>0</v>
      </c>
      <c r="BP285" s="93" t="b">
        <v>0</v>
      </c>
      <c r="BQ285" s="93" t="b">
        <v>0</v>
      </c>
      <c r="BR285" s="93" t="b">
        <v>0</v>
      </c>
      <c r="BS285" s="93" t="b">
        <v>0</v>
      </c>
      <c r="BT285" s="93" t="b">
        <v>0</v>
      </c>
      <c r="BU285" s="93" t="str">
        <f>IF(BM285=TRUE,H285,"")</f>
        <v/>
      </c>
      <c r="BV285" s="93" t="str">
        <f>IF(BN285=TRUE,H285&amp;"_1mM","")</f>
        <v/>
      </c>
      <c r="BW285" s="93" t="str">
        <f>IF(BO285=TRUE,U285,"")</f>
        <v/>
      </c>
      <c r="BX285" s="93" t="str">
        <f>IF(BP285=TRUE,U285&amp;"_1mM","")</f>
        <v/>
      </c>
      <c r="BY285" s="93" t="str">
        <f>IF(BQ285=TRUE,AH285,"")</f>
        <v/>
      </c>
      <c r="BZ285" s="93" t="str">
        <f>IF(BR285=TRUE,AH285&amp;"_1mM","")</f>
        <v/>
      </c>
      <c r="CA285" s="93" t="str">
        <f>IF(BS285=TRUE,AU285,"")</f>
        <v/>
      </c>
      <c r="CB285" s="132" t="str">
        <f>IF(BT285=TRUE,AU285&amp;"_1mM","")</f>
        <v/>
      </c>
      <c r="CF285" s="128" t="s">
        <v>734</v>
      </c>
      <c r="CG285" s="131" t="s">
        <v>270</v>
      </c>
      <c r="CH285" s="93" t="b">
        <f t="shared" si="34"/>
        <v>0</v>
      </c>
      <c r="CI285" s="25"/>
      <c r="CJ285" s="25"/>
      <c r="CK285" s="25"/>
      <c r="CP285" s="93" t="b">
        <f t="shared" si="32"/>
        <v>0</v>
      </c>
      <c r="CQ285" s="93" t="b">
        <f t="shared" si="33"/>
        <v>0</v>
      </c>
      <c r="CY285" s="93" t="b">
        <f>CY156</f>
        <v>0</v>
      </c>
      <c r="DC285" s="25"/>
      <c r="DD285" s="2"/>
      <c r="DE285" s="94"/>
      <c r="DF285" s="94"/>
      <c r="DG285" s="94"/>
      <c r="DH285" s="94"/>
      <c r="DJ285" s="118"/>
      <c r="DS285" s="94"/>
    </row>
    <row r="286" spans="1:123" ht="15" customHeight="1">
      <c r="A286" s="5"/>
      <c r="B286" s="5"/>
      <c r="C286" s="5"/>
      <c r="D286" s="5"/>
      <c r="E286" s="5"/>
      <c r="F286" s="10"/>
      <c r="G286" s="5"/>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16"/>
      <c r="AK286" s="116"/>
      <c r="AL286" s="116"/>
      <c r="AM286" s="116"/>
      <c r="AN286" s="116"/>
      <c r="AO286" s="116"/>
      <c r="AP286" s="116"/>
      <c r="AQ286" s="116"/>
      <c r="AR286" s="116"/>
      <c r="AS286" s="116"/>
      <c r="AT286" s="116"/>
      <c r="AU286" s="116"/>
      <c r="AV286" s="117"/>
      <c r="AW286" s="117"/>
      <c r="AX286" s="117"/>
      <c r="AY286" s="117"/>
      <c r="AZ286" s="117"/>
      <c r="BA286" s="117"/>
      <c r="BB286" s="8"/>
      <c r="BC286" s="8"/>
      <c r="BD286" s="8"/>
      <c r="BE286" s="9"/>
      <c r="BF286" s="9"/>
      <c r="BG286" s="7"/>
      <c r="BH286" s="5"/>
      <c r="BI286" s="5"/>
      <c r="BJ286" s="5"/>
      <c r="BM286" s="139"/>
      <c r="CB286" s="132"/>
      <c r="CF286" s="128" t="s">
        <v>794</v>
      </c>
      <c r="CG286" s="131" t="s">
        <v>275</v>
      </c>
      <c r="CH286" s="93" t="b">
        <f t="shared" si="34"/>
        <v>0</v>
      </c>
      <c r="CI286" s="25"/>
      <c r="CJ286" s="25"/>
      <c r="CK286" s="25"/>
      <c r="CP286" s="93" t="b">
        <f t="shared" si="32"/>
        <v>0</v>
      </c>
      <c r="CQ286" s="93" t="b">
        <f t="shared" si="33"/>
        <v>0</v>
      </c>
      <c r="CZ286" s="93" t="b">
        <f>CZ157</f>
        <v>0</v>
      </c>
      <c r="DB286" s="93" t="b">
        <f>$DB$159</f>
        <v>0</v>
      </c>
      <c r="DC286" s="25"/>
      <c r="DD286" s="2"/>
      <c r="DE286" s="94"/>
      <c r="DF286" s="94"/>
      <c r="DG286" s="94"/>
      <c r="DH286" s="94"/>
      <c r="DJ286" s="118"/>
      <c r="DS286" s="94"/>
    </row>
    <row r="287" spans="1:123" ht="15" customHeight="1">
      <c r="B287" s="5"/>
      <c r="F287" s="10"/>
      <c r="G287" s="61"/>
      <c r="H287" s="116" t="s">
        <v>313</v>
      </c>
      <c r="I287" s="116"/>
      <c r="J287" s="116"/>
      <c r="K287" s="116"/>
      <c r="L287" s="116"/>
      <c r="M287" s="116"/>
      <c r="N287" s="116"/>
      <c r="O287" s="116"/>
      <c r="P287" s="116"/>
      <c r="Q287" s="116"/>
      <c r="R287" s="116"/>
      <c r="S287" s="116"/>
      <c r="T287" s="116"/>
      <c r="U287" s="116" t="s">
        <v>314</v>
      </c>
      <c r="V287" s="116"/>
      <c r="W287" s="116"/>
      <c r="X287" s="116"/>
      <c r="Y287" s="116"/>
      <c r="Z287" s="116"/>
      <c r="AA287" s="116"/>
      <c r="AB287" s="116"/>
      <c r="AC287" s="116"/>
      <c r="AD287" s="116"/>
      <c r="AE287" s="116"/>
      <c r="AF287" s="116"/>
      <c r="AG287" s="116"/>
      <c r="AH287" s="116"/>
      <c r="AI287" s="116"/>
      <c r="AJ287" s="116"/>
      <c r="AK287" s="116"/>
      <c r="AL287" s="116"/>
      <c r="AM287" s="116"/>
      <c r="AN287" s="116"/>
      <c r="AO287" s="116"/>
      <c r="AP287" s="116"/>
      <c r="AQ287" s="8"/>
      <c r="AR287" s="116"/>
      <c r="AS287" s="116"/>
      <c r="AT287" s="116"/>
      <c r="AU287" s="116" t="s">
        <v>316</v>
      </c>
      <c r="AV287" s="116"/>
      <c r="AW287" s="116"/>
      <c r="AX287" s="116"/>
      <c r="AY287" s="116"/>
      <c r="AZ287" s="116"/>
      <c r="BA287" s="116"/>
      <c r="BB287" s="8"/>
      <c r="BC287" s="8"/>
      <c r="BD287" s="8"/>
      <c r="BE287" s="8"/>
      <c r="BF287" s="8"/>
      <c r="BG287" s="7"/>
      <c r="BM287" s="139" t="b">
        <v>0</v>
      </c>
      <c r="BN287" s="93" t="b">
        <v>0</v>
      </c>
      <c r="BO287" s="93" t="b">
        <v>0</v>
      </c>
      <c r="BP287" s="93" t="b">
        <v>0</v>
      </c>
      <c r="BQ287" s="93" t="b">
        <v>0</v>
      </c>
      <c r="BR287" s="93" t="b">
        <v>0</v>
      </c>
      <c r="BS287" s="93" t="b">
        <v>0</v>
      </c>
      <c r="BT287" s="93" t="b">
        <v>0</v>
      </c>
      <c r="BU287" s="93" t="str">
        <f>IF(BM287=TRUE,H287,"")</f>
        <v/>
      </c>
      <c r="BV287" s="93" t="str">
        <f>IF(BN287=TRUE,H287&amp;"_1mM","")</f>
        <v/>
      </c>
      <c r="BW287" s="93" t="str">
        <f>IF(BO287=TRUE,U287,"")</f>
        <v/>
      </c>
      <c r="BX287" s="93" t="str">
        <f>IF(BP287=TRUE,U287&amp;"_1mM","")</f>
        <v/>
      </c>
      <c r="BY287" s="93" t="str">
        <f>IF(BQ287=TRUE,AH287,"")</f>
        <v/>
      </c>
      <c r="BZ287" s="93" t="str">
        <f>IF(BR287=TRUE,AH287&amp;"_1mM","")</f>
        <v/>
      </c>
      <c r="CA287" s="93" t="str">
        <f>IF(BS287=TRUE,AU287,"")</f>
        <v/>
      </c>
      <c r="CB287" s="132" t="str">
        <f>IF(BT287=TRUE,AU287&amp;"_1mM","")</f>
        <v/>
      </c>
      <c r="CF287" s="128" t="s">
        <v>749</v>
      </c>
      <c r="CG287" s="131" t="s">
        <v>276</v>
      </c>
      <c r="CH287" s="93" t="b">
        <f t="shared" si="34"/>
        <v>0</v>
      </c>
      <c r="CI287" s="25"/>
      <c r="CJ287" s="25"/>
      <c r="CK287" s="25"/>
      <c r="CP287" s="93" t="b">
        <f t="shared" si="32"/>
        <v>0</v>
      </c>
      <c r="CQ287" s="93" t="b">
        <f t="shared" si="33"/>
        <v>0</v>
      </c>
      <c r="CY287" s="93" t="b">
        <f>CY156</f>
        <v>0</v>
      </c>
      <c r="DC287" s="25"/>
      <c r="DD287" s="94"/>
      <c r="DE287" s="94"/>
      <c r="DF287" s="94"/>
      <c r="DG287" s="94"/>
      <c r="DH287" s="94"/>
      <c r="DJ287" s="118"/>
      <c r="DS287" s="94"/>
    </row>
    <row r="288" spans="1:123" ht="15" customHeight="1">
      <c r="B288" s="5"/>
      <c r="F288" s="10"/>
      <c r="G288" s="61"/>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c r="AJ288" s="116"/>
      <c r="AK288" s="116"/>
      <c r="AL288" s="116"/>
      <c r="AM288" s="116"/>
      <c r="AN288" s="116"/>
      <c r="AO288" s="116"/>
      <c r="AP288" s="116"/>
      <c r="AQ288" s="116"/>
      <c r="AR288" s="116"/>
      <c r="AS288" s="116"/>
      <c r="AT288" s="116"/>
      <c r="AU288" s="116"/>
      <c r="AV288" s="116"/>
      <c r="AW288" s="116"/>
      <c r="AX288" s="116"/>
      <c r="AY288" s="116"/>
      <c r="AZ288" s="116"/>
      <c r="BA288" s="116"/>
      <c r="BB288" s="8"/>
      <c r="BC288" s="8"/>
      <c r="BD288" s="8"/>
      <c r="BE288" s="8"/>
      <c r="BF288" s="8"/>
      <c r="BG288" s="7"/>
      <c r="BM288" s="139"/>
      <c r="CB288" s="132"/>
      <c r="CE288" s="26"/>
      <c r="CF288" s="128" t="s">
        <v>795</v>
      </c>
      <c r="CG288" s="131" t="s">
        <v>280</v>
      </c>
      <c r="CH288" s="93" t="b">
        <f t="shared" si="34"/>
        <v>0</v>
      </c>
      <c r="CI288" s="25"/>
      <c r="CJ288" s="25"/>
      <c r="CK288" s="25"/>
      <c r="CP288" s="93" t="b">
        <f t="shared" si="32"/>
        <v>0</v>
      </c>
      <c r="CQ288" s="93" t="b">
        <f t="shared" si="33"/>
        <v>0</v>
      </c>
      <c r="CZ288" s="93" t="b">
        <f>CZ157</f>
        <v>0</v>
      </c>
      <c r="DB288" s="93" t="b">
        <f>$DB$159</f>
        <v>0</v>
      </c>
      <c r="DC288" s="25"/>
      <c r="DD288" s="94"/>
      <c r="DE288" s="94"/>
      <c r="DF288" s="94"/>
      <c r="DG288" s="94"/>
      <c r="DH288" s="94"/>
      <c r="DJ288" s="118"/>
      <c r="DS288" s="94"/>
    </row>
    <row r="289" spans="2:123" ht="15" customHeight="1">
      <c r="B289" s="5"/>
      <c r="F289" s="10"/>
      <c r="G289" s="61"/>
      <c r="H289" s="116"/>
      <c r="I289" s="116"/>
      <c r="J289" s="116"/>
      <c r="K289" s="116"/>
      <c r="L289" s="116"/>
      <c r="M289" s="116"/>
      <c r="N289" s="116"/>
      <c r="O289" s="116"/>
      <c r="P289" s="116"/>
      <c r="Q289" s="8"/>
      <c r="R289" s="116"/>
      <c r="S289" s="116"/>
      <c r="T289" s="116"/>
      <c r="U289" s="116"/>
      <c r="V289" s="116"/>
      <c r="W289" s="116"/>
      <c r="X289" s="116"/>
      <c r="Y289" s="116"/>
      <c r="Z289" s="116"/>
      <c r="AA289" s="116"/>
      <c r="AB289" s="116"/>
      <c r="AC289" s="116"/>
      <c r="AD289" s="116"/>
      <c r="AE289" s="116"/>
      <c r="AF289" s="116"/>
      <c r="AG289" s="116"/>
      <c r="AH289" s="116"/>
      <c r="AI289" s="116"/>
      <c r="AJ289" s="116"/>
      <c r="AK289" s="116"/>
      <c r="AL289" s="116"/>
      <c r="AM289" s="116"/>
      <c r="AN289" s="116"/>
      <c r="AO289" s="116"/>
      <c r="AP289" s="116"/>
      <c r="AQ289" s="8"/>
      <c r="AR289" s="116"/>
      <c r="AS289" s="116"/>
      <c r="AT289" s="116"/>
      <c r="AU289" s="116"/>
      <c r="AV289" s="116"/>
      <c r="AW289" s="116"/>
      <c r="AX289" s="116"/>
      <c r="AY289" s="116"/>
      <c r="AZ289" s="116"/>
      <c r="BA289" s="116"/>
      <c r="BB289" s="8"/>
      <c r="BC289" s="8"/>
      <c r="BD289" s="8"/>
      <c r="BE289" s="8"/>
      <c r="BF289" s="8"/>
      <c r="BG289" s="7"/>
      <c r="BM289" s="139" t="b">
        <v>0</v>
      </c>
      <c r="BN289" s="93" t="b">
        <v>1</v>
      </c>
      <c r="BO289" s="93" t="b">
        <v>0</v>
      </c>
      <c r="BP289" s="93" t="b">
        <v>0</v>
      </c>
      <c r="BQ289" s="93" t="b">
        <v>0</v>
      </c>
      <c r="BR289" s="93" t="b">
        <v>0</v>
      </c>
      <c r="BS289" s="93" t="b">
        <v>0</v>
      </c>
      <c r="BU289" s="93" t="str">
        <f>IF(BM289=TRUE,H289,"")</f>
        <v/>
      </c>
      <c r="BV289" s="93" t="str">
        <f>IF(BN289=TRUE,H289&amp;"_1mM","")</f>
        <v>_1mM</v>
      </c>
      <c r="BW289" s="93" t="str">
        <f>IF(BO289=TRUE,U289,"")</f>
        <v/>
      </c>
      <c r="BX289" s="93" t="str">
        <f>IF(BP289=TRUE,U289&amp;"_1mM","")</f>
        <v/>
      </c>
      <c r="BY289" s="93" t="str">
        <f>IF(BQ289=TRUE,AH289,"")</f>
        <v/>
      </c>
      <c r="BZ289" s="93" t="str">
        <f>IF(BR289=TRUE,AH289&amp;"_1mM","")</f>
        <v/>
      </c>
      <c r="CA289" s="93" t="str">
        <f>IF(BS289=TRUE,AU289,"")</f>
        <v/>
      </c>
      <c r="CB289" s="132" t="str">
        <f>IF(BT289=TRUE,AU289&amp;"_1mM","")</f>
        <v/>
      </c>
      <c r="CE289" s="26"/>
      <c r="CF289" s="128" t="s">
        <v>281</v>
      </c>
      <c r="CG289" s="131" t="s">
        <v>281</v>
      </c>
      <c r="CH289" s="93" t="b">
        <f t="shared" si="34"/>
        <v>0</v>
      </c>
      <c r="CI289" s="25"/>
      <c r="CJ289" s="25"/>
      <c r="CK289" s="25"/>
      <c r="CP289" s="93" t="b">
        <f t="shared" si="32"/>
        <v>0</v>
      </c>
      <c r="CQ289" s="93" t="b">
        <f t="shared" si="33"/>
        <v>0</v>
      </c>
      <c r="CS289" s="93" t="b">
        <f>$CS$150</f>
        <v>0</v>
      </c>
      <c r="CY289" s="93" t="b">
        <f>CY156</f>
        <v>0</v>
      </c>
      <c r="DC289" s="25"/>
      <c r="DD289" s="94"/>
      <c r="DE289" s="94"/>
      <c r="DF289" s="94"/>
      <c r="DG289" s="94"/>
      <c r="DH289" s="94"/>
      <c r="DJ289" s="118"/>
      <c r="DS289" s="94"/>
    </row>
    <row r="290" spans="2:123" ht="15" customHeight="1">
      <c r="B290" s="5"/>
      <c r="F290" s="10"/>
      <c r="G290" s="61"/>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c r="AJ290" s="116"/>
      <c r="AK290" s="116"/>
      <c r="AL290" s="116"/>
      <c r="AM290" s="116"/>
      <c r="AN290" s="116"/>
      <c r="AO290" s="116"/>
      <c r="AP290" s="116"/>
      <c r="AQ290" s="116"/>
      <c r="AR290" s="116"/>
      <c r="AS290" s="116"/>
      <c r="AT290" s="116"/>
      <c r="AU290" s="116"/>
      <c r="AV290" s="116"/>
      <c r="AW290" s="116"/>
      <c r="AX290" s="116"/>
      <c r="AY290" s="116"/>
      <c r="AZ290" s="116"/>
      <c r="BA290" s="116"/>
      <c r="BB290" s="8"/>
      <c r="BC290" s="8"/>
      <c r="BD290" s="8"/>
      <c r="BE290" s="8"/>
      <c r="BF290" s="8"/>
      <c r="BG290" s="7"/>
      <c r="BM290" s="139"/>
      <c r="CB290" s="132"/>
      <c r="CF290" s="128" t="s">
        <v>286</v>
      </c>
      <c r="CG290" s="131" t="s">
        <v>286</v>
      </c>
      <c r="CH290" s="93" t="b">
        <f t="shared" si="34"/>
        <v>0</v>
      </c>
      <c r="CI290" s="25"/>
      <c r="CJ290" s="25"/>
      <c r="CK290" s="25"/>
      <c r="CP290" s="93" t="b">
        <f t="shared" ref="CP290:CP353" si="35">IF(COUNTIF(DJ:DJ,CF290)&gt;0,TRUE,FALSE)</f>
        <v>0</v>
      </c>
      <c r="CQ290" s="93" t="b">
        <f t="shared" ref="CQ290:CQ353" si="36">IF(COUNTIF($BU$164:$CB$339,CF290)&gt;0,TRUE,FALSE)</f>
        <v>0</v>
      </c>
      <c r="CU290" s="93" t="b">
        <f>$CU$152</f>
        <v>0</v>
      </c>
      <c r="CW290" s="93" t="b">
        <f>$CW$154</f>
        <v>0</v>
      </c>
      <c r="CZ290" s="93" t="b">
        <f>CZ157</f>
        <v>0</v>
      </c>
      <c r="DB290" s="93" t="b">
        <f>$DB$159</f>
        <v>0</v>
      </c>
      <c r="DC290" s="25"/>
      <c r="DD290" s="94"/>
      <c r="DE290" s="94"/>
      <c r="DF290" s="94"/>
      <c r="DG290" s="94"/>
      <c r="DH290" s="94"/>
      <c r="DJ290" s="118"/>
      <c r="DS290" s="94"/>
    </row>
    <row r="291" spans="2:123" ht="15" customHeight="1">
      <c r="B291" s="5"/>
      <c r="F291" s="10"/>
      <c r="G291" s="61"/>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c r="AJ291" s="116"/>
      <c r="AK291" s="116"/>
      <c r="AL291" s="116"/>
      <c r="AM291" s="116"/>
      <c r="AN291" s="116"/>
      <c r="AO291" s="116"/>
      <c r="AP291" s="116"/>
      <c r="AQ291" s="116"/>
      <c r="AR291" s="116"/>
      <c r="AS291" s="116"/>
      <c r="AT291" s="116"/>
      <c r="AU291" s="116"/>
      <c r="AV291" s="117"/>
      <c r="AW291" s="117"/>
      <c r="AX291" s="117"/>
      <c r="AY291" s="117"/>
      <c r="AZ291" s="117"/>
      <c r="BA291" s="117"/>
      <c r="BB291" s="8"/>
      <c r="BC291" s="8"/>
      <c r="BD291" s="8"/>
      <c r="BE291" s="9"/>
      <c r="BF291" s="9"/>
      <c r="BG291" s="7"/>
      <c r="BM291" s="139" t="b">
        <v>0</v>
      </c>
      <c r="BO291" s="93" t="b">
        <v>0</v>
      </c>
      <c r="BP291" s="93" t="b">
        <v>0</v>
      </c>
      <c r="BQ291" s="93" t="b">
        <v>0</v>
      </c>
      <c r="BS291" s="93" t="b">
        <v>0</v>
      </c>
      <c r="BU291" s="93" t="str">
        <f>IF(BM291=TRUE,H291,"")</f>
        <v/>
      </c>
      <c r="BV291" s="93" t="str">
        <f>IF(BN291=TRUE,H291&amp;"_1mM","")</f>
        <v/>
      </c>
      <c r="BW291" s="93" t="str">
        <f>IF(BO291=TRUE,U291,"")</f>
        <v/>
      </c>
      <c r="BX291" s="93" t="str">
        <f>IF(BP291=TRUE,U291&amp;"_1mM","")</f>
        <v/>
      </c>
      <c r="BY291" s="93" t="str">
        <f>IF(BQ291=TRUE,AH291,"")</f>
        <v/>
      </c>
      <c r="BZ291" s="93" t="str">
        <f>IF(BR291=TRUE,AH291&amp;"_1mM","")</f>
        <v/>
      </c>
      <c r="CA291" s="93" t="str">
        <f>IF(BS291=TRUE,AU291,"")</f>
        <v/>
      </c>
      <c r="CB291" s="132" t="str">
        <f>IF(BT291=TRUE,AU291&amp;"_1mM","")</f>
        <v/>
      </c>
      <c r="CF291" s="128" t="s">
        <v>106</v>
      </c>
      <c r="CG291" s="131" t="s">
        <v>106</v>
      </c>
      <c r="CH291" s="93" t="b">
        <f t="shared" ref="CH291:CH354" si="37">IF(COUNTIF(CP291:DC291,TRUE)=0,FALSE,TRUE)</f>
        <v>0</v>
      </c>
      <c r="CI291" s="25"/>
      <c r="CJ291" s="25"/>
      <c r="CK291" s="25"/>
      <c r="CP291" s="93" t="b">
        <f t="shared" si="35"/>
        <v>0</v>
      </c>
      <c r="CQ291" s="93" t="b">
        <f t="shared" si="36"/>
        <v>0</v>
      </c>
      <c r="CS291" s="93" t="b">
        <f>$CS$150</f>
        <v>0</v>
      </c>
      <c r="CY291" s="93" t="b">
        <f>CY156</f>
        <v>0</v>
      </c>
      <c r="DC291" s="25"/>
      <c r="DD291" s="94"/>
      <c r="DE291" s="94"/>
      <c r="DF291" s="94"/>
      <c r="DG291" s="94"/>
      <c r="DH291" s="94"/>
      <c r="DJ291" s="118"/>
      <c r="DS291" s="94"/>
    </row>
    <row r="292" spans="2:123" ht="15" customHeight="1">
      <c r="B292" s="5"/>
      <c r="F292" s="10"/>
      <c r="G292" s="61"/>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c r="AJ292" s="116"/>
      <c r="AK292" s="116"/>
      <c r="AL292" s="116"/>
      <c r="AM292" s="116"/>
      <c r="AN292" s="116"/>
      <c r="AO292" s="116"/>
      <c r="AP292" s="116"/>
      <c r="AQ292" s="116"/>
      <c r="AR292" s="116"/>
      <c r="AS292" s="116"/>
      <c r="AT292" s="116"/>
      <c r="AU292" s="116"/>
      <c r="AV292" s="117"/>
      <c r="AW292" s="117"/>
      <c r="AX292" s="117"/>
      <c r="AY292" s="117"/>
      <c r="AZ292" s="117"/>
      <c r="BA292" s="117"/>
      <c r="BB292" s="8"/>
      <c r="BC292" s="8"/>
      <c r="BD292" s="8"/>
      <c r="BE292" s="9"/>
      <c r="BF292" s="9"/>
      <c r="BG292" s="7"/>
      <c r="BM292" s="139"/>
      <c r="CB292" s="132"/>
      <c r="CF292" s="128" t="s">
        <v>291</v>
      </c>
      <c r="CG292" s="131" t="s">
        <v>291</v>
      </c>
      <c r="CH292" s="93" t="b">
        <f t="shared" si="37"/>
        <v>0</v>
      </c>
      <c r="CI292" s="25"/>
      <c r="CJ292" s="25"/>
      <c r="CK292" s="25"/>
      <c r="CP292" s="93" t="b">
        <f t="shared" si="35"/>
        <v>0</v>
      </c>
      <c r="CQ292" s="93" t="b">
        <f t="shared" si="36"/>
        <v>0</v>
      </c>
      <c r="CU292" s="93" t="b">
        <f>$CU$152</f>
        <v>0</v>
      </c>
      <c r="CW292" s="93" t="b">
        <f>$CW$154</f>
        <v>0</v>
      </c>
      <c r="CZ292" s="93" t="b">
        <f>CZ157</f>
        <v>0</v>
      </c>
      <c r="DB292" s="93" t="b">
        <f>$DB$159</f>
        <v>0</v>
      </c>
      <c r="DC292" s="25"/>
      <c r="DD292" s="94"/>
      <c r="DE292" s="94"/>
      <c r="DF292" s="94"/>
      <c r="DG292" s="94"/>
      <c r="DH292" s="94"/>
      <c r="DJ292" s="118"/>
      <c r="DS292" s="94"/>
    </row>
    <row r="293" spans="2:123" ht="15" customHeight="1">
      <c r="F293" s="10"/>
      <c r="G293" s="61"/>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t="s">
        <v>330</v>
      </c>
      <c r="AI293" s="116"/>
      <c r="AJ293" s="116"/>
      <c r="AK293" s="116"/>
      <c r="AL293" s="116"/>
      <c r="AM293" s="116"/>
      <c r="AN293" s="116"/>
      <c r="AO293" s="116"/>
      <c r="AP293" s="116"/>
      <c r="AQ293" s="116"/>
      <c r="AR293" s="116"/>
      <c r="AS293" s="116"/>
      <c r="AT293" s="116"/>
      <c r="AU293" s="116"/>
      <c r="AV293" s="116"/>
      <c r="AW293" s="116"/>
      <c r="AX293" s="116"/>
      <c r="AY293" s="116"/>
      <c r="AZ293" s="116"/>
      <c r="BA293" s="116"/>
      <c r="BB293" s="8"/>
      <c r="BC293" s="8"/>
      <c r="BD293" s="8"/>
      <c r="BE293" s="8"/>
      <c r="BF293" s="8"/>
      <c r="BG293" s="7"/>
      <c r="BM293" s="139" t="b">
        <v>0</v>
      </c>
      <c r="BO293" s="93" t="b">
        <v>0</v>
      </c>
      <c r="BQ293" s="93" t="b">
        <v>0</v>
      </c>
      <c r="BR293" s="93" t="b">
        <v>0</v>
      </c>
      <c r="BS293" s="93" t="b">
        <v>0</v>
      </c>
      <c r="BT293" s="93" t="b">
        <v>0</v>
      </c>
      <c r="BU293" s="93" t="str">
        <f>IF(BM293=TRUE,H293,"")</f>
        <v/>
      </c>
      <c r="BV293" s="93" t="str">
        <f>IF(BN293=TRUE,H293&amp;"_1mM","")</f>
        <v/>
      </c>
      <c r="BW293" s="93" t="str">
        <f>IF(BO293=TRUE,U293,"")</f>
        <v/>
      </c>
      <c r="BX293" s="93" t="str">
        <f>IF(BP293=TRUE,U293&amp;"_1mM","")</f>
        <v/>
      </c>
      <c r="BY293" s="93" t="str">
        <f>IF(BQ293=TRUE,AH293,"")</f>
        <v/>
      </c>
      <c r="BZ293" s="93" t="str">
        <f>IF(BR293=TRUE,AH293&amp;"_1mM","")</f>
        <v/>
      </c>
      <c r="CA293" s="93" t="str">
        <f>IF(BS293=TRUE,AU293,"")</f>
        <v/>
      </c>
      <c r="CB293" s="132" t="str">
        <f>IF(BT293=TRUE,AU293&amp;"_1mM","")</f>
        <v/>
      </c>
      <c r="CF293" s="128" t="s">
        <v>108</v>
      </c>
      <c r="CG293" s="131" t="s">
        <v>108</v>
      </c>
      <c r="CH293" s="93" t="b">
        <f t="shared" si="37"/>
        <v>0</v>
      </c>
      <c r="CI293" s="25"/>
      <c r="CJ293" s="25"/>
      <c r="CK293" s="25"/>
      <c r="CP293" s="93" t="b">
        <f t="shared" si="35"/>
        <v>0</v>
      </c>
      <c r="CQ293" s="93" t="b">
        <f t="shared" si="36"/>
        <v>0</v>
      </c>
      <c r="CR293" s="93" t="b">
        <f>CR149</f>
        <v>0</v>
      </c>
      <c r="CS293" s="93" t="b">
        <f>$CS$150</f>
        <v>0</v>
      </c>
      <c r="CY293" s="93" t="b">
        <f>CY156</f>
        <v>0</v>
      </c>
      <c r="DC293" s="25"/>
      <c r="DD293" s="94"/>
      <c r="DE293" s="94"/>
      <c r="DF293" s="94"/>
      <c r="DG293" s="94"/>
      <c r="DH293" s="94"/>
      <c r="DJ293" s="118"/>
      <c r="DS293" s="94"/>
    </row>
    <row r="294" spans="2:123" ht="15" customHeight="1">
      <c r="F294" s="10"/>
      <c r="G294" s="61"/>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c r="AJ294" s="116"/>
      <c r="AK294" s="116"/>
      <c r="AL294" s="116"/>
      <c r="AM294" s="116"/>
      <c r="AN294" s="116"/>
      <c r="AO294" s="116"/>
      <c r="AP294" s="116"/>
      <c r="AQ294" s="116"/>
      <c r="AR294" s="116"/>
      <c r="AS294" s="116"/>
      <c r="AT294" s="116"/>
      <c r="AU294" s="116"/>
      <c r="AV294" s="116"/>
      <c r="AW294" s="116"/>
      <c r="AX294" s="116"/>
      <c r="AY294" s="116"/>
      <c r="AZ294" s="116"/>
      <c r="BA294" s="116"/>
      <c r="BB294" s="8"/>
      <c r="BC294" s="8"/>
      <c r="BD294" s="8"/>
      <c r="BE294" s="8"/>
      <c r="BF294" s="8"/>
      <c r="BG294" s="7"/>
      <c r="BM294" s="139"/>
      <c r="CB294" s="132"/>
      <c r="CF294" s="128" t="s">
        <v>296</v>
      </c>
      <c r="CG294" s="131" t="s">
        <v>296</v>
      </c>
      <c r="CH294" s="93" t="b">
        <f t="shared" si="37"/>
        <v>0</v>
      </c>
      <c r="CI294" s="25"/>
      <c r="CJ294" s="25"/>
      <c r="CK294" s="25"/>
      <c r="CP294" s="93" t="b">
        <f t="shared" si="35"/>
        <v>0</v>
      </c>
      <c r="CQ294" s="93" t="b">
        <f t="shared" si="36"/>
        <v>0</v>
      </c>
      <c r="CU294" s="93" t="b">
        <f>$CU$152</f>
        <v>0</v>
      </c>
      <c r="CW294" s="93" t="b">
        <f>$CW$154</f>
        <v>0</v>
      </c>
      <c r="CZ294" s="93" t="b">
        <f>CZ157</f>
        <v>0</v>
      </c>
      <c r="DB294" s="93" t="b">
        <f>$DB$159</f>
        <v>0</v>
      </c>
      <c r="DC294" s="25"/>
      <c r="DD294" s="94"/>
      <c r="DE294" s="94"/>
      <c r="DF294" s="94"/>
      <c r="DG294" s="94"/>
      <c r="DH294" s="94"/>
      <c r="DJ294" s="118"/>
      <c r="DS294" s="94"/>
    </row>
    <row r="295" spans="2:123" ht="15" customHeight="1">
      <c r="F295" s="10"/>
      <c r="G295" s="61"/>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c r="AN295" s="116"/>
      <c r="AO295" s="116"/>
      <c r="AP295" s="116"/>
      <c r="AQ295" s="116"/>
      <c r="AR295" s="116"/>
      <c r="AS295" s="116"/>
      <c r="AT295" s="116"/>
      <c r="AU295" s="116"/>
      <c r="AV295" s="116"/>
      <c r="AW295" s="116"/>
      <c r="AX295" s="116"/>
      <c r="AY295" s="116"/>
      <c r="AZ295" s="116"/>
      <c r="BA295" s="116"/>
      <c r="BB295" s="8"/>
      <c r="BC295" s="8"/>
      <c r="BD295" s="8"/>
      <c r="BE295" s="8"/>
      <c r="BF295" s="8"/>
      <c r="BG295" s="7"/>
      <c r="BM295" s="139" t="b">
        <v>0</v>
      </c>
      <c r="BN295" s="93" t="b">
        <v>0</v>
      </c>
      <c r="BO295" s="93" t="b">
        <v>0</v>
      </c>
      <c r="BP295" s="93" t="b">
        <v>0</v>
      </c>
      <c r="BQ295" s="93" t="b">
        <v>0</v>
      </c>
      <c r="BR295" s="93" t="b">
        <v>0</v>
      </c>
      <c r="BS295" s="93" t="b">
        <v>0</v>
      </c>
      <c r="BU295" s="93" t="str">
        <f>IF(BM295=TRUE,H295,"")</f>
        <v/>
      </c>
      <c r="BV295" s="93" t="str">
        <f>IF(BN295=TRUE,H295&amp;"_1mM","")</f>
        <v/>
      </c>
      <c r="BW295" s="93" t="str">
        <f>IF(BO295=TRUE,U295,"")</f>
        <v/>
      </c>
      <c r="BX295" s="93" t="str">
        <f>IF(BP295=TRUE,U295&amp;"_1mM","")</f>
        <v/>
      </c>
      <c r="BY295" s="93" t="str">
        <f>IF(BQ295=TRUE,AH295,"")</f>
        <v/>
      </c>
      <c r="BZ295" s="93" t="str">
        <f>IF(BR295=TRUE,AH295&amp;"_1mM","")</f>
        <v/>
      </c>
      <c r="CA295" s="93" t="str">
        <f>IF(BS295=TRUE,AU295,"")</f>
        <v/>
      </c>
      <c r="CB295" s="132" t="str">
        <f>IF(BT295=TRUE,AU295&amp;"_1mM","")</f>
        <v/>
      </c>
      <c r="CF295" s="128" t="s">
        <v>109</v>
      </c>
      <c r="CG295" s="131" t="s">
        <v>109</v>
      </c>
      <c r="CH295" s="93" t="b">
        <f t="shared" si="37"/>
        <v>0</v>
      </c>
      <c r="CI295" s="25"/>
      <c r="CJ295" s="25"/>
      <c r="CK295" s="25"/>
      <c r="CP295" s="93" t="b">
        <f t="shared" si="35"/>
        <v>0</v>
      </c>
      <c r="CQ295" s="93" t="b">
        <f t="shared" si="36"/>
        <v>0</v>
      </c>
      <c r="CS295" s="93" t="b">
        <f>$CS$150</f>
        <v>0</v>
      </c>
      <c r="CY295" s="93" t="b">
        <f>CY156</f>
        <v>0</v>
      </c>
      <c r="DC295" s="25"/>
      <c r="DD295" s="94"/>
      <c r="DE295" s="94"/>
      <c r="DF295" s="94"/>
      <c r="DG295" s="94"/>
      <c r="DH295" s="94"/>
      <c r="DJ295" s="118"/>
      <c r="DS295" s="94"/>
    </row>
    <row r="296" spans="2:123" ht="15" customHeight="1">
      <c r="F296" s="10"/>
      <c r="G296" s="61"/>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c r="AN296" s="116"/>
      <c r="AO296" s="116"/>
      <c r="AP296" s="116"/>
      <c r="AQ296" s="116"/>
      <c r="AR296" s="116"/>
      <c r="AS296" s="116"/>
      <c r="AT296" s="116"/>
      <c r="AU296" s="116"/>
      <c r="AV296" s="116"/>
      <c r="AW296" s="116"/>
      <c r="AX296" s="116"/>
      <c r="AY296" s="116"/>
      <c r="AZ296" s="116"/>
      <c r="BA296" s="116"/>
      <c r="BB296" s="8"/>
      <c r="BC296" s="8"/>
      <c r="BD296" s="8"/>
      <c r="BE296" s="8"/>
      <c r="BF296" s="8"/>
      <c r="BG296" s="7"/>
      <c r="BM296" s="139"/>
      <c r="CB296" s="132"/>
      <c r="CF296" s="128" t="s">
        <v>301</v>
      </c>
      <c r="CG296" s="131" t="s">
        <v>301</v>
      </c>
      <c r="CH296" s="93" t="b">
        <f t="shared" si="37"/>
        <v>0</v>
      </c>
      <c r="CI296" s="25"/>
      <c r="CJ296" s="25"/>
      <c r="CK296" s="25"/>
      <c r="CP296" s="93" t="b">
        <f t="shared" si="35"/>
        <v>0</v>
      </c>
      <c r="CQ296" s="93" t="b">
        <f t="shared" si="36"/>
        <v>0</v>
      </c>
      <c r="CU296" s="93" t="b">
        <f>$CU$152</f>
        <v>0</v>
      </c>
      <c r="CW296" s="93" t="b">
        <f>$CW$154</f>
        <v>0</v>
      </c>
      <c r="CZ296" s="93" t="b">
        <f>CZ157</f>
        <v>0</v>
      </c>
      <c r="DB296" s="93" t="b">
        <f>$DB$159</f>
        <v>0</v>
      </c>
      <c r="DC296" s="25"/>
      <c r="DD296" s="94"/>
      <c r="DE296" s="94"/>
      <c r="DF296" s="94"/>
      <c r="DG296" s="94"/>
      <c r="DH296" s="94"/>
      <c r="DJ296" s="118"/>
      <c r="DS296" s="94"/>
    </row>
    <row r="297" spans="2:123" ht="15" customHeight="1">
      <c r="F297" s="10"/>
      <c r="G297" s="61"/>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c r="AJ297" s="116"/>
      <c r="AK297" s="116"/>
      <c r="AL297" s="116"/>
      <c r="AM297" s="116"/>
      <c r="AN297" s="116"/>
      <c r="AO297" s="116"/>
      <c r="AP297" s="116"/>
      <c r="AQ297" s="8"/>
      <c r="AR297" s="116"/>
      <c r="AS297" s="116"/>
      <c r="AT297" s="116"/>
      <c r="AU297" s="116"/>
      <c r="AV297" s="116"/>
      <c r="AW297" s="116"/>
      <c r="AX297" s="116"/>
      <c r="AY297" s="116"/>
      <c r="AZ297" s="116"/>
      <c r="BA297" s="116"/>
      <c r="BB297" s="8"/>
      <c r="BC297" s="8"/>
      <c r="BD297" s="8"/>
      <c r="BE297" s="8"/>
      <c r="BF297" s="8"/>
      <c r="BG297" s="7"/>
      <c r="BM297" s="139" t="b">
        <v>0</v>
      </c>
      <c r="BN297" s="93" t="b">
        <v>0</v>
      </c>
      <c r="BO297" s="93" t="b">
        <v>0</v>
      </c>
      <c r="BQ297" s="93" t="b">
        <v>0</v>
      </c>
      <c r="BR297" s="93" t="b">
        <v>0</v>
      </c>
      <c r="BS297" s="93" t="b">
        <v>0</v>
      </c>
      <c r="BT297" s="93" t="b">
        <v>0</v>
      </c>
      <c r="BU297" s="93" t="str">
        <f>IF(BM297=TRUE,H297,"")</f>
        <v/>
      </c>
      <c r="BV297" s="93" t="str">
        <f>IF(BN297=TRUE,H297&amp;"_1mM","")</f>
        <v/>
      </c>
      <c r="BW297" s="93" t="str">
        <f>IF(BO297=TRUE,U297,"")</f>
        <v/>
      </c>
      <c r="BX297" s="93" t="str">
        <f>IF(BP297=TRUE,U297&amp;"_1mM","")</f>
        <v/>
      </c>
      <c r="BY297" s="93" t="str">
        <f>IF(BQ297=TRUE,AH297,"")</f>
        <v/>
      </c>
      <c r="BZ297" s="93" t="str">
        <f>IF(BR297=TRUE,AH297&amp;"_1mM","")</f>
        <v/>
      </c>
      <c r="CA297" s="93" t="str">
        <f>IF(BS297=TRUE,AU297,"")</f>
        <v/>
      </c>
      <c r="CB297" s="132" t="str">
        <f>IF(BT297=TRUE,AU297&amp;"_1mM","")</f>
        <v/>
      </c>
      <c r="CF297" s="128" t="s">
        <v>110</v>
      </c>
      <c r="CG297" s="131" t="s">
        <v>110</v>
      </c>
      <c r="CH297" s="93" t="b">
        <f t="shared" si="37"/>
        <v>0</v>
      </c>
      <c r="CI297" s="25"/>
      <c r="CJ297" s="25"/>
      <c r="CK297" s="25"/>
      <c r="CP297" s="93" t="b">
        <f t="shared" si="35"/>
        <v>0</v>
      </c>
      <c r="CQ297" s="93" t="b">
        <f t="shared" si="36"/>
        <v>0</v>
      </c>
      <c r="CS297" s="93" t="b">
        <f>$CS$150</f>
        <v>0</v>
      </c>
      <c r="CY297" s="93" t="b">
        <f>CY156</f>
        <v>0</v>
      </c>
      <c r="DC297" s="25"/>
      <c r="DD297" s="94"/>
      <c r="DE297" s="94"/>
      <c r="DF297" s="94"/>
      <c r="DG297" s="94"/>
      <c r="DH297" s="94"/>
      <c r="DJ297" s="118"/>
      <c r="DS297" s="94"/>
    </row>
    <row r="298" spans="2:123" ht="15" customHeight="1">
      <c r="F298" s="10"/>
      <c r="G298" s="61"/>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c r="AJ298" s="116"/>
      <c r="AK298" s="116"/>
      <c r="AL298" s="116"/>
      <c r="AM298" s="116"/>
      <c r="AN298" s="116"/>
      <c r="AO298" s="116"/>
      <c r="AP298" s="116"/>
      <c r="AQ298" s="116"/>
      <c r="AR298" s="116"/>
      <c r="AS298" s="116"/>
      <c r="AT298" s="116"/>
      <c r="AU298" s="116"/>
      <c r="AV298" s="116"/>
      <c r="AW298" s="116"/>
      <c r="AX298" s="116"/>
      <c r="AY298" s="116"/>
      <c r="AZ298" s="116"/>
      <c r="BA298" s="116"/>
      <c r="BB298" s="8"/>
      <c r="BC298" s="8"/>
      <c r="BD298" s="8"/>
      <c r="BE298" s="8"/>
      <c r="BF298" s="8"/>
      <c r="BG298" s="7"/>
      <c r="BM298" s="139"/>
      <c r="CB298" s="132"/>
      <c r="CF298" s="128" t="s">
        <v>306</v>
      </c>
      <c r="CG298" s="131" t="s">
        <v>306</v>
      </c>
      <c r="CH298" s="93" t="b">
        <f t="shared" si="37"/>
        <v>0</v>
      </c>
      <c r="CI298" s="25"/>
      <c r="CJ298" s="25"/>
      <c r="CK298" s="25"/>
      <c r="CP298" s="93" t="b">
        <f t="shared" si="35"/>
        <v>0</v>
      </c>
      <c r="CQ298" s="93" t="b">
        <f t="shared" si="36"/>
        <v>0</v>
      </c>
      <c r="CU298" s="93" t="b">
        <f>$CU$152</f>
        <v>0</v>
      </c>
      <c r="CW298" s="93" t="b">
        <f>$CW$154</f>
        <v>0</v>
      </c>
      <c r="CZ298" s="93" t="b">
        <f>CZ157</f>
        <v>0</v>
      </c>
      <c r="DB298" s="93" t="b">
        <f>$DB$159</f>
        <v>0</v>
      </c>
      <c r="DC298" s="25"/>
      <c r="DD298" s="94"/>
      <c r="DE298" s="94"/>
      <c r="DF298" s="94"/>
      <c r="DG298" s="94"/>
      <c r="DH298" s="94"/>
      <c r="DJ298" s="118"/>
      <c r="DS298" s="94"/>
    </row>
    <row r="299" spans="2:123" ht="15" customHeight="1">
      <c r="F299" s="10"/>
      <c r="G299" s="61"/>
      <c r="H299" s="116"/>
      <c r="I299" s="116"/>
      <c r="J299" s="116"/>
      <c r="K299" s="116"/>
      <c r="L299" s="116"/>
      <c r="M299" s="116"/>
      <c r="N299" s="116"/>
      <c r="O299" s="116"/>
      <c r="P299" s="116"/>
      <c r="Q299" s="116"/>
      <c r="R299" s="116"/>
      <c r="S299" s="116"/>
      <c r="T299" s="116"/>
      <c r="U299" s="116" t="s">
        <v>345</v>
      </c>
      <c r="V299" s="116"/>
      <c r="W299" s="116"/>
      <c r="X299" s="116"/>
      <c r="Y299" s="116"/>
      <c r="Z299" s="116"/>
      <c r="AA299" s="116"/>
      <c r="AB299" s="116"/>
      <c r="AC299" s="116"/>
      <c r="AD299" s="116"/>
      <c r="AE299" s="116"/>
      <c r="AF299" s="116"/>
      <c r="AG299" s="116"/>
      <c r="AH299" s="116"/>
      <c r="AI299" s="116"/>
      <c r="AJ299" s="116"/>
      <c r="AK299" s="116"/>
      <c r="AL299" s="116"/>
      <c r="AM299" s="116"/>
      <c r="AN299" s="116"/>
      <c r="AO299" s="116"/>
      <c r="AP299" s="116"/>
      <c r="AQ299" s="116"/>
      <c r="AR299" s="116"/>
      <c r="AS299" s="116"/>
      <c r="AT299" s="116"/>
      <c r="AU299" s="116"/>
      <c r="AV299" s="116"/>
      <c r="AW299" s="116"/>
      <c r="AX299" s="116"/>
      <c r="AY299" s="116"/>
      <c r="AZ299" s="116"/>
      <c r="BA299" s="116"/>
      <c r="BB299" s="8"/>
      <c r="BC299" s="8"/>
      <c r="BD299" s="8"/>
      <c r="BE299" s="8"/>
      <c r="BF299" s="8"/>
      <c r="BG299" s="7"/>
      <c r="BM299" s="139" t="b">
        <v>0</v>
      </c>
      <c r="BO299" s="93" t="b">
        <v>0</v>
      </c>
      <c r="BP299" s="93" t="b">
        <v>0</v>
      </c>
      <c r="BQ299" s="93" t="b">
        <v>0</v>
      </c>
      <c r="BS299" s="93" t="b">
        <v>0</v>
      </c>
      <c r="BU299" s="93" t="str">
        <f>IF(BM299=TRUE,H299,"")</f>
        <v/>
      </c>
      <c r="BV299" s="93" t="str">
        <f>IF(BN299=TRUE,H299&amp;"_1mM","")</f>
        <v/>
      </c>
      <c r="BW299" s="93" t="str">
        <f>IF(BO299=TRUE,U299,"")</f>
        <v/>
      </c>
      <c r="BX299" s="93" t="str">
        <f>IF(BP299=TRUE,U299&amp;"_1mM","")</f>
        <v/>
      </c>
      <c r="BY299" s="93" t="str">
        <f>IF(BQ299=TRUE,AH299,"")</f>
        <v/>
      </c>
      <c r="BZ299" s="93" t="str">
        <f>IF(BR299=TRUE,AH299&amp;"_1mM","")</f>
        <v/>
      </c>
      <c r="CA299" s="93" t="str">
        <f>IF(BS299=TRUE,AU299,"")</f>
        <v/>
      </c>
      <c r="CB299" s="132" t="str">
        <f>IF(BT299=TRUE,AU299&amp;"_1mM","")</f>
        <v/>
      </c>
      <c r="CF299" s="128" t="s">
        <v>111</v>
      </c>
      <c r="CG299" s="131" t="s">
        <v>111</v>
      </c>
      <c r="CH299" s="93" t="b">
        <f t="shared" si="37"/>
        <v>0</v>
      </c>
      <c r="CI299" s="25"/>
      <c r="CJ299" s="25"/>
      <c r="CK299" s="25"/>
      <c r="CL299" s="26"/>
      <c r="CM299" s="26"/>
      <c r="CN299" s="26"/>
      <c r="CO299" s="26"/>
      <c r="CP299" s="93" t="b">
        <f t="shared" si="35"/>
        <v>0</v>
      </c>
      <c r="CQ299" s="93" t="b">
        <f t="shared" si="36"/>
        <v>0</v>
      </c>
      <c r="CS299" s="93" t="b">
        <f>$CS$150</f>
        <v>0</v>
      </c>
      <c r="CY299" s="93" t="b">
        <f>CY156</f>
        <v>0</v>
      </c>
      <c r="DC299" s="25"/>
      <c r="DD299" s="94"/>
      <c r="DE299" s="94"/>
      <c r="DF299" s="94"/>
      <c r="DG299" s="94"/>
      <c r="DH299" s="94"/>
      <c r="DJ299" s="118"/>
      <c r="DS299" s="94"/>
    </row>
    <row r="300" spans="2:123" ht="15" customHeight="1">
      <c r="F300" s="10"/>
      <c r="G300" s="61"/>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c r="AG300" s="116"/>
      <c r="AH300" s="116"/>
      <c r="AI300" s="116"/>
      <c r="AJ300" s="116"/>
      <c r="AK300" s="116"/>
      <c r="AL300" s="116"/>
      <c r="AM300" s="116"/>
      <c r="AN300" s="116"/>
      <c r="AO300" s="116"/>
      <c r="AP300" s="116"/>
      <c r="AQ300" s="116"/>
      <c r="AR300" s="116"/>
      <c r="AS300" s="116"/>
      <c r="AT300" s="116"/>
      <c r="AU300" s="116"/>
      <c r="AV300" s="116"/>
      <c r="AW300" s="116"/>
      <c r="AX300" s="116"/>
      <c r="AY300" s="116"/>
      <c r="AZ300" s="116"/>
      <c r="BA300" s="116"/>
      <c r="BB300" s="8"/>
      <c r="BC300" s="8"/>
      <c r="BD300" s="8"/>
      <c r="BE300" s="8"/>
      <c r="BF300" s="8"/>
      <c r="BG300" s="7"/>
      <c r="BM300" s="139"/>
      <c r="CB300" s="132"/>
      <c r="CF300" s="128" t="s">
        <v>311</v>
      </c>
      <c r="CG300" s="131" t="s">
        <v>311</v>
      </c>
      <c r="CH300" s="93" t="b">
        <f t="shared" si="37"/>
        <v>0</v>
      </c>
      <c r="CI300" s="25"/>
      <c r="CJ300" s="25"/>
      <c r="CK300" s="25"/>
      <c r="CL300" s="26"/>
      <c r="CM300" s="26"/>
      <c r="CN300" s="26"/>
      <c r="CO300" s="26"/>
      <c r="CP300" s="93" t="b">
        <f t="shared" si="35"/>
        <v>0</v>
      </c>
      <c r="CQ300" s="93" t="b">
        <f t="shared" si="36"/>
        <v>0</v>
      </c>
      <c r="CR300" s="26"/>
      <c r="CS300" s="26"/>
      <c r="CT300" s="26"/>
      <c r="CU300" s="93" t="b">
        <f>$CU$152</f>
        <v>0</v>
      </c>
      <c r="CV300" s="26"/>
      <c r="CW300" s="93" t="b">
        <f>$CW$154</f>
        <v>0</v>
      </c>
      <c r="CX300" s="26"/>
      <c r="CY300" s="26"/>
      <c r="CZ300" s="93" t="b">
        <f>CZ157</f>
        <v>0</v>
      </c>
      <c r="DA300" s="26"/>
      <c r="DB300" s="93" t="b">
        <f>$DB$159</f>
        <v>0</v>
      </c>
      <c r="DC300" s="25"/>
      <c r="DD300" s="94"/>
      <c r="DE300" s="94"/>
      <c r="DF300" s="94"/>
      <c r="DG300" s="94"/>
      <c r="DH300" s="94"/>
      <c r="DJ300" s="118"/>
      <c r="DS300" s="94"/>
    </row>
    <row r="301" spans="2:123" ht="15" customHeight="1">
      <c r="F301" s="10"/>
      <c r="G301" s="61"/>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c r="AG301" s="116"/>
      <c r="AH301" s="116" t="s">
        <v>352</v>
      </c>
      <c r="AI301" s="116"/>
      <c r="AJ301" s="116"/>
      <c r="AK301" s="116"/>
      <c r="AL301" s="116"/>
      <c r="AM301" s="116"/>
      <c r="AN301" s="116"/>
      <c r="AO301" s="116"/>
      <c r="AP301" s="116"/>
      <c r="AQ301" s="116"/>
      <c r="AR301" s="116"/>
      <c r="AS301" s="116"/>
      <c r="AT301" s="116"/>
      <c r="AU301" s="116" t="s">
        <v>353</v>
      </c>
      <c r="AV301" s="116"/>
      <c r="AW301" s="116"/>
      <c r="AX301" s="116"/>
      <c r="AY301" s="116"/>
      <c r="AZ301" s="116"/>
      <c r="BA301" s="116"/>
      <c r="BB301" s="8"/>
      <c r="BC301" s="8"/>
      <c r="BD301" s="8"/>
      <c r="BE301" s="8"/>
      <c r="BF301" s="8"/>
      <c r="BG301" s="7"/>
      <c r="BM301" s="139" t="b">
        <v>0</v>
      </c>
      <c r="BO301" s="93" t="b">
        <v>0</v>
      </c>
      <c r="BQ301" s="93" t="b">
        <v>0</v>
      </c>
      <c r="BS301" s="93" t="b">
        <v>0</v>
      </c>
      <c r="BT301" s="93" t="b">
        <v>0</v>
      </c>
      <c r="BU301" s="93" t="str">
        <f>IF(BM301=TRUE,H301,"")</f>
        <v/>
      </c>
      <c r="BV301" s="93" t="str">
        <f>IF(BN301=TRUE,H301&amp;"_1mM","")</f>
        <v/>
      </c>
      <c r="BW301" s="93" t="str">
        <f>IF(BO301=TRUE,U301,"")</f>
        <v/>
      </c>
      <c r="BX301" s="93" t="str">
        <f>IF(BP301=TRUE,U301&amp;"_1mM","")</f>
        <v/>
      </c>
      <c r="BY301" s="93" t="str">
        <f>IF(BQ301=TRUE,AH301,"")</f>
        <v/>
      </c>
      <c r="BZ301" s="93" t="str">
        <f>IF(BR301=TRUE,AH301&amp;"_1mM","")</f>
        <v/>
      </c>
      <c r="CA301" s="93" t="str">
        <f>IF(BS301=TRUE,AU301,"")</f>
        <v/>
      </c>
      <c r="CB301" s="132" t="str">
        <f>IF(BT301=TRUE,AU301&amp;"_1mM","")</f>
        <v/>
      </c>
      <c r="CF301" s="128" t="s">
        <v>735</v>
      </c>
      <c r="CG301" s="131" t="s">
        <v>674</v>
      </c>
      <c r="CH301" s="93" t="b">
        <f t="shared" si="37"/>
        <v>0</v>
      </c>
      <c r="CI301" s="25"/>
      <c r="CJ301" s="25"/>
      <c r="CK301" s="25"/>
      <c r="CL301" s="26"/>
      <c r="CM301" s="26"/>
      <c r="CN301" s="26"/>
      <c r="CO301" s="26"/>
      <c r="CP301" s="93" t="b">
        <f t="shared" si="35"/>
        <v>0</v>
      </c>
      <c r="CQ301" s="93" t="b">
        <f t="shared" si="36"/>
        <v>0</v>
      </c>
      <c r="CR301" s="26"/>
      <c r="CS301" s="93" t="b">
        <f>$CS$150</f>
        <v>0</v>
      </c>
      <c r="CT301" s="26"/>
      <c r="CV301" s="26"/>
      <c r="CX301" s="26"/>
      <c r="CY301" s="93" t="b">
        <f>CY156</f>
        <v>0</v>
      </c>
      <c r="DC301" s="25"/>
      <c r="DD301" s="94"/>
      <c r="DE301" s="94"/>
      <c r="DF301" s="94"/>
      <c r="DG301" s="94"/>
      <c r="DH301" s="94"/>
      <c r="DJ301" s="118"/>
      <c r="DS301" s="94"/>
    </row>
    <row r="302" spans="2:123" ht="15" customHeight="1">
      <c r="F302" s="10"/>
      <c r="G302" s="61"/>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c r="AG302" s="116"/>
      <c r="AH302" s="116"/>
      <c r="AI302" s="116"/>
      <c r="AJ302" s="116"/>
      <c r="AK302" s="116"/>
      <c r="AL302" s="116"/>
      <c r="AM302" s="116"/>
      <c r="AN302" s="116"/>
      <c r="AO302" s="116"/>
      <c r="AP302" s="116"/>
      <c r="AQ302" s="116"/>
      <c r="AR302" s="116"/>
      <c r="AS302" s="116"/>
      <c r="AT302" s="116"/>
      <c r="AU302" s="116"/>
      <c r="AV302" s="116"/>
      <c r="AW302" s="116"/>
      <c r="AX302" s="116"/>
      <c r="AY302" s="116"/>
      <c r="AZ302" s="116"/>
      <c r="BA302" s="116"/>
      <c r="BB302" s="8"/>
      <c r="BC302" s="8"/>
      <c r="BD302" s="8"/>
      <c r="BE302" s="8"/>
      <c r="BF302" s="8"/>
      <c r="BG302" s="7"/>
      <c r="BM302" s="139"/>
      <c r="CB302" s="132"/>
      <c r="CF302" s="128" t="s">
        <v>796</v>
      </c>
      <c r="CG302" s="131" t="s">
        <v>675</v>
      </c>
      <c r="CH302" s="93" t="b">
        <f t="shared" si="37"/>
        <v>0</v>
      </c>
      <c r="CI302" s="25"/>
      <c r="CJ302" s="25"/>
      <c r="CK302" s="25"/>
      <c r="CL302" s="26"/>
      <c r="CM302" s="26"/>
      <c r="CN302" s="26"/>
      <c r="CO302" s="26"/>
      <c r="CP302" s="93" t="b">
        <f t="shared" si="35"/>
        <v>0</v>
      </c>
      <c r="CQ302" s="93" t="b">
        <f t="shared" si="36"/>
        <v>0</v>
      </c>
      <c r="CR302" s="26"/>
      <c r="CS302" s="26"/>
      <c r="CT302" s="26"/>
      <c r="CU302" s="93" t="b">
        <f>$CU$152</f>
        <v>0</v>
      </c>
      <c r="CV302" s="26"/>
      <c r="CW302" s="93" t="b">
        <f>$CW$154</f>
        <v>0</v>
      </c>
      <c r="CX302" s="26"/>
      <c r="CY302" s="26"/>
      <c r="CZ302" s="93" t="b">
        <f>CZ157</f>
        <v>0</v>
      </c>
      <c r="DA302" s="26"/>
      <c r="DB302" s="93" t="b">
        <f>$DB$159</f>
        <v>0</v>
      </c>
      <c r="DC302" s="25"/>
      <c r="DD302" s="94"/>
      <c r="DE302" s="94"/>
      <c r="DF302" s="94"/>
      <c r="DG302" s="94"/>
      <c r="DH302" s="94"/>
      <c r="DJ302" s="118"/>
      <c r="DS302" s="94"/>
    </row>
    <row r="303" spans="2:123" ht="15" customHeight="1">
      <c r="F303" s="10"/>
      <c r="G303" s="61"/>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c r="AG303" s="116"/>
      <c r="AH303" s="116"/>
      <c r="AI303" s="116"/>
      <c r="AJ303" s="116"/>
      <c r="AK303" s="116"/>
      <c r="AL303" s="116"/>
      <c r="AM303" s="116"/>
      <c r="AN303" s="116"/>
      <c r="AO303" s="116"/>
      <c r="AP303" s="116"/>
      <c r="AQ303" s="116"/>
      <c r="AR303" s="116"/>
      <c r="AS303" s="116"/>
      <c r="AT303" s="116"/>
      <c r="AU303" s="116"/>
      <c r="AV303" s="116"/>
      <c r="AW303" s="116"/>
      <c r="AX303" s="116"/>
      <c r="AY303" s="116"/>
      <c r="AZ303" s="116"/>
      <c r="BA303" s="116"/>
      <c r="BB303" s="8"/>
      <c r="BC303" s="8"/>
      <c r="BD303" s="8"/>
      <c r="BE303" s="8"/>
      <c r="BF303" s="8"/>
      <c r="BG303" s="7"/>
      <c r="BM303" s="139" t="b">
        <v>0</v>
      </c>
      <c r="BO303" s="93" t="b">
        <v>0</v>
      </c>
      <c r="BQ303" s="93" t="b">
        <v>0</v>
      </c>
      <c r="BS303" s="93" t="b">
        <v>0</v>
      </c>
      <c r="BT303" s="93" t="b">
        <v>0</v>
      </c>
      <c r="BU303" s="93" t="str">
        <f>IF(BM303=TRUE,H303,"")</f>
        <v/>
      </c>
      <c r="BV303" s="93" t="str">
        <f>IF(BN303=TRUE,H303&amp;"_1mM","")</f>
        <v/>
      </c>
      <c r="BW303" s="93" t="str">
        <f>IF(BO303=TRUE,U303,"")</f>
        <v/>
      </c>
      <c r="BX303" s="93" t="str">
        <f>IF(BP303=TRUE,U303&amp;"_1mM","")</f>
        <v/>
      </c>
      <c r="BY303" s="93" t="str">
        <f>IF(BQ303=TRUE,AH303,"")</f>
        <v/>
      </c>
      <c r="BZ303" s="93" t="str">
        <f>IF(BR303=TRUE,AH303&amp;"_1mM","")</f>
        <v/>
      </c>
      <c r="CA303" s="93" t="str">
        <f>IF(BS303=TRUE,AU303,"")</f>
        <v/>
      </c>
      <c r="CB303" s="132" t="str">
        <f>IF(BT303=TRUE,AU303&amp;"_1mM","")</f>
        <v/>
      </c>
      <c r="CF303" s="128" t="s">
        <v>750</v>
      </c>
      <c r="CG303" s="131" t="s">
        <v>676</v>
      </c>
      <c r="CH303" s="93" t="b">
        <f t="shared" si="37"/>
        <v>0</v>
      </c>
      <c r="CI303" s="25"/>
      <c r="CJ303" s="25"/>
      <c r="CK303" s="25"/>
      <c r="CP303" s="93" t="b">
        <f t="shared" si="35"/>
        <v>0</v>
      </c>
      <c r="CQ303" s="93" t="b">
        <f t="shared" si="36"/>
        <v>0</v>
      </c>
      <c r="CR303" s="26"/>
      <c r="CS303" s="93" t="b">
        <f>$CS$150</f>
        <v>0</v>
      </c>
      <c r="CT303" s="26"/>
      <c r="CU303" s="26"/>
      <c r="CV303" s="26"/>
      <c r="CW303" s="26"/>
      <c r="CX303" s="26"/>
      <c r="CY303" s="93" t="b">
        <f>CY156</f>
        <v>0</v>
      </c>
      <c r="CZ303" s="26"/>
      <c r="DB303" s="26"/>
      <c r="DC303" s="25"/>
      <c r="DD303" s="94"/>
      <c r="DE303" s="94"/>
      <c r="DF303" s="94"/>
      <c r="DG303" s="94"/>
      <c r="DH303" s="94"/>
      <c r="DJ303" s="118"/>
      <c r="DS303" s="94"/>
    </row>
    <row r="304" spans="2:123" ht="15" customHeight="1">
      <c r="F304" s="10"/>
      <c r="G304" s="61"/>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c r="AG304" s="116"/>
      <c r="AH304" s="116"/>
      <c r="AI304" s="116"/>
      <c r="AJ304" s="116"/>
      <c r="AK304" s="116"/>
      <c r="AL304" s="116"/>
      <c r="AM304" s="116"/>
      <c r="AN304" s="116"/>
      <c r="AO304" s="116"/>
      <c r="AP304" s="116"/>
      <c r="AQ304" s="116"/>
      <c r="AR304" s="116"/>
      <c r="AS304" s="116"/>
      <c r="AT304" s="116"/>
      <c r="AU304" s="116"/>
      <c r="AV304" s="116"/>
      <c r="AW304" s="116"/>
      <c r="AX304" s="116"/>
      <c r="AY304" s="116"/>
      <c r="AZ304" s="116"/>
      <c r="BA304" s="116"/>
      <c r="BB304" s="8"/>
      <c r="BC304" s="8"/>
      <c r="BD304" s="8"/>
      <c r="BE304" s="8"/>
      <c r="BF304" s="8"/>
      <c r="BG304" s="7"/>
      <c r="BM304" s="139"/>
      <c r="CB304" s="132"/>
      <c r="CF304" s="128" t="s">
        <v>797</v>
      </c>
      <c r="CG304" s="131" t="s">
        <v>677</v>
      </c>
      <c r="CH304" s="93" t="b">
        <f t="shared" si="37"/>
        <v>0</v>
      </c>
      <c r="CI304" s="25"/>
      <c r="CJ304" s="25"/>
      <c r="CK304" s="25"/>
      <c r="CP304" s="93" t="b">
        <f t="shared" si="35"/>
        <v>0</v>
      </c>
      <c r="CQ304" s="93" t="b">
        <f t="shared" si="36"/>
        <v>0</v>
      </c>
      <c r="CU304" s="93" t="b">
        <f>$CU$152</f>
        <v>0</v>
      </c>
      <c r="CW304" s="93" t="b">
        <f>$CW$154</f>
        <v>0</v>
      </c>
      <c r="CZ304" s="93" t="b">
        <f>CZ157</f>
        <v>0</v>
      </c>
      <c r="DB304" s="93" t="b">
        <f>$DB$159</f>
        <v>0</v>
      </c>
      <c r="DC304" s="25"/>
      <c r="DD304" s="94"/>
      <c r="DE304" s="94"/>
      <c r="DF304" s="94"/>
      <c r="DG304" s="94"/>
      <c r="DH304" s="94"/>
      <c r="DJ304" s="118"/>
      <c r="DS304" s="94"/>
    </row>
    <row r="305" spans="6:123" ht="15" customHeight="1">
      <c r="F305" s="10"/>
      <c r="G305" s="61"/>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c r="AN305" s="116"/>
      <c r="AO305" s="116"/>
      <c r="AP305" s="116"/>
      <c r="AQ305" s="116"/>
      <c r="AR305" s="116"/>
      <c r="AS305" s="116"/>
      <c r="AT305" s="116"/>
      <c r="AU305" s="116" t="s">
        <v>363</v>
      </c>
      <c r="AV305" s="116"/>
      <c r="AW305" s="116"/>
      <c r="AX305" s="116"/>
      <c r="AY305" s="116"/>
      <c r="AZ305" s="116"/>
      <c r="BA305" s="116"/>
      <c r="BB305" s="8"/>
      <c r="BC305" s="8"/>
      <c r="BD305" s="8"/>
      <c r="BE305" s="8"/>
      <c r="BF305" s="8"/>
      <c r="BG305" s="7"/>
      <c r="BM305" s="139" t="b">
        <v>0</v>
      </c>
      <c r="BO305" s="93" t="b">
        <v>0</v>
      </c>
      <c r="BP305" s="93" t="b">
        <v>0</v>
      </c>
      <c r="BQ305" s="93" t="b">
        <v>0</v>
      </c>
      <c r="BS305" s="93" t="b">
        <v>0</v>
      </c>
      <c r="BT305" s="93" t="b">
        <v>0</v>
      </c>
      <c r="BU305" s="93" t="str">
        <f>IF(BM305=TRUE,H305,"")</f>
        <v/>
      </c>
      <c r="BV305" s="93" t="str">
        <f>IF(BN305=TRUE,H305&amp;"_1mM","")</f>
        <v/>
      </c>
      <c r="BW305" s="93" t="str">
        <f>IF(BO305=TRUE,U305,"")</f>
        <v/>
      </c>
      <c r="BX305" s="93" t="str">
        <f>IF(BP305=TRUE,U305&amp;"_1mM","")</f>
        <v/>
      </c>
      <c r="BY305" s="93" t="str">
        <f>IF(BQ305=TRUE,AH305,"")</f>
        <v/>
      </c>
      <c r="BZ305" s="93" t="str">
        <f>IF(BR305=TRUE,AH305&amp;"_1mM","")</f>
        <v/>
      </c>
      <c r="CA305" s="93" t="str">
        <f>IF(BS305=TRUE,AU305,"")</f>
        <v/>
      </c>
      <c r="CB305" s="132" t="str">
        <f>IF(BT305=TRUE,AU305&amp;"_1mM","")</f>
        <v/>
      </c>
      <c r="CF305" s="128" t="s">
        <v>114</v>
      </c>
      <c r="CG305" s="131" t="s">
        <v>114</v>
      </c>
      <c r="CH305" s="93" t="b">
        <f t="shared" si="37"/>
        <v>0</v>
      </c>
      <c r="CI305" s="25"/>
      <c r="CJ305" s="25"/>
      <c r="CK305" s="25"/>
      <c r="CP305" s="93" t="b">
        <f t="shared" si="35"/>
        <v>0</v>
      </c>
      <c r="CQ305" s="93" t="b">
        <f t="shared" si="36"/>
        <v>0</v>
      </c>
      <c r="CS305" s="93" t="b">
        <f>$CS$150</f>
        <v>0</v>
      </c>
      <c r="CY305" s="93" t="b">
        <f>CY156</f>
        <v>0</v>
      </c>
      <c r="DC305" s="25"/>
      <c r="DD305" s="94"/>
      <c r="DE305" s="94"/>
      <c r="DF305" s="94"/>
      <c r="DG305" s="94"/>
      <c r="DH305" s="94"/>
      <c r="DJ305" s="118"/>
      <c r="DS305" s="94"/>
    </row>
    <row r="306" spans="6:123" ht="15" customHeight="1">
      <c r="F306" s="10"/>
      <c r="G306" s="61"/>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c r="AN306" s="116"/>
      <c r="AO306" s="116"/>
      <c r="AP306" s="116"/>
      <c r="AQ306" s="116"/>
      <c r="AR306" s="116"/>
      <c r="AS306" s="116"/>
      <c r="AT306" s="116"/>
      <c r="AU306" s="116"/>
      <c r="AV306" s="116"/>
      <c r="AW306" s="116"/>
      <c r="AX306" s="116"/>
      <c r="AY306" s="116"/>
      <c r="AZ306" s="116"/>
      <c r="BA306" s="116"/>
      <c r="BB306" s="8"/>
      <c r="BC306" s="8"/>
      <c r="BD306" s="8"/>
      <c r="BE306" s="8"/>
      <c r="BF306" s="8"/>
      <c r="BG306" s="7"/>
      <c r="BM306" s="139"/>
      <c r="CB306" s="132"/>
      <c r="CF306" s="128" t="s">
        <v>319</v>
      </c>
      <c r="CG306" s="131" t="s">
        <v>319</v>
      </c>
      <c r="CH306" s="93" t="b">
        <f t="shared" si="37"/>
        <v>0</v>
      </c>
      <c r="CI306" s="25"/>
      <c r="CJ306" s="25"/>
      <c r="CK306" s="25"/>
      <c r="CP306" s="93" t="b">
        <f t="shared" si="35"/>
        <v>0</v>
      </c>
      <c r="CQ306" s="93" t="b">
        <f t="shared" si="36"/>
        <v>0</v>
      </c>
      <c r="CU306" s="93" t="b">
        <f>$CU$152</f>
        <v>0</v>
      </c>
      <c r="CW306" s="93" t="b">
        <f>$CW$154</f>
        <v>0</v>
      </c>
      <c r="CZ306" s="93" t="b">
        <f>CZ157</f>
        <v>0</v>
      </c>
      <c r="DB306" s="93" t="b">
        <f>$DB$159</f>
        <v>0</v>
      </c>
      <c r="DC306" s="25"/>
      <c r="DD306" s="94"/>
      <c r="DE306" s="94"/>
      <c r="DF306" s="94"/>
      <c r="DG306" s="94"/>
      <c r="DH306" s="94"/>
      <c r="DJ306" s="118"/>
      <c r="DS306" s="94"/>
    </row>
    <row r="307" spans="6:123" ht="15" customHeight="1">
      <c r="F307" s="10"/>
      <c r="G307" s="61"/>
      <c r="H307" s="116"/>
      <c r="I307" s="116"/>
      <c r="J307" s="116"/>
      <c r="K307" s="116"/>
      <c r="L307" s="116"/>
      <c r="M307" s="116"/>
      <c r="N307" s="116"/>
      <c r="O307" s="116"/>
      <c r="P307" s="116"/>
      <c r="Q307" s="8"/>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c r="AN307" s="116"/>
      <c r="AO307" s="116"/>
      <c r="AP307" s="116"/>
      <c r="AQ307" s="116"/>
      <c r="AR307" s="116"/>
      <c r="AS307" s="116"/>
      <c r="AT307" s="116"/>
      <c r="AU307" s="116"/>
      <c r="AV307" s="117"/>
      <c r="AW307" s="117"/>
      <c r="AX307" s="117"/>
      <c r="AY307" s="117"/>
      <c r="AZ307" s="117"/>
      <c r="BA307" s="117"/>
      <c r="BB307" s="8"/>
      <c r="BC307" s="8"/>
      <c r="BD307" s="8"/>
      <c r="BE307" s="9"/>
      <c r="BF307" s="9"/>
      <c r="BG307" s="7"/>
      <c r="BM307" s="139" t="b">
        <v>0</v>
      </c>
      <c r="BN307" s="93" t="b">
        <v>0</v>
      </c>
      <c r="BO307" s="93" t="b">
        <v>0</v>
      </c>
      <c r="BP307" s="93" t="b">
        <v>0</v>
      </c>
      <c r="BQ307" s="93" t="b">
        <v>0</v>
      </c>
      <c r="BR307" s="93" t="b">
        <v>0</v>
      </c>
      <c r="BS307" s="93" t="b">
        <v>0</v>
      </c>
      <c r="BT307" s="93" t="b">
        <v>0</v>
      </c>
      <c r="BU307" s="93" t="str">
        <f>IF(BM307=TRUE,H307,"")</f>
        <v/>
      </c>
      <c r="BV307" s="93" t="str">
        <f>IF(BN307=TRUE,H307&amp;"_1mM","")</f>
        <v/>
      </c>
      <c r="BW307" s="93" t="str">
        <f>IF(BO307=TRUE,U307,"")</f>
        <v/>
      </c>
      <c r="BX307" s="93" t="str">
        <f>IF(BP307=TRUE,U307&amp;"_1mM","")</f>
        <v/>
      </c>
      <c r="BY307" s="93" t="str">
        <f>IF(BQ307=TRUE,AH307,"")</f>
        <v/>
      </c>
      <c r="BZ307" s="93" t="str">
        <f>IF(BR307=TRUE,AH307&amp;"_1mM","")</f>
        <v/>
      </c>
      <c r="CA307" s="93" t="str">
        <f>IF(BS307=TRUE,AU307,"")</f>
        <v/>
      </c>
      <c r="CB307" s="132" t="str">
        <f>IF(BT307=TRUE,AU307&amp;"_1mM","")</f>
        <v/>
      </c>
      <c r="CF307" s="128" t="s">
        <v>115</v>
      </c>
      <c r="CG307" s="131" t="s">
        <v>115</v>
      </c>
      <c r="CH307" s="93" t="b">
        <f t="shared" si="37"/>
        <v>0</v>
      </c>
      <c r="CI307" s="25"/>
      <c r="CJ307" s="25"/>
      <c r="CK307" s="25"/>
      <c r="CP307" s="93" t="b">
        <f t="shared" si="35"/>
        <v>0</v>
      </c>
      <c r="CQ307" s="93" t="b">
        <f t="shared" si="36"/>
        <v>0</v>
      </c>
      <c r="CS307" s="93" t="b">
        <f>$CS$150</f>
        <v>0</v>
      </c>
      <c r="CY307" s="93" t="b">
        <f>CY156</f>
        <v>0</v>
      </c>
      <c r="DC307" s="25"/>
      <c r="DD307" s="94"/>
      <c r="DE307" s="94"/>
      <c r="DF307" s="94"/>
      <c r="DG307" s="94"/>
      <c r="DH307" s="94"/>
      <c r="DJ307" s="118"/>
      <c r="DS307" s="94"/>
    </row>
    <row r="308" spans="6:123" ht="15" customHeight="1">
      <c r="F308" s="10"/>
      <c r="G308" s="61"/>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c r="AN308" s="116"/>
      <c r="AO308" s="116"/>
      <c r="AP308" s="116"/>
      <c r="AQ308" s="116"/>
      <c r="AR308" s="116"/>
      <c r="AS308" s="116"/>
      <c r="AT308" s="116"/>
      <c r="AU308" s="116"/>
      <c r="AV308" s="117"/>
      <c r="AW308" s="117"/>
      <c r="AX308" s="117"/>
      <c r="AY308" s="117"/>
      <c r="AZ308" s="117"/>
      <c r="BA308" s="117"/>
      <c r="BB308" s="8"/>
      <c r="BC308" s="8"/>
      <c r="BD308" s="8"/>
      <c r="BE308" s="9"/>
      <c r="BF308" s="9"/>
      <c r="BG308" s="7"/>
      <c r="BM308" s="139"/>
      <c r="CB308" s="132"/>
      <c r="CF308" s="130" t="s">
        <v>324</v>
      </c>
      <c r="CG308" s="131" t="s">
        <v>324</v>
      </c>
      <c r="CH308" s="93" t="b">
        <f t="shared" si="37"/>
        <v>0</v>
      </c>
      <c r="CI308" s="25"/>
      <c r="CJ308" s="25"/>
      <c r="CK308" s="25"/>
      <c r="CP308" s="93" t="b">
        <f t="shared" si="35"/>
        <v>0</v>
      </c>
      <c r="CQ308" s="93" t="b">
        <f t="shared" si="36"/>
        <v>0</v>
      </c>
      <c r="CU308" s="93" t="b">
        <f>$CU$152</f>
        <v>0</v>
      </c>
      <c r="CW308" s="93" t="b">
        <f>$CW$154</f>
        <v>0</v>
      </c>
      <c r="CZ308" s="93" t="b">
        <f>CZ157</f>
        <v>0</v>
      </c>
      <c r="DB308" s="93" t="b">
        <f>$DB$159</f>
        <v>0</v>
      </c>
      <c r="DC308" s="25"/>
      <c r="DD308" s="94"/>
      <c r="DE308" s="94"/>
      <c r="DF308" s="94"/>
      <c r="DG308" s="94"/>
      <c r="DH308" s="94"/>
      <c r="DJ308" s="118"/>
      <c r="DS308" s="94"/>
    </row>
    <row r="309" spans="6:123" ht="15" customHeight="1">
      <c r="F309" s="10"/>
      <c r="G309" s="61"/>
      <c r="H309" s="116" t="s">
        <v>369</v>
      </c>
      <c r="I309" s="116"/>
      <c r="J309" s="116"/>
      <c r="K309" s="116"/>
      <c r="L309" s="116"/>
      <c r="M309" s="116"/>
      <c r="N309" s="116"/>
      <c r="O309" s="116"/>
      <c r="P309" s="116"/>
      <c r="Q309" s="116"/>
      <c r="R309" s="116"/>
      <c r="S309" s="116"/>
      <c r="T309" s="116"/>
      <c r="U309" s="116" t="s">
        <v>370</v>
      </c>
      <c r="V309" s="116"/>
      <c r="W309" s="116"/>
      <c r="X309" s="116"/>
      <c r="Y309" s="116"/>
      <c r="Z309" s="116"/>
      <c r="AA309" s="116"/>
      <c r="AB309" s="116"/>
      <c r="AC309" s="116"/>
      <c r="AD309" s="116"/>
      <c r="AE309" s="116"/>
      <c r="AF309" s="116"/>
      <c r="AG309" s="116"/>
      <c r="AH309" s="116" t="s">
        <v>372</v>
      </c>
      <c r="AI309" s="116"/>
      <c r="AJ309" s="116"/>
      <c r="AK309" s="116"/>
      <c r="AL309" s="116"/>
      <c r="AM309" s="116"/>
      <c r="AN309" s="116"/>
      <c r="AO309" s="116"/>
      <c r="AP309" s="116"/>
      <c r="AQ309" s="116"/>
      <c r="AR309" s="116"/>
      <c r="AS309" s="116"/>
      <c r="AT309" s="116"/>
      <c r="AU309" s="116"/>
      <c r="AV309" s="116"/>
      <c r="AW309" s="116"/>
      <c r="AX309" s="116"/>
      <c r="AY309" s="116"/>
      <c r="AZ309" s="116"/>
      <c r="BA309" s="116"/>
      <c r="BB309" s="8"/>
      <c r="BC309" s="8"/>
      <c r="BD309" s="8"/>
      <c r="BE309" s="8"/>
      <c r="BF309" s="8"/>
      <c r="BG309" s="7"/>
      <c r="BM309" s="139" t="b">
        <v>0</v>
      </c>
      <c r="BN309" s="93" t="b">
        <v>0</v>
      </c>
      <c r="BO309" s="93" t="b">
        <v>0</v>
      </c>
      <c r="BP309" s="93" t="b">
        <v>0</v>
      </c>
      <c r="BQ309" s="93" t="b">
        <v>0</v>
      </c>
      <c r="BR309" s="93" t="b">
        <v>0</v>
      </c>
      <c r="BS309" s="93" t="b">
        <v>0</v>
      </c>
      <c r="BU309" s="93" t="str">
        <f>IF(BM309=TRUE,H309,"")</f>
        <v/>
      </c>
      <c r="BV309" s="93" t="str">
        <f>IF(BN309=TRUE,H309&amp;"_1mM","")</f>
        <v/>
      </c>
      <c r="BW309" s="93" t="str">
        <f>IF(BO309=TRUE,U309,"")</f>
        <v/>
      </c>
      <c r="BX309" s="93" t="str">
        <f>IF(BP309=TRUE,U309&amp;"_1mM","")</f>
        <v/>
      </c>
      <c r="BY309" s="93" t="str">
        <f>IF(BQ309=TRUE,AH309,"")</f>
        <v/>
      </c>
      <c r="BZ309" s="93" t="str">
        <f>IF(BR309=TRUE,AH309&amp;"_1mM","")</f>
        <v/>
      </c>
      <c r="CA309" s="93" t="str">
        <f>IF(BS309=TRUE,AU309,"")</f>
        <v/>
      </c>
      <c r="CB309" s="132" t="str">
        <f>IF(BT309=TRUE,AU309&amp;"_1mM","")</f>
        <v/>
      </c>
      <c r="CF309" s="130" t="s">
        <v>116</v>
      </c>
      <c r="CG309" s="131" t="s">
        <v>116</v>
      </c>
      <c r="CH309" s="93" t="b">
        <f t="shared" si="37"/>
        <v>0</v>
      </c>
      <c r="CI309" s="25"/>
      <c r="CJ309" s="25"/>
      <c r="CK309" s="25"/>
      <c r="CP309" s="93" t="b">
        <f t="shared" si="35"/>
        <v>0</v>
      </c>
      <c r="CQ309" s="93" t="b">
        <f t="shared" si="36"/>
        <v>0</v>
      </c>
      <c r="CS309" s="93" t="b">
        <f>$CS$150</f>
        <v>0</v>
      </c>
      <c r="CY309" s="93" t="b">
        <f>CY156</f>
        <v>0</v>
      </c>
      <c r="DC309" s="25"/>
      <c r="DD309" s="94"/>
      <c r="DE309" s="94"/>
      <c r="DF309" s="94"/>
      <c r="DG309" s="94"/>
      <c r="DH309" s="94"/>
      <c r="DJ309" s="118"/>
      <c r="DS309" s="94"/>
    </row>
    <row r="310" spans="6:123">
      <c r="F310" s="10"/>
      <c r="G310" s="61"/>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c r="AP310" s="116"/>
      <c r="AQ310" s="116"/>
      <c r="AR310" s="116"/>
      <c r="AS310" s="116"/>
      <c r="AT310" s="116"/>
      <c r="AU310" s="116"/>
      <c r="AV310" s="116"/>
      <c r="AW310" s="116"/>
      <c r="AX310" s="116"/>
      <c r="AY310" s="116"/>
      <c r="AZ310" s="116"/>
      <c r="BA310" s="116"/>
      <c r="BB310" s="8"/>
      <c r="BC310" s="8"/>
      <c r="BD310" s="8"/>
      <c r="BE310" s="8"/>
      <c r="BF310" s="8"/>
      <c r="BG310" s="7"/>
      <c r="BM310" s="139"/>
      <c r="CB310" s="132"/>
      <c r="CF310" s="128" t="s">
        <v>329</v>
      </c>
      <c r="CG310" s="131" t="s">
        <v>329</v>
      </c>
      <c r="CH310" s="93" t="b">
        <f t="shared" si="37"/>
        <v>0</v>
      </c>
      <c r="CI310" s="25"/>
      <c r="CJ310" s="25"/>
      <c r="CK310" s="25"/>
      <c r="CP310" s="93" t="b">
        <f t="shared" si="35"/>
        <v>0</v>
      </c>
      <c r="CQ310" s="93" t="b">
        <f t="shared" si="36"/>
        <v>0</v>
      </c>
      <c r="CU310" s="93" t="b">
        <f>$CU$152</f>
        <v>0</v>
      </c>
      <c r="CW310" s="93" t="b">
        <f>$CW$154</f>
        <v>0</v>
      </c>
      <c r="CZ310" s="93" t="b">
        <f>CZ157</f>
        <v>0</v>
      </c>
      <c r="DB310" s="93" t="b">
        <f>$DB$159</f>
        <v>0</v>
      </c>
      <c r="DC310" s="25"/>
      <c r="DD310" s="94"/>
      <c r="DE310" s="94"/>
      <c r="DF310" s="94"/>
      <c r="DG310" s="94"/>
      <c r="DH310" s="94"/>
      <c r="DJ310" s="118"/>
      <c r="DS310" s="94"/>
    </row>
    <row r="311" spans="6:123" ht="15" customHeight="1">
      <c r="F311" s="10"/>
      <c r="G311" s="61"/>
      <c r="H311" s="116" t="s">
        <v>374</v>
      </c>
      <c r="I311" s="116"/>
      <c r="J311" s="116"/>
      <c r="K311" s="116"/>
      <c r="L311" s="116"/>
      <c r="M311" s="116"/>
      <c r="N311" s="116"/>
      <c r="O311" s="116"/>
      <c r="P311" s="116"/>
      <c r="Q311" s="116"/>
      <c r="R311" s="116"/>
      <c r="S311" s="116"/>
      <c r="T311" s="116"/>
      <c r="U311" s="116"/>
      <c r="V311" s="116"/>
      <c r="W311" s="116"/>
      <c r="X311" s="116"/>
      <c r="Y311" s="116"/>
      <c r="Z311" s="116"/>
      <c r="AA311" s="116"/>
      <c r="AB311" s="116"/>
      <c r="AC311" s="39"/>
      <c r="AD311" s="116"/>
      <c r="AE311" s="116"/>
      <c r="AF311" s="116"/>
      <c r="AG311" s="116"/>
      <c r="AH311" s="116" t="s">
        <v>378</v>
      </c>
      <c r="AI311" s="116"/>
      <c r="AJ311" s="116"/>
      <c r="AK311" s="116"/>
      <c r="AL311" s="116"/>
      <c r="AM311" s="116"/>
      <c r="AN311" s="116"/>
      <c r="AO311" s="116"/>
      <c r="AP311" s="39" t="s">
        <v>665</v>
      </c>
      <c r="AQ311" s="116"/>
      <c r="AR311" s="116"/>
      <c r="AS311" s="116"/>
      <c r="AT311" s="116"/>
      <c r="AU311" s="116"/>
      <c r="AV311" s="116"/>
      <c r="AW311" s="116"/>
      <c r="AX311" s="116"/>
      <c r="AY311" s="116"/>
      <c r="AZ311" s="116"/>
      <c r="BA311" s="116"/>
      <c r="BB311" s="8"/>
      <c r="BC311" s="8"/>
      <c r="BD311" s="8"/>
      <c r="BE311" s="8"/>
      <c r="BF311" s="8"/>
      <c r="BG311" s="7"/>
      <c r="BM311" s="139" t="b">
        <v>0</v>
      </c>
      <c r="BN311" s="93" t="b">
        <v>0</v>
      </c>
      <c r="BO311" s="93" t="b">
        <v>0</v>
      </c>
      <c r="BP311" s="93" t="b">
        <v>0</v>
      </c>
      <c r="BQ311" s="93" t="b">
        <v>0</v>
      </c>
      <c r="BS311" s="93" t="b">
        <v>0</v>
      </c>
      <c r="BU311" s="93" t="str">
        <f>IF(BM311=TRUE,H311,"")</f>
        <v/>
      </c>
      <c r="BV311" s="93" t="str">
        <f>IF(BN311=TRUE,H311&amp;"_1mM","")</f>
        <v/>
      </c>
      <c r="BW311" s="93" t="str">
        <f>IF(BO311=TRUE,U311,"")</f>
        <v/>
      </c>
      <c r="BX311" s="93" t="str">
        <f>IF(BP311=TRUE,U311&amp;"_1mM","")</f>
        <v/>
      </c>
      <c r="BY311" s="93" t="str">
        <f>IF(BQ311=TRUE,AH311,"")</f>
        <v/>
      </c>
      <c r="BZ311" s="93" t="str">
        <f>IF(BR311=TRUE,AH311&amp;"_1mM","")</f>
        <v/>
      </c>
      <c r="CA311" s="93" t="str">
        <f>IF(BS311=TRUE,AU311,"")</f>
        <v/>
      </c>
      <c r="CB311" s="132" t="str">
        <f>IF(BT311=TRUE,AU311&amp;"_1mM","")</f>
        <v/>
      </c>
      <c r="CF311" s="128" t="s">
        <v>119</v>
      </c>
      <c r="CG311" s="131" t="s">
        <v>119</v>
      </c>
      <c r="CH311" s="93" t="b">
        <f t="shared" si="37"/>
        <v>0</v>
      </c>
      <c r="CI311" s="25"/>
      <c r="CJ311" s="25"/>
      <c r="CK311" s="25"/>
      <c r="CP311" s="93" t="b">
        <f t="shared" si="35"/>
        <v>0</v>
      </c>
      <c r="CQ311" s="93" t="b">
        <f t="shared" si="36"/>
        <v>0</v>
      </c>
      <c r="CR311" s="93" t="b">
        <f>CR149</f>
        <v>0</v>
      </c>
      <c r="CS311" s="93" t="b">
        <f>$CS$150</f>
        <v>0</v>
      </c>
      <c r="CY311" s="93" t="b">
        <f>CY156</f>
        <v>0</v>
      </c>
      <c r="DC311" s="25"/>
      <c r="DD311" s="94"/>
      <c r="DE311" s="94"/>
      <c r="DF311" s="94"/>
      <c r="DG311" s="94"/>
      <c r="DH311" s="94"/>
      <c r="DJ311" s="118"/>
      <c r="DS311" s="94"/>
    </row>
    <row r="312" spans="6:123" ht="15" customHeight="1">
      <c r="F312" s="10"/>
      <c r="G312" s="61"/>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c r="AG312" s="116"/>
      <c r="AH312" s="116"/>
      <c r="AI312" s="116"/>
      <c r="AJ312" s="116"/>
      <c r="AK312" s="116"/>
      <c r="AL312" s="116"/>
      <c r="AM312" s="116"/>
      <c r="AN312" s="116"/>
      <c r="AO312" s="116"/>
      <c r="AP312" s="116"/>
      <c r="AQ312" s="116"/>
      <c r="AR312" s="116"/>
      <c r="AS312" s="116"/>
      <c r="AT312" s="116"/>
      <c r="AU312" s="116"/>
      <c r="AV312" s="116"/>
      <c r="AW312" s="116"/>
      <c r="AX312" s="116"/>
      <c r="AY312" s="116"/>
      <c r="AZ312" s="116"/>
      <c r="BA312" s="116"/>
      <c r="BB312" s="8"/>
      <c r="BC312" s="8"/>
      <c r="BD312" s="8"/>
      <c r="BE312" s="8"/>
      <c r="BF312" s="8"/>
      <c r="BG312" s="7"/>
      <c r="BM312" s="139"/>
      <c r="CB312" s="132"/>
      <c r="CF312" s="128" t="s">
        <v>334</v>
      </c>
      <c r="CG312" s="131" t="s">
        <v>334</v>
      </c>
      <c r="CH312" s="93" t="b">
        <f t="shared" si="37"/>
        <v>0</v>
      </c>
      <c r="CI312" s="25"/>
      <c r="CJ312" s="25"/>
      <c r="CK312" s="25"/>
      <c r="CP312" s="93" t="b">
        <f t="shared" si="35"/>
        <v>0</v>
      </c>
      <c r="CQ312" s="93" t="b">
        <f t="shared" si="36"/>
        <v>0</v>
      </c>
      <c r="CU312" s="93" t="b">
        <f>$CU$152</f>
        <v>0</v>
      </c>
      <c r="CW312" s="93" t="b">
        <f>$CW$154</f>
        <v>0</v>
      </c>
      <c r="CZ312" s="93" t="b">
        <f>CZ157</f>
        <v>0</v>
      </c>
      <c r="DB312" s="93" t="b">
        <f>$DB$159</f>
        <v>0</v>
      </c>
      <c r="DC312" s="25"/>
      <c r="DD312" s="94"/>
      <c r="DE312" s="94"/>
      <c r="DF312" s="94"/>
      <c r="DG312" s="94"/>
      <c r="DH312" s="94"/>
      <c r="DJ312" s="118"/>
      <c r="DS312" s="94"/>
    </row>
    <row r="313" spans="6:123" ht="15" customHeight="1">
      <c r="F313" s="10"/>
      <c r="G313" s="61"/>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8"/>
      <c r="AE313" s="116"/>
      <c r="AF313" s="116"/>
      <c r="AG313" s="116"/>
      <c r="AH313" s="116"/>
      <c r="AI313" s="116"/>
      <c r="AJ313" s="116"/>
      <c r="AK313" s="116"/>
      <c r="AL313" s="116"/>
      <c r="AM313" s="116"/>
      <c r="AN313" s="116"/>
      <c r="AO313" s="116"/>
      <c r="AP313" s="116"/>
      <c r="AQ313" s="8"/>
      <c r="AR313" s="116"/>
      <c r="AS313" s="116"/>
      <c r="AT313" s="116"/>
      <c r="AU313" s="116"/>
      <c r="AV313" s="117"/>
      <c r="AW313" s="117"/>
      <c r="AX313" s="117"/>
      <c r="AY313" s="117"/>
      <c r="AZ313" s="117"/>
      <c r="BA313" s="117"/>
      <c r="BB313" s="8"/>
      <c r="BC313" s="8"/>
      <c r="BD313" s="116"/>
      <c r="BE313" s="9"/>
      <c r="BF313" s="9"/>
      <c r="BG313" s="7"/>
      <c r="BM313" s="139" t="b">
        <v>0</v>
      </c>
      <c r="BO313" s="93" t="b">
        <v>0</v>
      </c>
      <c r="BP313" s="93" t="b">
        <v>0</v>
      </c>
      <c r="BQ313" s="93" t="b">
        <v>0</v>
      </c>
      <c r="BR313" s="93" t="b">
        <v>0</v>
      </c>
      <c r="BS313" s="93" t="b">
        <v>0</v>
      </c>
      <c r="BT313" s="93" t="b">
        <v>0</v>
      </c>
      <c r="BU313" s="93" t="str">
        <f>IF(BM313=TRUE,H313,"")</f>
        <v/>
      </c>
      <c r="BV313" s="93" t="str">
        <f>IF(BN313=TRUE,H313&amp;"_1mM","")</f>
        <v/>
      </c>
      <c r="BW313" s="93" t="str">
        <f>IF(BO313=TRUE,U313,"")</f>
        <v/>
      </c>
      <c r="BX313" s="93" t="str">
        <f>IF(BP313=TRUE,U313&amp;"_1mM","")</f>
        <v/>
      </c>
      <c r="BY313" s="93" t="str">
        <f>IF(BQ313=TRUE,AH313,"")</f>
        <v/>
      </c>
      <c r="BZ313" s="93" t="str">
        <f>IF(BR313=TRUE,AH313&amp;"_1mM","")</f>
        <v/>
      </c>
      <c r="CA313" s="93" t="str">
        <f>IF(BS313=TRUE,AU313,"")</f>
        <v/>
      </c>
      <c r="CB313" s="132" t="str">
        <f>IF(BT313=TRUE,AU313&amp;"_1mM","")</f>
        <v/>
      </c>
      <c r="CF313" s="128" t="s">
        <v>335</v>
      </c>
      <c r="CG313" s="131" t="s">
        <v>335</v>
      </c>
      <c r="CH313" s="93" t="b">
        <f t="shared" si="37"/>
        <v>0</v>
      </c>
      <c r="CI313" s="25"/>
      <c r="CJ313" s="25"/>
      <c r="CK313" s="25"/>
      <c r="CP313" s="93" t="b">
        <f t="shared" si="35"/>
        <v>0</v>
      </c>
      <c r="CQ313" s="93" t="b">
        <f t="shared" si="36"/>
        <v>0</v>
      </c>
      <c r="CS313" s="93" t="b">
        <f>$CS$150</f>
        <v>0</v>
      </c>
      <c r="CY313" s="93" t="b">
        <f>CY156</f>
        <v>0</v>
      </c>
      <c r="DC313" s="25"/>
      <c r="DD313" s="94"/>
      <c r="DE313" s="94"/>
      <c r="DF313" s="94"/>
      <c r="DG313" s="94"/>
      <c r="DH313" s="94"/>
      <c r="DJ313" s="118"/>
      <c r="DS313" s="94"/>
    </row>
    <row r="314" spans="6:123" ht="15" customHeight="1">
      <c r="F314" s="10"/>
      <c r="G314" s="61"/>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c r="AN314" s="116"/>
      <c r="AO314" s="116"/>
      <c r="AP314" s="116"/>
      <c r="AQ314" s="116"/>
      <c r="AR314" s="116"/>
      <c r="AS314" s="116"/>
      <c r="AT314" s="116"/>
      <c r="AU314" s="116"/>
      <c r="AV314" s="117"/>
      <c r="AW314" s="117"/>
      <c r="AX314" s="117"/>
      <c r="AY314" s="117"/>
      <c r="AZ314" s="117"/>
      <c r="BA314" s="117"/>
      <c r="BB314" s="8"/>
      <c r="BC314" s="8"/>
      <c r="BD314" s="8"/>
      <c r="BE314" s="9"/>
      <c r="BF314" s="9"/>
      <c r="BG314" s="7"/>
      <c r="BM314" s="139"/>
      <c r="CB314" s="132"/>
      <c r="CF314" s="128" t="s">
        <v>340</v>
      </c>
      <c r="CG314" s="131" t="s">
        <v>340</v>
      </c>
      <c r="CH314" s="93" t="b">
        <f t="shared" si="37"/>
        <v>0</v>
      </c>
      <c r="CI314" s="25"/>
      <c r="CJ314" s="25"/>
      <c r="CK314" s="25"/>
      <c r="CP314" s="93" t="b">
        <f t="shared" si="35"/>
        <v>0</v>
      </c>
      <c r="CQ314" s="93" t="b">
        <f t="shared" si="36"/>
        <v>0</v>
      </c>
      <c r="CU314" s="93" t="b">
        <f>$CU$152</f>
        <v>0</v>
      </c>
      <c r="CW314" s="93" t="b">
        <f>$CW$154</f>
        <v>0</v>
      </c>
      <c r="CZ314" s="93" t="b">
        <f>CZ157</f>
        <v>0</v>
      </c>
      <c r="DB314" s="93" t="b">
        <f>$DB$159</f>
        <v>0</v>
      </c>
      <c r="DC314" s="25"/>
      <c r="DD314" s="94"/>
      <c r="DE314" s="94"/>
      <c r="DF314" s="94"/>
      <c r="DG314" s="94"/>
      <c r="DH314" s="94"/>
      <c r="DJ314" s="118"/>
      <c r="DS314" s="94"/>
    </row>
    <row r="315" spans="6:123">
      <c r="F315" s="10"/>
      <c r="G315" s="61"/>
      <c r="H315" s="116" t="s">
        <v>385</v>
      </c>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8"/>
      <c r="AE315" s="116"/>
      <c r="AF315" s="116"/>
      <c r="AG315" s="116"/>
      <c r="AH315" s="116" t="s">
        <v>387</v>
      </c>
      <c r="AI315" s="116"/>
      <c r="AJ315" s="116"/>
      <c r="AK315" s="116"/>
      <c r="AL315" s="116"/>
      <c r="AM315" s="116"/>
      <c r="AN315" s="116"/>
      <c r="AO315" s="116"/>
      <c r="AP315" s="116"/>
      <c r="AQ315" s="8"/>
      <c r="AR315" s="116"/>
      <c r="AS315" s="116"/>
      <c r="AT315" s="116"/>
      <c r="AU315" s="116"/>
      <c r="AV315" s="116"/>
      <c r="AW315" s="116"/>
      <c r="AX315" s="116"/>
      <c r="AY315" s="116"/>
      <c r="AZ315" s="116"/>
      <c r="BA315" s="116"/>
      <c r="BB315" s="8"/>
      <c r="BC315" s="8"/>
      <c r="BD315" s="8"/>
      <c r="BE315" s="8"/>
      <c r="BF315" s="8"/>
      <c r="BG315" s="7"/>
      <c r="BM315" s="139" t="b">
        <v>0</v>
      </c>
      <c r="BN315" s="93" t="b">
        <v>0</v>
      </c>
      <c r="BO315" s="93" t="b">
        <v>0</v>
      </c>
      <c r="BP315" s="93" t="b">
        <v>0</v>
      </c>
      <c r="BQ315" s="93" t="b">
        <v>0</v>
      </c>
      <c r="BR315" s="93" t="b">
        <v>0</v>
      </c>
      <c r="BS315" s="93" t="b">
        <v>0</v>
      </c>
      <c r="BU315" s="93" t="str">
        <f>IF(BM315=TRUE,H315,"")</f>
        <v/>
      </c>
      <c r="BV315" s="93" t="str">
        <f>IF(BN315=TRUE,H315&amp;"_1mM","")</f>
        <v/>
      </c>
      <c r="BW315" s="93" t="str">
        <f>IF(BO315=TRUE,U315,"")</f>
        <v/>
      </c>
      <c r="BX315" s="93" t="str">
        <f>IF(BP315=TRUE,U315&amp;"_1mM","")</f>
        <v/>
      </c>
      <c r="BY315" s="93" t="str">
        <f>IF(BQ315=TRUE,AH315,"")</f>
        <v/>
      </c>
      <c r="BZ315" s="93" t="str">
        <f>IF(BR315=TRUE,AH315&amp;"_1mM","")</f>
        <v/>
      </c>
      <c r="CA315" s="93" t="str">
        <f>IF(BS315=TRUE,AU315,"")</f>
        <v/>
      </c>
      <c r="CB315" s="132" t="str">
        <f>IF(BT315=TRUE,AU315&amp;"_1mM","")</f>
        <v/>
      </c>
      <c r="CF315" s="128" t="s">
        <v>341</v>
      </c>
      <c r="CG315" s="131" t="s">
        <v>341</v>
      </c>
      <c r="CH315" s="93" t="b">
        <f t="shared" si="37"/>
        <v>0</v>
      </c>
      <c r="CI315" s="25"/>
      <c r="CJ315" s="25"/>
      <c r="CK315" s="25"/>
      <c r="CP315" s="93" t="b">
        <f t="shared" si="35"/>
        <v>0</v>
      </c>
      <c r="CQ315" s="93" t="b">
        <f t="shared" si="36"/>
        <v>0</v>
      </c>
      <c r="CS315" s="93" t="b">
        <f>$CS$150</f>
        <v>0</v>
      </c>
      <c r="CY315" s="93" t="b">
        <f>CY156</f>
        <v>0</v>
      </c>
      <c r="DC315" s="25"/>
      <c r="DD315" s="94"/>
      <c r="DE315" s="94"/>
      <c r="DF315" s="94"/>
      <c r="DG315" s="94"/>
      <c r="DH315" s="94"/>
      <c r="DJ315" s="118"/>
      <c r="DS315" s="94"/>
    </row>
    <row r="316" spans="6:123" ht="15" customHeight="1">
      <c r="F316" s="10"/>
      <c r="G316" s="61"/>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16"/>
      <c r="AK316" s="116"/>
      <c r="AL316" s="116"/>
      <c r="AM316" s="116"/>
      <c r="AN316" s="116"/>
      <c r="AO316" s="116"/>
      <c r="AP316" s="116"/>
      <c r="AQ316" s="116"/>
      <c r="AR316" s="116"/>
      <c r="AS316" s="116"/>
      <c r="AT316" s="116"/>
      <c r="AU316" s="116"/>
      <c r="AV316" s="116"/>
      <c r="AW316" s="116"/>
      <c r="AX316" s="116"/>
      <c r="AY316" s="116"/>
      <c r="AZ316" s="116"/>
      <c r="BA316" s="116"/>
      <c r="BB316" s="8"/>
      <c r="BC316" s="8"/>
      <c r="BD316" s="8"/>
      <c r="BE316" s="8"/>
      <c r="BF316" s="8"/>
      <c r="BG316" s="7"/>
      <c r="BM316" s="139"/>
      <c r="CB316" s="132"/>
      <c r="CF316" s="128" t="s">
        <v>346</v>
      </c>
      <c r="CG316" s="131" t="s">
        <v>346</v>
      </c>
      <c r="CH316" s="93" t="b">
        <f t="shared" si="37"/>
        <v>0</v>
      </c>
      <c r="CI316" s="25"/>
      <c r="CJ316" s="25"/>
      <c r="CK316" s="25"/>
      <c r="CP316" s="93" t="b">
        <f t="shared" si="35"/>
        <v>0</v>
      </c>
      <c r="CQ316" s="93" t="b">
        <f t="shared" si="36"/>
        <v>0</v>
      </c>
      <c r="CU316" s="93" t="b">
        <f>$CU$152</f>
        <v>0</v>
      </c>
      <c r="CW316" s="93" t="b">
        <f>$CW$154</f>
        <v>0</v>
      </c>
      <c r="CZ316" s="93" t="b">
        <f>CZ157</f>
        <v>0</v>
      </c>
      <c r="DB316" s="93" t="b">
        <f>$DB$159</f>
        <v>0</v>
      </c>
      <c r="DC316" s="25"/>
      <c r="DD316" s="94"/>
      <c r="DE316" s="94"/>
      <c r="DF316" s="94"/>
      <c r="DG316" s="94"/>
      <c r="DH316" s="94"/>
      <c r="DJ316" s="118"/>
      <c r="DS316" s="94"/>
    </row>
    <row r="317" spans="6:123" ht="15.75" customHeight="1">
      <c r="F317" s="10"/>
      <c r="G317" s="61"/>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c r="AN317" s="116"/>
      <c r="AO317" s="116"/>
      <c r="AP317" s="116"/>
      <c r="AQ317" s="116"/>
      <c r="AR317" s="116"/>
      <c r="AS317" s="116"/>
      <c r="AT317" s="116"/>
      <c r="AU317" s="116"/>
      <c r="AV317" s="116"/>
      <c r="AW317" s="116"/>
      <c r="AX317" s="116"/>
      <c r="AY317" s="116"/>
      <c r="AZ317" s="116"/>
      <c r="BA317" s="116"/>
      <c r="BB317" s="116"/>
      <c r="BC317" s="8"/>
      <c r="BD317" s="8"/>
      <c r="BE317" s="8"/>
      <c r="BF317" s="8"/>
      <c r="BG317" s="7"/>
      <c r="BM317" s="139" t="b">
        <v>0</v>
      </c>
      <c r="BO317" s="93" t="b">
        <v>0</v>
      </c>
      <c r="BQ317" s="93" t="b">
        <v>0</v>
      </c>
      <c r="BS317" s="93" t="b">
        <v>0</v>
      </c>
      <c r="BU317" s="93" t="str">
        <f>IF(BM317=TRUE,H317,"")</f>
        <v/>
      </c>
      <c r="BV317" s="93" t="str">
        <f>IF(BN317=TRUE,H317&amp;"_1mM","")</f>
        <v/>
      </c>
      <c r="BW317" s="93" t="str">
        <f>IF(BO317=TRUE,U317,"")</f>
        <v/>
      </c>
      <c r="BX317" s="93" t="str">
        <f>IF(BP317=TRUE,U317&amp;"_1mM","")</f>
        <v/>
      </c>
      <c r="BY317" s="93" t="str">
        <f>IF(BQ317=TRUE,AH317,"")</f>
        <v/>
      </c>
      <c r="BZ317" s="93" t="str">
        <f>IF(BR317=TRUE,AH317&amp;"_1mM","")</f>
        <v/>
      </c>
      <c r="CA317" s="93" t="str">
        <f>IF(BS317=TRUE,AU317,"")</f>
        <v/>
      </c>
      <c r="CB317" s="132" t="str">
        <f>IF(BT317=TRUE,AU317&amp;"_1mM","")</f>
        <v/>
      </c>
      <c r="CF317" s="128" t="s">
        <v>120</v>
      </c>
      <c r="CG317" s="131" t="s">
        <v>120</v>
      </c>
      <c r="CH317" s="93" t="b">
        <f t="shared" si="37"/>
        <v>0</v>
      </c>
      <c r="CI317" s="25"/>
      <c r="CJ317" s="25"/>
      <c r="CK317" s="25"/>
      <c r="CP317" s="93" t="b">
        <f t="shared" si="35"/>
        <v>0</v>
      </c>
      <c r="CQ317" s="93" t="b">
        <f t="shared" si="36"/>
        <v>0</v>
      </c>
      <c r="CR317" s="93" t="b">
        <f>CR149</f>
        <v>0</v>
      </c>
      <c r="CS317" s="93" t="b">
        <f>$CS$150</f>
        <v>0</v>
      </c>
      <c r="CY317" s="93" t="b">
        <f>CY156</f>
        <v>0</v>
      </c>
      <c r="DC317" s="25"/>
      <c r="DD317" s="94"/>
      <c r="DE317" s="94"/>
      <c r="DF317" s="94"/>
      <c r="DG317" s="94"/>
      <c r="DH317" s="94"/>
      <c r="DJ317" s="118"/>
      <c r="DS317" s="94"/>
    </row>
    <row r="318" spans="6:123" ht="15" customHeight="1">
      <c r="F318" s="10"/>
      <c r="G318" s="61"/>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c r="AN318" s="116"/>
      <c r="AO318" s="116"/>
      <c r="AP318" s="116"/>
      <c r="AQ318" s="116"/>
      <c r="AR318" s="116"/>
      <c r="AS318" s="116"/>
      <c r="AT318" s="116"/>
      <c r="AU318" s="116"/>
      <c r="AV318" s="116"/>
      <c r="AW318" s="116"/>
      <c r="AX318" s="116"/>
      <c r="AY318" s="116"/>
      <c r="AZ318" s="116"/>
      <c r="BA318" s="116"/>
      <c r="BB318" s="8"/>
      <c r="BC318" s="8"/>
      <c r="BD318" s="8"/>
      <c r="BE318" s="8"/>
      <c r="BF318" s="8"/>
      <c r="BG318" s="7"/>
      <c r="BM318" s="139"/>
      <c r="CB318" s="132"/>
      <c r="CF318" s="128" t="s">
        <v>351</v>
      </c>
      <c r="CG318" s="131" t="s">
        <v>351</v>
      </c>
      <c r="CH318" s="93" t="b">
        <f t="shared" si="37"/>
        <v>0</v>
      </c>
      <c r="CI318" s="25"/>
      <c r="CJ318" s="25"/>
      <c r="CK318" s="25"/>
      <c r="CP318" s="93" t="b">
        <f t="shared" si="35"/>
        <v>0</v>
      </c>
      <c r="CQ318" s="93" t="b">
        <f t="shared" si="36"/>
        <v>0</v>
      </c>
      <c r="CU318" s="93" t="b">
        <f>$CU$152</f>
        <v>0</v>
      </c>
      <c r="CW318" s="93" t="b">
        <f>$CW$154</f>
        <v>0</v>
      </c>
      <c r="CZ318" s="93" t="b">
        <f>CZ157</f>
        <v>0</v>
      </c>
      <c r="DB318" s="93" t="b">
        <f>$DB$159</f>
        <v>0</v>
      </c>
      <c r="DC318" s="25"/>
      <c r="DD318" s="94"/>
      <c r="DE318" s="94"/>
      <c r="DF318" s="94"/>
      <c r="DG318" s="94"/>
      <c r="DH318" s="94"/>
      <c r="DJ318" s="118"/>
      <c r="DS318" s="94"/>
    </row>
    <row r="319" spans="6:123" ht="15" customHeight="1">
      <c r="F319" s="126"/>
      <c r="G319" s="61"/>
      <c r="H319" s="116"/>
      <c r="I319" s="116"/>
      <c r="J319" s="116"/>
      <c r="K319" s="116"/>
      <c r="L319" s="116"/>
      <c r="M319" s="116"/>
      <c r="N319" s="116"/>
      <c r="O319" s="125"/>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c r="AN319" s="116"/>
      <c r="AO319" s="116"/>
      <c r="AP319" s="116"/>
      <c r="AQ319" s="116"/>
      <c r="AR319" s="116"/>
      <c r="AS319" s="116"/>
      <c r="AT319" s="116"/>
      <c r="AU319" s="116"/>
      <c r="AV319" s="116"/>
      <c r="AW319" s="116"/>
      <c r="AX319" s="116"/>
      <c r="AY319" s="116"/>
      <c r="AZ319" s="116"/>
      <c r="BA319" s="116"/>
      <c r="BB319" s="5"/>
      <c r="BC319" s="5"/>
      <c r="BD319" s="5"/>
      <c r="BE319" s="5"/>
      <c r="BF319" s="5"/>
      <c r="BG319" s="7"/>
      <c r="BM319" s="139"/>
      <c r="CB319" s="132"/>
      <c r="CF319" s="128" t="s">
        <v>122</v>
      </c>
      <c r="CG319" s="131" t="s">
        <v>122</v>
      </c>
      <c r="CH319" s="93" t="b">
        <f t="shared" si="37"/>
        <v>0</v>
      </c>
      <c r="CI319" s="25"/>
      <c r="CJ319" s="25"/>
      <c r="CK319" s="25"/>
      <c r="CP319" s="93" t="b">
        <f t="shared" si="35"/>
        <v>0</v>
      </c>
      <c r="CQ319" s="93" t="b">
        <f t="shared" si="36"/>
        <v>0</v>
      </c>
      <c r="CS319" s="93" t="b">
        <f>$CS$150</f>
        <v>0</v>
      </c>
      <c r="CY319" s="93" t="b">
        <f>CY156</f>
        <v>0</v>
      </c>
      <c r="DC319" s="25"/>
      <c r="DD319" s="94"/>
      <c r="DE319" s="94"/>
      <c r="DF319" s="94"/>
      <c r="DG319" s="94"/>
      <c r="DH319" s="94"/>
      <c r="DJ319" s="118"/>
      <c r="DS319" s="94"/>
    </row>
    <row r="320" spans="6:123" ht="15" customHeight="1">
      <c r="F320" s="6"/>
      <c r="G320" s="61"/>
      <c r="H320" s="116"/>
      <c r="I320" s="116"/>
      <c r="J320" s="116"/>
      <c r="K320" s="116"/>
      <c r="L320" s="116"/>
      <c r="M320" s="116"/>
      <c r="N320" s="116"/>
      <c r="P320" s="125"/>
      <c r="Q320" s="125"/>
      <c r="R320" s="116"/>
      <c r="S320" s="116"/>
      <c r="T320" s="116"/>
      <c r="U320" s="116"/>
      <c r="V320" s="116"/>
      <c r="W320" s="116"/>
      <c r="X320" s="116"/>
      <c r="Y320" s="116"/>
      <c r="Z320" s="116"/>
      <c r="AA320" s="116"/>
      <c r="AB320" s="125"/>
      <c r="AC320" s="125"/>
      <c r="AD320" s="125"/>
      <c r="AE320" s="116"/>
      <c r="AF320" s="116"/>
      <c r="AG320" s="116"/>
      <c r="AH320" s="116"/>
      <c r="AI320" s="116"/>
      <c r="AJ320" s="116"/>
      <c r="AK320" s="116"/>
      <c r="AL320" s="116"/>
      <c r="AM320" s="116"/>
      <c r="AN320" s="116"/>
      <c r="AO320" s="125"/>
      <c r="AP320" s="125"/>
      <c r="AQ320" s="125"/>
      <c r="AR320" s="116"/>
      <c r="AS320" s="116"/>
      <c r="AT320" s="116"/>
      <c r="AU320" s="116"/>
      <c r="AV320" s="116"/>
      <c r="AW320" s="116"/>
      <c r="AX320" s="116"/>
      <c r="AY320" s="116"/>
      <c r="AZ320" s="116"/>
      <c r="BA320" s="116"/>
      <c r="BB320" s="125"/>
      <c r="BC320" s="125"/>
      <c r="BD320" s="125"/>
      <c r="BE320" s="5"/>
      <c r="BF320" s="5"/>
      <c r="BG320" s="7"/>
      <c r="BM320" s="139"/>
      <c r="CB320" s="132"/>
      <c r="CF320" s="128" t="s">
        <v>356</v>
      </c>
      <c r="CG320" s="131" t="s">
        <v>356</v>
      </c>
      <c r="CH320" s="93" t="b">
        <f t="shared" si="37"/>
        <v>0</v>
      </c>
      <c r="CI320" s="25"/>
      <c r="CJ320" s="25"/>
      <c r="CK320" s="25"/>
      <c r="CP320" s="93" t="b">
        <f t="shared" si="35"/>
        <v>0</v>
      </c>
      <c r="CQ320" s="93" t="b">
        <f t="shared" si="36"/>
        <v>0</v>
      </c>
      <c r="CU320" s="93" t="b">
        <f>$CU$152</f>
        <v>0</v>
      </c>
      <c r="CW320" s="93" t="b">
        <f>$CW$154</f>
        <v>0</v>
      </c>
      <c r="CZ320" s="93" t="b">
        <f>CZ157</f>
        <v>0</v>
      </c>
      <c r="DB320" s="93" t="b">
        <f>$DB$159</f>
        <v>0</v>
      </c>
      <c r="DC320" s="25"/>
      <c r="DD320" s="94"/>
      <c r="DE320" s="94"/>
      <c r="DF320" s="94"/>
      <c r="DG320" s="94"/>
      <c r="DH320" s="94"/>
      <c r="DJ320" s="118"/>
      <c r="DS320" s="94"/>
    </row>
    <row r="321" spans="6:123" ht="15" customHeight="1">
      <c r="F321" s="10"/>
      <c r="G321" s="61"/>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c r="AN321" s="116"/>
      <c r="AO321" s="116"/>
      <c r="AP321" s="116"/>
      <c r="AQ321" s="116"/>
      <c r="AR321" s="116"/>
      <c r="AS321" s="116"/>
      <c r="AT321" s="116"/>
      <c r="AU321" s="116"/>
      <c r="AV321" s="116"/>
      <c r="AW321" s="116"/>
      <c r="AX321" s="116"/>
      <c r="AY321" s="116"/>
      <c r="AZ321" s="116"/>
      <c r="BA321" s="116"/>
      <c r="BB321" s="5"/>
      <c r="BC321" s="5"/>
      <c r="BD321" s="5"/>
      <c r="BE321" s="5"/>
      <c r="BF321" s="5"/>
      <c r="BG321" s="7"/>
      <c r="BM321" s="139" t="b">
        <v>1</v>
      </c>
      <c r="BO321" s="93" t="b">
        <v>0</v>
      </c>
      <c r="BU321" s="93">
        <f>IF(BM321=TRUE,H321,"")</f>
        <v>0</v>
      </c>
      <c r="BV321" s="93" t="str">
        <f>IF(BN321=TRUE,H321&amp;"_1mM","")</f>
        <v/>
      </c>
      <c r="BW321" s="93" t="str">
        <f>IF(BO321=TRUE,U321,"")</f>
        <v/>
      </c>
      <c r="BX321" s="93" t="str">
        <f>IF(BP321=TRUE,U321&amp;"_1mM","")</f>
        <v/>
      </c>
      <c r="BY321" s="93" t="str">
        <f>IF(BQ321=TRUE,AH321,"")</f>
        <v/>
      </c>
      <c r="BZ321" s="93" t="str">
        <f>IF(BR321=TRUE,AH321&amp;"_1mM","")</f>
        <v/>
      </c>
      <c r="CA321" s="93" t="str">
        <f>IF(BS321=TRUE,AU321,"")</f>
        <v/>
      </c>
      <c r="CB321" s="132" t="str">
        <f>IF(BT321=TRUE,AU321&amp;"_1mM","")</f>
        <v/>
      </c>
      <c r="CF321" s="128" t="s">
        <v>123</v>
      </c>
      <c r="CG321" s="131" t="s">
        <v>123</v>
      </c>
      <c r="CH321" s="93" t="b">
        <f t="shared" si="37"/>
        <v>0</v>
      </c>
      <c r="CI321" s="25"/>
      <c r="CJ321" s="25"/>
      <c r="CK321" s="25"/>
      <c r="CP321" s="93" t="b">
        <f t="shared" si="35"/>
        <v>0</v>
      </c>
      <c r="CQ321" s="93" t="b">
        <f t="shared" si="36"/>
        <v>0</v>
      </c>
      <c r="CS321" s="93" t="b">
        <f>$CS$150</f>
        <v>0</v>
      </c>
      <c r="CY321" s="93" t="b">
        <f>CY156</f>
        <v>0</v>
      </c>
      <c r="DC321" s="25"/>
      <c r="DD321" s="94"/>
      <c r="DE321" s="94"/>
      <c r="DF321" s="94"/>
      <c r="DG321" s="94"/>
      <c r="DH321" s="94"/>
      <c r="DJ321" s="118"/>
      <c r="DS321" s="94"/>
    </row>
    <row r="322" spans="6:123" ht="15" customHeight="1">
      <c r="F322" s="33"/>
      <c r="G322" s="96"/>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c r="AH322" s="121"/>
      <c r="AI322" s="121"/>
      <c r="AJ322" s="121"/>
      <c r="AK322" s="121"/>
      <c r="AL322" s="121"/>
      <c r="AM322" s="121"/>
      <c r="AN322" s="121"/>
      <c r="AO322" s="121"/>
      <c r="AP322" s="121"/>
      <c r="AQ322" s="121"/>
      <c r="AR322" s="121"/>
      <c r="AS322" s="121"/>
      <c r="AT322" s="121"/>
      <c r="AU322" s="121"/>
      <c r="AV322" s="121"/>
      <c r="AW322" s="121"/>
      <c r="AX322" s="121"/>
      <c r="AY322" s="121"/>
      <c r="AZ322" s="121"/>
      <c r="BA322" s="121"/>
      <c r="BB322" s="35"/>
      <c r="BC322" s="35"/>
      <c r="BD322" s="35"/>
      <c r="BE322" s="35"/>
      <c r="BF322" s="35"/>
      <c r="BG322" s="32"/>
      <c r="BM322" s="139"/>
      <c r="CB322" s="132"/>
      <c r="CF322" s="128" t="s">
        <v>361</v>
      </c>
      <c r="CG322" s="131" t="s">
        <v>361</v>
      </c>
      <c r="CH322" s="93" t="b">
        <f t="shared" si="37"/>
        <v>0</v>
      </c>
      <c r="CI322" s="25"/>
      <c r="CJ322" s="25"/>
      <c r="CK322" s="25"/>
      <c r="CP322" s="93" t="b">
        <f t="shared" si="35"/>
        <v>0</v>
      </c>
      <c r="CQ322" s="93" t="b">
        <f t="shared" si="36"/>
        <v>0</v>
      </c>
      <c r="CU322" s="93" t="b">
        <f>$CU$152</f>
        <v>0</v>
      </c>
      <c r="CW322" s="93" t="b">
        <f>$CW$154</f>
        <v>0</v>
      </c>
      <c r="CZ322" s="93" t="b">
        <f>CZ157</f>
        <v>0</v>
      </c>
      <c r="DB322" s="93" t="b">
        <f>$DB$159</f>
        <v>0</v>
      </c>
      <c r="DC322" s="25"/>
      <c r="DD322" s="94"/>
      <c r="DE322" s="94"/>
      <c r="DF322" s="94"/>
      <c r="DG322" s="94"/>
      <c r="DH322" s="94"/>
      <c r="DJ322" s="118"/>
      <c r="DS322" s="94"/>
    </row>
    <row r="323" spans="6:123" ht="15" customHeight="1">
      <c r="F323" s="61"/>
      <c r="G323" s="61"/>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5"/>
      <c r="BM323" s="139"/>
      <c r="CB323" s="132"/>
      <c r="CF323" s="128" t="s">
        <v>124</v>
      </c>
      <c r="CG323" s="131" t="s">
        <v>124</v>
      </c>
      <c r="CH323" s="93" t="b">
        <f t="shared" si="37"/>
        <v>0</v>
      </c>
      <c r="CI323" s="25"/>
      <c r="CJ323" s="25"/>
      <c r="CK323" s="25"/>
      <c r="CP323" s="93" t="b">
        <f t="shared" si="35"/>
        <v>0</v>
      </c>
      <c r="CQ323" s="93" t="b">
        <f t="shared" si="36"/>
        <v>0</v>
      </c>
      <c r="CR323" s="93" t="b">
        <f>CR149</f>
        <v>0</v>
      </c>
      <c r="CS323" s="93" t="b">
        <f>$CS$150</f>
        <v>0</v>
      </c>
      <c r="CY323" s="93" t="b">
        <f>CY156</f>
        <v>0</v>
      </c>
      <c r="DC323" s="25"/>
      <c r="DD323" s="94"/>
      <c r="DE323" s="94"/>
      <c r="DF323" s="94"/>
      <c r="DG323" s="94"/>
      <c r="DH323" s="94"/>
      <c r="DJ323" s="118"/>
      <c r="DS323" s="94"/>
    </row>
    <row r="324" spans="6:123" ht="15" customHeight="1">
      <c r="F324" s="61"/>
      <c r="G324" s="61"/>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5"/>
      <c r="BM324" s="139"/>
      <c r="CB324" s="132"/>
      <c r="CF324" s="128" t="s">
        <v>366</v>
      </c>
      <c r="CG324" s="131" t="s">
        <v>366</v>
      </c>
      <c r="CH324" s="93" t="b">
        <f t="shared" si="37"/>
        <v>0</v>
      </c>
      <c r="CI324" s="25"/>
      <c r="CJ324" s="25"/>
      <c r="CK324" s="25"/>
      <c r="CP324" s="93" t="b">
        <f t="shared" si="35"/>
        <v>0</v>
      </c>
      <c r="CQ324" s="93" t="b">
        <f t="shared" si="36"/>
        <v>0</v>
      </c>
      <c r="CU324" s="93" t="b">
        <f>$CU$152</f>
        <v>0</v>
      </c>
      <c r="CW324" s="93" t="b">
        <f>$CW$154</f>
        <v>0</v>
      </c>
      <c r="CZ324" s="93" t="b">
        <f>CZ157</f>
        <v>0</v>
      </c>
      <c r="DB324" s="93" t="b">
        <f>$DB$159</f>
        <v>0</v>
      </c>
      <c r="DC324" s="25"/>
      <c r="DD324" s="94"/>
      <c r="DE324" s="94"/>
      <c r="DF324" s="94"/>
      <c r="DG324" s="94"/>
      <c r="DH324" s="94"/>
      <c r="DJ324" s="118"/>
      <c r="DS324" s="94"/>
    </row>
    <row r="325" spans="6:123" ht="15" customHeight="1">
      <c r="F325" s="61"/>
      <c r="G325" s="61"/>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5"/>
      <c r="BM325" s="139"/>
      <c r="CB325" s="132"/>
      <c r="CF325" s="128" t="s">
        <v>125</v>
      </c>
      <c r="CG325" s="131" t="s">
        <v>125</v>
      </c>
      <c r="CH325" s="93" t="b">
        <f t="shared" si="37"/>
        <v>0</v>
      </c>
      <c r="CI325" s="25"/>
      <c r="CJ325" s="25"/>
      <c r="CK325" s="25"/>
      <c r="CP325" s="93" t="b">
        <f t="shared" si="35"/>
        <v>0</v>
      </c>
      <c r="CQ325" s="93" t="b">
        <f t="shared" si="36"/>
        <v>0</v>
      </c>
      <c r="CR325" s="93" t="b">
        <f>CR149</f>
        <v>0</v>
      </c>
      <c r="CS325" s="93" t="b">
        <f>$CS$150</f>
        <v>0</v>
      </c>
      <c r="CY325" s="93" t="b">
        <f>CY156</f>
        <v>0</v>
      </c>
      <c r="DC325" s="25"/>
      <c r="DD325" s="94"/>
      <c r="DE325" s="94"/>
      <c r="DF325" s="94"/>
      <c r="DG325" s="94"/>
      <c r="DH325" s="94"/>
      <c r="DJ325" s="118"/>
      <c r="DS325" s="94"/>
    </row>
    <row r="326" spans="6:123" ht="15" customHeight="1">
      <c r="F326" s="61"/>
      <c r="G326" s="61"/>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5"/>
      <c r="BM326" s="139"/>
      <c r="CB326" s="132"/>
      <c r="CF326" s="128" t="s">
        <v>371</v>
      </c>
      <c r="CG326" s="131" t="s">
        <v>371</v>
      </c>
      <c r="CH326" s="93" t="b">
        <f t="shared" si="37"/>
        <v>0</v>
      </c>
      <c r="CI326" s="25"/>
      <c r="CJ326" s="25"/>
      <c r="CK326" s="25"/>
      <c r="CP326" s="93" t="b">
        <f t="shared" si="35"/>
        <v>0</v>
      </c>
      <c r="CQ326" s="93" t="b">
        <f t="shared" si="36"/>
        <v>0</v>
      </c>
      <c r="CU326" s="93" t="b">
        <f>$CU$152</f>
        <v>0</v>
      </c>
      <c r="CW326" s="93" t="b">
        <f>$CW$154</f>
        <v>0</v>
      </c>
      <c r="CZ326" s="93" t="b">
        <f>CZ157</f>
        <v>0</v>
      </c>
      <c r="DB326" s="93" t="b">
        <f>$DB$159</f>
        <v>0</v>
      </c>
      <c r="DC326" s="25"/>
      <c r="DD326" s="94"/>
      <c r="DE326" s="94"/>
      <c r="DF326" s="94"/>
      <c r="DG326" s="94"/>
      <c r="DH326" s="94"/>
      <c r="DJ326" s="118"/>
      <c r="DS326" s="94"/>
    </row>
    <row r="327" spans="6:123" ht="15.75" customHeight="1">
      <c r="F327" s="61"/>
      <c r="G327" s="61"/>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5"/>
      <c r="BM327" s="139"/>
      <c r="BN327" s="93" t="b">
        <v>0</v>
      </c>
      <c r="BP327" s="93" t="b">
        <v>0</v>
      </c>
      <c r="BR327" s="93" t="b">
        <v>0</v>
      </c>
      <c r="BT327" s="93" t="b">
        <v>0</v>
      </c>
      <c r="BV327" s="93" t="str">
        <f>IF(BN327=TRUE,"BRAF_Cascade","")</f>
        <v/>
      </c>
      <c r="BX327" s="93" t="str">
        <f>IF(BP327=TRUE,"BRAF[V600E]_Cascade","")</f>
        <v/>
      </c>
      <c r="BZ327" s="93" t="str">
        <f>IF(BR327=TRUE,"COT_Cascade","")</f>
        <v/>
      </c>
      <c r="CB327" s="132" t="str">
        <f>IF(BT327=TRUE,"DLK_Cascade","")</f>
        <v/>
      </c>
      <c r="CF327" s="128" t="s">
        <v>127</v>
      </c>
      <c r="CG327" s="131" t="s">
        <v>127</v>
      </c>
      <c r="CH327" s="93" t="b">
        <f t="shared" si="37"/>
        <v>0</v>
      </c>
      <c r="CI327" s="25"/>
      <c r="CJ327" s="25"/>
      <c r="CK327" s="25"/>
      <c r="CP327" s="93" t="b">
        <f t="shared" si="35"/>
        <v>0</v>
      </c>
      <c r="CQ327" s="93" t="b">
        <f t="shared" si="36"/>
        <v>0</v>
      </c>
      <c r="CS327" s="93" t="b">
        <f>$CS$150</f>
        <v>0</v>
      </c>
      <c r="CY327" s="93" t="b">
        <f>CY156</f>
        <v>0</v>
      </c>
      <c r="DC327" s="25"/>
      <c r="DD327" s="94"/>
      <c r="DE327" s="94"/>
      <c r="DF327" s="94"/>
      <c r="DG327" s="94"/>
      <c r="DH327" s="94"/>
      <c r="DJ327" s="118"/>
      <c r="DS327" s="94"/>
    </row>
    <row r="328" spans="6:123" ht="15" customHeight="1">
      <c r="F328" s="61"/>
      <c r="G328" s="61"/>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5"/>
      <c r="BM328" s="139"/>
      <c r="CB328" s="132"/>
      <c r="CF328" s="128" t="s">
        <v>376</v>
      </c>
      <c r="CG328" s="131" t="s">
        <v>376</v>
      </c>
      <c r="CH328" s="93" t="b">
        <f t="shared" si="37"/>
        <v>0</v>
      </c>
      <c r="CI328" s="25"/>
      <c r="CJ328" s="25"/>
      <c r="CK328" s="25"/>
      <c r="CP328" s="93" t="b">
        <f t="shared" si="35"/>
        <v>0</v>
      </c>
      <c r="CQ328" s="93" t="b">
        <f t="shared" si="36"/>
        <v>0</v>
      </c>
      <c r="CU328" s="93" t="b">
        <f>$CU$152</f>
        <v>0</v>
      </c>
      <c r="CW328" s="93" t="b">
        <f>$CW$154</f>
        <v>0</v>
      </c>
      <c r="CZ328" s="93" t="b">
        <f>CZ157</f>
        <v>0</v>
      </c>
      <c r="DB328" s="93" t="b">
        <f>$DB$159</f>
        <v>0</v>
      </c>
      <c r="DC328" s="25"/>
      <c r="DD328" s="94"/>
      <c r="DE328" s="94"/>
      <c r="DF328" s="94"/>
      <c r="DG328" s="94"/>
      <c r="DH328" s="94"/>
      <c r="DJ328" s="118"/>
      <c r="DS328" s="94"/>
    </row>
    <row r="329" spans="6:123" ht="15" customHeight="1">
      <c r="F329" s="61"/>
      <c r="G329" s="61"/>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5"/>
      <c r="BM329" s="139"/>
      <c r="BN329" s="93" t="b">
        <v>0</v>
      </c>
      <c r="BP329" s="93" t="b">
        <v>0</v>
      </c>
      <c r="BR329" s="93" t="b">
        <v>0</v>
      </c>
      <c r="BT329" s="93" t="b">
        <v>0</v>
      </c>
      <c r="BV329" s="93" t="str">
        <f>IF(BN329=TRUE,"MAP3K1_Cascade","")</f>
        <v/>
      </c>
      <c r="BX329" s="93" t="str">
        <f>IF(BP329=TRUE,"MAP3K2_Cascade","")</f>
        <v/>
      </c>
      <c r="BZ329" s="93" t="str">
        <f>IF(BR329=TRUE,"MAP3K3_Cascade","")</f>
        <v/>
      </c>
      <c r="CB329" s="132" t="str">
        <f>IF(BT329=TRUE,"MAP3K4_Cascade","")</f>
        <v/>
      </c>
      <c r="CF329" s="128" t="s">
        <v>709</v>
      </c>
      <c r="CG329" s="131" t="s">
        <v>678</v>
      </c>
      <c r="CH329" s="93" t="b">
        <f t="shared" si="37"/>
        <v>0</v>
      </c>
      <c r="CI329" s="25"/>
      <c r="CJ329" s="25"/>
      <c r="CK329" s="25"/>
      <c r="CP329" s="93" t="b">
        <f t="shared" si="35"/>
        <v>0</v>
      </c>
      <c r="CQ329" s="93" t="b">
        <f t="shared" si="36"/>
        <v>0</v>
      </c>
      <c r="CY329" s="93" t="b">
        <f>CY156</f>
        <v>0</v>
      </c>
      <c r="DC329" s="25"/>
      <c r="DD329" s="94"/>
      <c r="DE329" s="94"/>
      <c r="DF329" s="94"/>
      <c r="DG329" s="94"/>
      <c r="DH329" s="94"/>
      <c r="DJ329" s="118"/>
      <c r="DS329" s="94"/>
    </row>
    <row r="330" spans="6:123" ht="15" customHeight="1">
      <c r="F330" s="61"/>
      <c r="G330" s="61"/>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5"/>
      <c r="BM330" s="139"/>
      <c r="CB330" s="132"/>
      <c r="CF330" s="128" t="s">
        <v>798</v>
      </c>
      <c r="CG330" s="131" t="s">
        <v>679</v>
      </c>
      <c r="CH330" s="93" t="b">
        <f t="shared" si="37"/>
        <v>0</v>
      </c>
      <c r="CI330" s="25"/>
      <c r="CJ330" s="25"/>
      <c r="CK330" s="25"/>
      <c r="CP330" s="93" t="b">
        <f t="shared" si="35"/>
        <v>0</v>
      </c>
      <c r="CQ330" s="93" t="b">
        <f t="shared" si="36"/>
        <v>0</v>
      </c>
      <c r="CZ330" s="93" t="b">
        <f>CZ157</f>
        <v>0</v>
      </c>
      <c r="DB330" s="93" t="b">
        <f>$DB$159</f>
        <v>0</v>
      </c>
      <c r="DC330" s="25"/>
      <c r="DD330" s="94"/>
      <c r="DE330" s="94"/>
      <c r="DF330" s="94"/>
      <c r="DG330" s="94"/>
      <c r="DH330" s="94"/>
      <c r="DJ330" s="118"/>
      <c r="DS330" s="94"/>
    </row>
    <row r="331" spans="6:123" ht="15" customHeight="1">
      <c r="F331" s="61"/>
      <c r="G331" s="61"/>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5"/>
      <c r="BM331" s="139"/>
      <c r="BN331" s="93" t="b">
        <v>0</v>
      </c>
      <c r="BP331" s="93" t="b">
        <v>0</v>
      </c>
      <c r="BR331" s="93" t="b">
        <v>0</v>
      </c>
      <c r="BT331" s="93" t="b">
        <v>0</v>
      </c>
      <c r="BV331" s="93" t="str">
        <f>IF(BN331=TRUE,"MAP3K5_Cascade","")</f>
        <v/>
      </c>
      <c r="BX331" s="93" t="str">
        <f>IF(BP331=TRUE,"MLK1_Cascade","")</f>
        <v/>
      </c>
      <c r="BZ331" s="93" t="str">
        <f>IF(BR331=TRUE,"MLK2_Cascade","")</f>
        <v/>
      </c>
      <c r="CB331" s="132" t="str">
        <f>IF(BT331=TRUE,"MLK3_Cascade","")</f>
        <v/>
      </c>
      <c r="CF331" s="128" t="s">
        <v>722</v>
      </c>
      <c r="CG331" s="131" t="s">
        <v>377</v>
      </c>
      <c r="CH331" s="93" t="b">
        <f t="shared" si="37"/>
        <v>0</v>
      </c>
      <c r="CI331" s="25"/>
      <c r="CJ331" s="25"/>
      <c r="CK331" s="25"/>
      <c r="CP331" s="93" t="b">
        <f t="shared" si="35"/>
        <v>0</v>
      </c>
      <c r="CQ331" s="93" t="b">
        <f t="shared" si="36"/>
        <v>0</v>
      </c>
      <c r="CY331" s="93" t="b">
        <f>CY156</f>
        <v>0</v>
      </c>
      <c r="DC331" s="25"/>
      <c r="DD331" s="94"/>
      <c r="DE331" s="94"/>
      <c r="DF331" s="94"/>
      <c r="DG331" s="94"/>
      <c r="DH331" s="94"/>
      <c r="DJ331" s="118"/>
      <c r="DS331" s="94"/>
    </row>
    <row r="332" spans="6:123">
      <c r="F332" s="61"/>
      <c r="G332" s="61"/>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5"/>
      <c r="BM332" s="139"/>
      <c r="CB332" s="132"/>
      <c r="CF332" s="128" t="s">
        <v>799</v>
      </c>
      <c r="CG332" s="131" t="s">
        <v>382</v>
      </c>
      <c r="CH332" s="93" t="b">
        <f t="shared" si="37"/>
        <v>0</v>
      </c>
      <c r="CI332" s="25"/>
      <c r="CJ332" s="25"/>
      <c r="CK332" s="25"/>
      <c r="CP332" s="93" t="b">
        <f t="shared" si="35"/>
        <v>0</v>
      </c>
      <c r="CQ332" s="93" t="b">
        <f t="shared" si="36"/>
        <v>0</v>
      </c>
      <c r="CZ332" s="93" t="b">
        <f>CZ157</f>
        <v>0</v>
      </c>
      <c r="DB332" s="93" t="b">
        <f>$DB$159</f>
        <v>0</v>
      </c>
      <c r="DC332" s="25"/>
      <c r="DD332" s="94"/>
      <c r="DE332" s="94"/>
      <c r="DF332" s="94"/>
      <c r="DG332" s="94"/>
      <c r="DH332" s="94"/>
      <c r="DJ332" s="118"/>
      <c r="DS332" s="94"/>
    </row>
    <row r="333" spans="6:123" ht="12.75" customHeight="1">
      <c r="F333" s="61"/>
      <c r="G333" s="61"/>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5"/>
      <c r="BM333" s="139"/>
      <c r="BN333" s="93" t="b">
        <v>0</v>
      </c>
      <c r="BP333" s="93" t="b">
        <v>0</v>
      </c>
      <c r="BV333" s="93" t="str">
        <f>IF(BN333=TRUE,"MOS_Cascade","")</f>
        <v/>
      </c>
      <c r="BX333" s="93" t="str">
        <f>IF(BP333=TRUE,"RAF1_Cascade","")</f>
        <v/>
      </c>
      <c r="BZ333" s="93" t="str">
        <f>IF(BR333=TRUE,"TAK1-TAB1_Cascade","")</f>
        <v/>
      </c>
      <c r="CB333" s="132"/>
      <c r="CF333" s="128" t="s">
        <v>736</v>
      </c>
      <c r="CG333" s="131" t="s">
        <v>680</v>
      </c>
      <c r="CH333" s="93" t="b">
        <f t="shared" si="37"/>
        <v>0</v>
      </c>
      <c r="CI333" s="25"/>
      <c r="CJ333" s="25"/>
      <c r="CK333" s="25"/>
      <c r="CP333" s="93" t="b">
        <f t="shared" si="35"/>
        <v>0</v>
      </c>
      <c r="CQ333" s="93" t="b">
        <f t="shared" si="36"/>
        <v>0</v>
      </c>
      <c r="CY333" s="93" t="b">
        <f>CY156</f>
        <v>0</v>
      </c>
      <c r="DC333" s="25"/>
      <c r="DD333" s="94"/>
      <c r="DE333" s="94"/>
      <c r="DF333" s="94"/>
      <c r="DG333" s="94"/>
      <c r="DH333" s="94"/>
      <c r="DJ333" s="118"/>
      <c r="DS333" s="94"/>
    </row>
    <row r="334" spans="6:123" ht="12.75" customHeight="1">
      <c r="F334" s="61"/>
      <c r="G334" s="61"/>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5"/>
      <c r="BM334" s="139"/>
      <c r="CB334" s="132"/>
      <c r="CF334" s="128" t="s">
        <v>800</v>
      </c>
      <c r="CG334" s="131" t="s">
        <v>681</v>
      </c>
      <c r="CH334" s="93" t="b">
        <f t="shared" si="37"/>
        <v>0</v>
      </c>
      <c r="CI334" s="25"/>
      <c r="CJ334" s="25"/>
      <c r="CK334" s="25"/>
      <c r="CP334" s="93" t="b">
        <f t="shared" si="35"/>
        <v>0</v>
      </c>
      <c r="CQ334" s="93" t="b">
        <f t="shared" si="36"/>
        <v>0</v>
      </c>
      <c r="CZ334" s="93" t="b">
        <f>CZ157</f>
        <v>0</v>
      </c>
      <c r="DB334" s="93" t="b">
        <f>$DB$159</f>
        <v>0</v>
      </c>
      <c r="DC334" s="25"/>
      <c r="DD334" s="94"/>
      <c r="DE334" s="94"/>
      <c r="DF334" s="94"/>
      <c r="DG334" s="94"/>
      <c r="DH334" s="94"/>
      <c r="DJ334" s="118"/>
      <c r="DS334" s="94"/>
    </row>
    <row r="335" spans="6:123" ht="12.75" customHeight="1">
      <c r="F335" s="61"/>
      <c r="G335" s="61"/>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5"/>
      <c r="BM335" s="139"/>
      <c r="CB335" s="132"/>
      <c r="CF335" s="128" t="s">
        <v>751</v>
      </c>
      <c r="CG335" s="131" t="s">
        <v>383</v>
      </c>
      <c r="CH335" s="93" t="b">
        <f t="shared" si="37"/>
        <v>0</v>
      </c>
      <c r="CI335" s="25"/>
      <c r="CJ335" s="25"/>
      <c r="CK335" s="25"/>
      <c r="CP335" s="93" t="b">
        <f t="shared" si="35"/>
        <v>0</v>
      </c>
      <c r="CQ335" s="93" t="b">
        <f t="shared" si="36"/>
        <v>0</v>
      </c>
      <c r="CY335" s="93" t="b">
        <f>CY156</f>
        <v>0</v>
      </c>
      <c r="DC335" s="25"/>
      <c r="DD335" s="94"/>
      <c r="DE335" s="94"/>
      <c r="DF335" s="94"/>
      <c r="DG335" s="94"/>
      <c r="DH335" s="94"/>
      <c r="DJ335" s="118"/>
      <c r="DS335" s="94"/>
    </row>
    <row r="336" spans="6:123" ht="12.75" customHeight="1">
      <c r="F336" s="61"/>
      <c r="G336" s="61"/>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5"/>
      <c r="BM336" s="139"/>
      <c r="CB336" s="132"/>
      <c r="CF336" s="130" t="s">
        <v>801</v>
      </c>
      <c r="CG336" s="131" t="s">
        <v>388</v>
      </c>
      <c r="CH336" s="93" t="b">
        <f t="shared" si="37"/>
        <v>0</v>
      </c>
      <c r="CI336" s="25"/>
      <c r="CJ336" s="25"/>
      <c r="CK336" s="25"/>
      <c r="CP336" s="93" t="b">
        <f t="shared" si="35"/>
        <v>0</v>
      </c>
      <c r="CQ336" s="93" t="b">
        <f t="shared" si="36"/>
        <v>0</v>
      </c>
      <c r="CZ336" s="93" t="b">
        <f>CZ157</f>
        <v>0</v>
      </c>
      <c r="DB336" s="93" t="b">
        <f>$DB$159</f>
        <v>0</v>
      </c>
      <c r="DC336" s="25"/>
      <c r="DD336" s="94"/>
      <c r="DE336" s="94"/>
      <c r="DF336" s="94"/>
      <c r="DG336" s="94"/>
      <c r="DH336" s="94"/>
      <c r="DJ336" s="118"/>
      <c r="DS336" s="94"/>
    </row>
    <row r="337" spans="6:123" ht="12.75" customHeight="1">
      <c r="F337" s="61"/>
      <c r="G337" s="61"/>
      <c r="H337" s="61"/>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5"/>
      <c r="BM337" s="139"/>
      <c r="BN337" s="93" t="b">
        <v>0</v>
      </c>
      <c r="BP337" s="93" t="b">
        <v>0</v>
      </c>
      <c r="BR337" s="93" t="b">
        <v>0</v>
      </c>
      <c r="BT337" s="93" t="b">
        <v>0</v>
      </c>
      <c r="BV337" s="93" t="str">
        <f>IF(BN337=TRUE,"MAP2K1_Cascade","")</f>
        <v/>
      </c>
      <c r="BX337" s="93" t="str">
        <f>IF(BP337=TRUE,"MAP2K2_Cascade","")</f>
        <v/>
      </c>
      <c r="BZ337" s="93" t="str">
        <f>IF(BR337=TRUE,"MAP2K3_Cascade","")</f>
        <v/>
      </c>
      <c r="CB337" s="132" t="str">
        <f>IF(BT337=TRUE,"MAP2K4_Cascade","")</f>
        <v/>
      </c>
      <c r="CF337" s="130" t="s">
        <v>710</v>
      </c>
      <c r="CG337" s="131" t="s">
        <v>389</v>
      </c>
      <c r="CH337" s="93" t="b">
        <f t="shared" si="37"/>
        <v>0</v>
      </c>
      <c r="CI337" s="25"/>
      <c r="CJ337" s="25"/>
      <c r="CK337" s="25"/>
      <c r="CP337" s="93" t="b">
        <f t="shared" si="35"/>
        <v>0</v>
      </c>
      <c r="CQ337" s="93" t="b">
        <f t="shared" si="36"/>
        <v>0</v>
      </c>
      <c r="CY337" s="93" t="b">
        <f>CY156</f>
        <v>0</v>
      </c>
      <c r="DC337" s="25"/>
      <c r="DD337" s="94"/>
      <c r="DE337" s="94"/>
      <c r="DF337" s="94"/>
      <c r="DG337" s="94"/>
      <c r="DH337" s="94"/>
      <c r="DJ337" s="118"/>
      <c r="DS337" s="94"/>
    </row>
    <row r="338" spans="6:123" ht="12.75" customHeight="1">
      <c r="F338" s="61"/>
      <c r="G338" s="61"/>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61"/>
      <c r="AY338" s="61"/>
      <c r="AZ338" s="61"/>
      <c r="BA338" s="61"/>
      <c r="BB338" s="61"/>
      <c r="BC338" s="61"/>
      <c r="BD338" s="61"/>
      <c r="BE338" s="61"/>
      <c r="BF338" s="61"/>
      <c r="BG338" s="5"/>
      <c r="BM338" s="139"/>
      <c r="CB338" s="132"/>
      <c r="CF338" s="128" t="s">
        <v>802</v>
      </c>
      <c r="CG338" s="131" t="s">
        <v>394</v>
      </c>
      <c r="CH338" s="93" t="b">
        <f t="shared" si="37"/>
        <v>0</v>
      </c>
      <c r="CI338" s="25"/>
      <c r="CJ338" s="25"/>
      <c r="CK338" s="25"/>
      <c r="CP338" s="93" t="b">
        <f t="shared" si="35"/>
        <v>0</v>
      </c>
      <c r="CQ338" s="93" t="b">
        <f t="shared" si="36"/>
        <v>0</v>
      </c>
      <c r="CZ338" s="93" t="b">
        <f>CZ157</f>
        <v>0</v>
      </c>
      <c r="DB338" s="93" t="b">
        <f>$DB$159</f>
        <v>0</v>
      </c>
      <c r="DC338" s="25"/>
      <c r="DD338" s="94"/>
      <c r="DE338" s="94"/>
      <c r="DF338" s="94"/>
      <c r="DG338" s="94"/>
      <c r="DH338" s="94"/>
      <c r="DJ338" s="118"/>
      <c r="DS338" s="94"/>
    </row>
    <row r="339" spans="6:123" ht="12.75" customHeight="1">
      <c r="F339" s="61"/>
      <c r="G339" s="61"/>
      <c r="H339" s="61"/>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61"/>
      <c r="AY339" s="61"/>
      <c r="AZ339" s="61"/>
      <c r="BA339" s="61"/>
      <c r="BB339" s="61"/>
      <c r="BC339" s="61"/>
      <c r="BD339" s="61"/>
      <c r="BE339" s="61"/>
      <c r="BF339" s="61"/>
      <c r="BG339" s="5"/>
      <c r="BM339" s="140"/>
      <c r="BN339" s="134" t="b">
        <v>0</v>
      </c>
      <c r="BO339" s="134"/>
      <c r="BP339" s="134" t="b">
        <v>0</v>
      </c>
      <c r="BQ339" s="134"/>
      <c r="BR339" s="134" t="b">
        <v>0</v>
      </c>
      <c r="BS339" s="134"/>
      <c r="BT339" s="134"/>
      <c r="BU339" s="134"/>
      <c r="BV339" s="134" t="str">
        <f>IF(BN339=TRUE,"MAP2K5_Cascade","")</f>
        <v/>
      </c>
      <c r="BW339" s="134"/>
      <c r="BX339" s="134" t="str">
        <f>IF(BP339=TRUE,"MAP2K6_Cascade","")</f>
        <v/>
      </c>
      <c r="BY339" s="134"/>
      <c r="BZ339" s="134" t="str">
        <f>IF(BR339=TRUE,"MAP2K7_Cascade","")</f>
        <v/>
      </c>
      <c r="CA339" s="134"/>
      <c r="CB339" s="135"/>
      <c r="CF339" s="128" t="s">
        <v>723</v>
      </c>
      <c r="CG339" s="131" t="s">
        <v>395</v>
      </c>
      <c r="CH339" s="93" t="b">
        <f t="shared" si="37"/>
        <v>0</v>
      </c>
      <c r="CI339" s="25"/>
      <c r="CJ339" s="25"/>
      <c r="CK339" s="25"/>
      <c r="CP339" s="93" t="b">
        <f t="shared" si="35"/>
        <v>0</v>
      </c>
      <c r="CQ339" s="93" t="b">
        <f t="shared" si="36"/>
        <v>0</v>
      </c>
      <c r="CY339" s="93" t="b">
        <f>CY156</f>
        <v>0</v>
      </c>
      <c r="DC339" s="25"/>
      <c r="DD339" s="94"/>
      <c r="DE339" s="94"/>
      <c r="DF339" s="94"/>
      <c r="DG339" s="94"/>
      <c r="DH339" s="94"/>
      <c r="DJ339" s="118"/>
      <c r="DS339" s="94"/>
    </row>
    <row r="340" spans="6:123" ht="12.75" customHeight="1">
      <c r="F340" s="61"/>
      <c r="G340" s="61"/>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61"/>
      <c r="AY340" s="61"/>
      <c r="AZ340" s="61"/>
      <c r="BA340" s="61"/>
      <c r="BB340" s="61"/>
      <c r="BC340" s="61"/>
      <c r="BD340" s="61"/>
      <c r="BE340" s="61"/>
      <c r="BF340" s="61"/>
      <c r="BG340" s="5"/>
      <c r="CF340" s="128" t="s">
        <v>803</v>
      </c>
      <c r="CG340" s="131" t="s">
        <v>397</v>
      </c>
      <c r="CH340" s="93" t="b">
        <f t="shared" si="37"/>
        <v>0</v>
      </c>
      <c r="CI340" s="25"/>
      <c r="CJ340" s="25"/>
      <c r="CK340" s="25"/>
      <c r="CP340" s="93" t="b">
        <f t="shared" si="35"/>
        <v>0</v>
      </c>
      <c r="CQ340" s="93" t="b">
        <f t="shared" si="36"/>
        <v>0</v>
      </c>
      <c r="CZ340" s="93" t="b">
        <f>CZ157</f>
        <v>0</v>
      </c>
      <c r="DB340" s="93" t="b">
        <f>$DB$159</f>
        <v>0</v>
      </c>
      <c r="DC340" s="25"/>
      <c r="DD340" s="94"/>
      <c r="DE340" s="94"/>
      <c r="DF340" s="94"/>
      <c r="DG340" s="94"/>
      <c r="DH340" s="94"/>
      <c r="DJ340" s="118"/>
      <c r="DS340" s="94"/>
    </row>
    <row r="341" spans="6:123">
      <c r="F341" s="61"/>
      <c r="G341" s="61"/>
      <c r="H341" s="61"/>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61"/>
      <c r="AY341" s="61"/>
      <c r="AZ341" s="61"/>
      <c r="BA341" s="61"/>
      <c r="BB341" s="61"/>
      <c r="BC341" s="61"/>
      <c r="BD341" s="61"/>
      <c r="BE341" s="61"/>
      <c r="BF341" s="61"/>
      <c r="BG341" s="5"/>
      <c r="CF341" s="128" t="s">
        <v>398</v>
      </c>
      <c r="CG341" s="131" t="s">
        <v>398</v>
      </c>
      <c r="CH341" s="93" t="b">
        <f t="shared" si="37"/>
        <v>0</v>
      </c>
      <c r="CI341" s="25"/>
      <c r="CJ341" s="25"/>
      <c r="CK341" s="25"/>
      <c r="CP341" s="93" t="b">
        <f t="shared" si="35"/>
        <v>0</v>
      </c>
      <c r="CQ341" s="93" t="b">
        <f t="shared" si="36"/>
        <v>0</v>
      </c>
      <c r="CR341" s="93" t="b">
        <f>CR149</f>
        <v>0</v>
      </c>
      <c r="CS341" s="93" t="b">
        <f>$CS$150</f>
        <v>0</v>
      </c>
      <c r="CY341" s="93" t="b">
        <f>CY156</f>
        <v>0</v>
      </c>
      <c r="DC341" s="25"/>
      <c r="DD341" s="94"/>
      <c r="DE341" s="94"/>
      <c r="DF341" s="94"/>
      <c r="DG341" s="94"/>
      <c r="DH341" s="94"/>
      <c r="DJ341" s="118"/>
      <c r="DS341" s="94"/>
    </row>
    <row r="342" spans="6:123">
      <c r="F342" s="61"/>
      <c r="G342" s="6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61"/>
      <c r="AY342" s="61"/>
      <c r="AZ342" s="61"/>
      <c r="BA342" s="61"/>
      <c r="BB342" s="61"/>
      <c r="BC342" s="61"/>
      <c r="BD342" s="61"/>
      <c r="BE342" s="61"/>
      <c r="BF342" s="61"/>
      <c r="BG342" s="5"/>
      <c r="CF342" s="128" t="s">
        <v>399</v>
      </c>
      <c r="CG342" s="131" t="s">
        <v>399</v>
      </c>
      <c r="CH342" s="93" t="b">
        <f t="shared" si="37"/>
        <v>0</v>
      </c>
      <c r="CI342" s="25"/>
      <c r="CJ342" s="25"/>
      <c r="CK342" s="25"/>
      <c r="CP342" s="93" t="b">
        <f t="shared" si="35"/>
        <v>0</v>
      </c>
      <c r="CQ342" s="93" t="b">
        <f t="shared" si="36"/>
        <v>0</v>
      </c>
      <c r="CU342" s="93" t="b">
        <f>$CU$152</f>
        <v>0</v>
      </c>
      <c r="CW342" s="93" t="b">
        <f>$CW$154</f>
        <v>0</v>
      </c>
      <c r="CZ342" s="93" t="b">
        <f>CZ157</f>
        <v>0</v>
      </c>
      <c r="DB342" s="93" t="b">
        <f>$DB$159</f>
        <v>0</v>
      </c>
      <c r="DC342" s="25"/>
      <c r="DD342" s="94"/>
      <c r="DE342" s="94"/>
      <c r="DF342" s="94"/>
      <c r="DG342" s="94"/>
      <c r="DH342" s="94"/>
      <c r="DJ342" s="118"/>
      <c r="DS342" s="94"/>
    </row>
    <row r="343" spans="6:123">
      <c r="F343" s="61"/>
      <c r="G343" s="61"/>
      <c r="H343" s="61"/>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61"/>
      <c r="AY343" s="61"/>
      <c r="AZ343" s="61"/>
      <c r="BA343" s="61"/>
      <c r="BB343" s="61"/>
      <c r="BC343" s="61"/>
      <c r="BD343" s="61"/>
      <c r="BE343" s="61"/>
      <c r="BF343" s="61"/>
      <c r="BG343" s="5"/>
      <c r="CF343" s="128" t="s">
        <v>400</v>
      </c>
      <c r="CG343" s="131" t="s">
        <v>400</v>
      </c>
      <c r="CH343" s="93" t="b">
        <f t="shared" si="37"/>
        <v>0</v>
      </c>
      <c r="CI343" s="25"/>
      <c r="CJ343" s="25"/>
      <c r="CK343" s="25"/>
      <c r="CP343" s="93" t="b">
        <f t="shared" si="35"/>
        <v>0</v>
      </c>
      <c r="CQ343" s="93" t="b">
        <f t="shared" si="36"/>
        <v>0</v>
      </c>
      <c r="CS343" s="93" t="b">
        <f>$CS$150</f>
        <v>0</v>
      </c>
      <c r="CY343" s="93" t="b">
        <f>CY156</f>
        <v>0</v>
      </c>
      <c r="DC343" s="25"/>
      <c r="DD343" s="94"/>
      <c r="DE343" s="94"/>
      <c r="DF343" s="94"/>
      <c r="DG343" s="94"/>
      <c r="DH343" s="94"/>
      <c r="DJ343" s="118"/>
      <c r="DS343" s="94"/>
    </row>
    <row r="344" spans="6:123">
      <c r="F344" s="61"/>
      <c r="G344" s="61"/>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61"/>
      <c r="AY344" s="61"/>
      <c r="AZ344" s="61"/>
      <c r="BA344" s="61"/>
      <c r="BB344" s="61"/>
      <c r="BC344" s="61"/>
      <c r="BD344" s="61"/>
      <c r="BE344" s="61"/>
      <c r="BF344" s="61"/>
      <c r="BG344" s="5"/>
      <c r="CF344" s="128" t="s">
        <v>401</v>
      </c>
      <c r="CG344" s="131" t="s">
        <v>401</v>
      </c>
      <c r="CH344" s="93" t="b">
        <f t="shared" si="37"/>
        <v>0</v>
      </c>
      <c r="CI344" s="25"/>
      <c r="CJ344" s="25"/>
      <c r="CK344" s="25"/>
      <c r="CP344" s="93" t="b">
        <f t="shared" si="35"/>
        <v>0</v>
      </c>
      <c r="CQ344" s="93" t="b">
        <f t="shared" si="36"/>
        <v>0</v>
      </c>
      <c r="CU344" s="93" t="b">
        <f>$CU$152</f>
        <v>0</v>
      </c>
      <c r="CW344" s="93" t="b">
        <f>$CW$154</f>
        <v>0</v>
      </c>
      <c r="CZ344" s="93" t="b">
        <f>CZ157</f>
        <v>0</v>
      </c>
      <c r="DB344" s="93" t="b">
        <f>$DB$159</f>
        <v>0</v>
      </c>
      <c r="DC344" s="25"/>
      <c r="DD344" s="94"/>
      <c r="DE344" s="94"/>
      <c r="DF344" s="94"/>
      <c r="DG344" s="94"/>
      <c r="DH344" s="94"/>
      <c r="DJ344" s="118"/>
      <c r="DS344" s="94"/>
    </row>
    <row r="345" spans="6:123">
      <c r="F345" s="61"/>
      <c r="G345" s="61"/>
      <c r="H345" s="61"/>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61"/>
      <c r="AY345" s="61"/>
      <c r="AZ345" s="61"/>
      <c r="BA345" s="61"/>
      <c r="BB345" s="61"/>
      <c r="BC345" s="61"/>
      <c r="BD345" s="61"/>
      <c r="BE345" s="61"/>
      <c r="BF345" s="61"/>
      <c r="BG345" s="5"/>
      <c r="CF345" s="128" t="s">
        <v>129</v>
      </c>
      <c r="CG345" s="131" t="s">
        <v>129</v>
      </c>
      <c r="CH345" s="93" t="b">
        <f t="shared" si="37"/>
        <v>0</v>
      </c>
      <c r="CI345" s="25"/>
      <c r="CJ345" s="25"/>
      <c r="CK345" s="25"/>
      <c r="CP345" s="93" t="b">
        <f t="shared" si="35"/>
        <v>0</v>
      </c>
      <c r="CQ345" s="93" t="b">
        <f t="shared" si="36"/>
        <v>0</v>
      </c>
      <c r="CS345" s="93" t="b">
        <f>$CS$150</f>
        <v>0</v>
      </c>
      <c r="CY345" s="93" t="b">
        <f>CY156</f>
        <v>0</v>
      </c>
      <c r="DC345" s="25"/>
      <c r="DD345" s="94"/>
      <c r="DE345" s="94"/>
      <c r="DF345" s="94"/>
      <c r="DG345" s="94"/>
      <c r="DH345" s="94"/>
      <c r="DJ345" s="118"/>
      <c r="DS345" s="94"/>
    </row>
    <row r="346" spans="6:123">
      <c r="F346" s="61"/>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61"/>
      <c r="AY346" s="61"/>
      <c r="AZ346" s="61"/>
      <c r="BA346" s="61"/>
      <c r="BB346" s="61"/>
      <c r="BC346" s="61"/>
      <c r="BD346" s="61"/>
      <c r="BE346" s="61"/>
      <c r="BF346" s="61"/>
      <c r="BG346" s="5"/>
      <c r="CF346" s="128" t="s">
        <v>404</v>
      </c>
      <c r="CG346" s="131" t="s">
        <v>404</v>
      </c>
      <c r="CH346" s="93" t="b">
        <f t="shared" si="37"/>
        <v>0</v>
      </c>
      <c r="CI346" s="25"/>
      <c r="CJ346" s="25"/>
      <c r="CK346" s="25"/>
      <c r="CP346" s="93" t="b">
        <f t="shared" si="35"/>
        <v>0</v>
      </c>
      <c r="CQ346" s="93" t="b">
        <f t="shared" si="36"/>
        <v>0</v>
      </c>
      <c r="CU346" s="93" t="b">
        <f>$CU$152</f>
        <v>0</v>
      </c>
      <c r="CW346" s="93" t="b">
        <f>$CW$154</f>
        <v>0</v>
      </c>
      <c r="CZ346" s="93" t="b">
        <f>CZ157</f>
        <v>0</v>
      </c>
      <c r="DB346" s="93" t="b">
        <f>$DB$159</f>
        <v>0</v>
      </c>
      <c r="DC346" s="25"/>
      <c r="DD346" s="94"/>
      <c r="DE346" s="94"/>
      <c r="DF346" s="94"/>
      <c r="DG346" s="94"/>
      <c r="DH346" s="94"/>
      <c r="DJ346" s="118"/>
      <c r="DS346" s="94"/>
    </row>
    <row r="347" spans="6:123">
      <c r="F347" s="61"/>
      <c r="G347" s="61"/>
      <c r="H347" s="61"/>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61"/>
      <c r="AY347" s="61"/>
      <c r="AZ347" s="61"/>
      <c r="BA347" s="61"/>
      <c r="BB347" s="61"/>
      <c r="BC347" s="61"/>
      <c r="BD347" s="61"/>
      <c r="BE347" s="61"/>
      <c r="BF347" s="61"/>
      <c r="BG347" s="5"/>
      <c r="CF347" s="128" t="s">
        <v>131</v>
      </c>
      <c r="CG347" s="131" t="s">
        <v>131</v>
      </c>
      <c r="CH347" s="93" t="b">
        <f t="shared" si="37"/>
        <v>0</v>
      </c>
      <c r="CI347" s="25"/>
      <c r="CJ347" s="25"/>
      <c r="CK347" s="25"/>
      <c r="CP347" s="93" t="b">
        <f t="shared" si="35"/>
        <v>0</v>
      </c>
      <c r="CQ347" s="93" t="b">
        <f t="shared" si="36"/>
        <v>0</v>
      </c>
      <c r="CS347" s="93" t="b">
        <f>$CS$150</f>
        <v>0</v>
      </c>
      <c r="CY347" s="93" t="b">
        <f>CY156</f>
        <v>0</v>
      </c>
      <c r="DC347" s="25"/>
      <c r="DD347" s="94"/>
      <c r="DE347" s="94"/>
      <c r="DF347" s="94"/>
      <c r="DG347" s="94"/>
      <c r="DH347" s="94"/>
      <c r="DJ347" s="118"/>
      <c r="DS347" s="94"/>
    </row>
    <row r="348" spans="6:123">
      <c r="F348" s="61"/>
      <c r="G348" s="61"/>
      <c r="H348" s="61"/>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61"/>
      <c r="AY348" s="61"/>
      <c r="AZ348" s="61"/>
      <c r="BA348" s="61"/>
      <c r="BB348" s="61"/>
      <c r="BC348" s="61"/>
      <c r="BD348" s="61"/>
      <c r="BE348" s="61"/>
      <c r="BF348" s="61"/>
      <c r="BG348" s="5"/>
      <c r="CF348" s="128" t="s">
        <v>405</v>
      </c>
      <c r="CG348" s="131" t="s">
        <v>405</v>
      </c>
      <c r="CH348" s="93" t="b">
        <f t="shared" si="37"/>
        <v>0</v>
      </c>
      <c r="CI348" s="25"/>
      <c r="CJ348" s="25"/>
      <c r="CK348" s="25"/>
      <c r="CP348" s="93" t="b">
        <f t="shared" si="35"/>
        <v>0</v>
      </c>
      <c r="CQ348" s="93" t="b">
        <f t="shared" si="36"/>
        <v>0</v>
      </c>
      <c r="CU348" s="93" t="b">
        <f>$CU$152</f>
        <v>0</v>
      </c>
      <c r="CW348" s="93" t="b">
        <f>$CW$154</f>
        <v>0</v>
      </c>
      <c r="CZ348" s="93" t="b">
        <f>CZ157</f>
        <v>0</v>
      </c>
      <c r="DB348" s="93" t="b">
        <f>$DB$159</f>
        <v>0</v>
      </c>
      <c r="DC348" s="25"/>
      <c r="DD348" s="94"/>
      <c r="DE348" s="94"/>
      <c r="DF348" s="94"/>
      <c r="DG348" s="94"/>
      <c r="DH348" s="94"/>
      <c r="DJ348" s="118"/>
      <c r="DS348" s="94"/>
    </row>
    <row r="349" spans="6:123">
      <c r="F349" s="61"/>
      <c r="G349" s="61"/>
      <c r="H349" s="61"/>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61"/>
      <c r="AY349" s="61"/>
      <c r="AZ349" s="61"/>
      <c r="BA349" s="61"/>
      <c r="BB349" s="61"/>
      <c r="BC349" s="61"/>
      <c r="BD349" s="61"/>
      <c r="BE349" s="61"/>
      <c r="BF349" s="61"/>
      <c r="BG349" s="5"/>
      <c r="CF349" s="128" t="s">
        <v>132</v>
      </c>
      <c r="CG349" s="131" t="s">
        <v>132</v>
      </c>
      <c r="CH349" s="93" t="b">
        <f t="shared" si="37"/>
        <v>0</v>
      </c>
      <c r="CI349" s="25"/>
      <c r="CJ349" s="25"/>
      <c r="CK349" s="25"/>
      <c r="CP349" s="93" t="b">
        <f t="shared" si="35"/>
        <v>0</v>
      </c>
      <c r="CQ349" s="93" t="b">
        <f t="shared" si="36"/>
        <v>0</v>
      </c>
      <c r="CS349" s="93" t="b">
        <f>$CS$150</f>
        <v>0</v>
      </c>
      <c r="CY349" s="93" t="b">
        <f>CY156</f>
        <v>0</v>
      </c>
      <c r="DC349" s="25"/>
      <c r="DD349" s="94"/>
      <c r="DE349" s="94"/>
      <c r="DF349" s="94"/>
      <c r="DG349" s="94"/>
      <c r="DH349" s="94"/>
      <c r="DJ349" s="118"/>
      <c r="DS349" s="94"/>
    </row>
    <row r="350" spans="6:123">
      <c r="F350" s="61"/>
      <c r="G350" s="61"/>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61"/>
      <c r="AY350" s="61"/>
      <c r="AZ350" s="61"/>
      <c r="BA350" s="61"/>
      <c r="BB350" s="61"/>
      <c r="BC350" s="61"/>
      <c r="BD350" s="61"/>
      <c r="BE350" s="61"/>
      <c r="BF350" s="61"/>
      <c r="BG350" s="5"/>
      <c r="CF350" s="128" t="s">
        <v>406</v>
      </c>
      <c r="CG350" s="131" t="s">
        <v>406</v>
      </c>
      <c r="CH350" s="93" t="b">
        <f t="shared" si="37"/>
        <v>0</v>
      </c>
      <c r="CI350" s="25"/>
      <c r="CJ350" s="25"/>
      <c r="CK350" s="25"/>
      <c r="CP350" s="93" t="b">
        <f t="shared" si="35"/>
        <v>0</v>
      </c>
      <c r="CQ350" s="93" t="b">
        <f t="shared" si="36"/>
        <v>0</v>
      </c>
      <c r="CU350" s="93" t="b">
        <f>$CU$152</f>
        <v>0</v>
      </c>
      <c r="CW350" s="93" t="b">
        <f>$CW$154</f>
        <v>0</v>
      </c>
      <c r="CZ350" s="93" t="b">
        <f>CZ157</f>
        <v>0</v>
      </c>
      <c r="DB350" s="93" t="b">
        <f>$DB$159</f>
        <v>0</v>
      </c>
      <c r="DC350" s="25"/>
      <c r="DD350" s="94"/>
      <c r="DE350" s="94"/>
      <c r="DF350" s="94"/>
      <c r="DG350" s="94"/>
      <c r="DH350" s="94"/>
      <c r="DJ350" s="118"/>
      <c r="DS350" s="94"/>
    </row>
    <row r="351" spans="6:123">
      <c r="F351" s="61"/>
      <c r="G351" s="61"/>
      <c r="H351" s="61"/>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c r="AZ351" s="61"/>
      <c r="BA351" s="61"/>
      <c r="BB351" s="61"/>
      <c r="BC351" s="61"/>
      <c r="BD351" s="61"/>
      <c r="BE351" s="61"/>
      <c r="BF351" s="61"/>
      <c r="BG351" s="5"/>
      <c r="CF351" s="128" t="s">
        <v>133</v>
      </c>
      <c r="CG351" s="131" t="s">
        <v>133</v>
      </c>
      <c r="CH351" s="93" t="b">
        <f t="shared" si="37"/>
        <v>0</v>
      </c>
      <c r="CI351" s="25"/>
      <c r="CJ351" s="25"/>
      <c r="CK351" s="25"/>
      <c r="CP351" s="93" t="b">
        <f t="shared" si="35"/>
        <v>0</v>
      </c>
      <c r="CQ351" s="93" t="b">
        <f t="shared" si="36"/>
        <v>0</v>
      </c>
      <c r="CR351" s="93" t="b">
        <f>CR149</f>
        <v>0</v>
      </c>
      <c r="CS351" s="93" t="b">
        <f>$CS$150</f>
        <v>0</v>
      </c>
      <c r="CY351" s="93" t="b">
        <f>CY156</f>
        <v>0</v>
      </c>
      <c r="DC351" s="25"/>
      <c r="DD351" s="94"/>
      <c r="DE351" s="94"/>
      <c r="DF351" s="94"/>
      <c r="DG351" s="94"/>
      <c r="DH351" s="94"/>
      <c r="DJ351" s="118"/>
      <c r="DS351" s="94"/>
    </row>
    <row r="352" spans="6:123">
      <c r="F352" s="61"/>
      <c r="G352" s="61"/>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5"/>
      <c r="CF352" s="128" t="s">
        <v>407</v>
      </c>
      <c r="CG352" s="131" t="s">
        <v>407</v>
      </c>
      <c r="CH352" s="93" t="b">
        <f t="shared" si="37"/>
        <v>0</v>
      </c>
      <c r="CI352" s="25"/>
      <c r="CJ352" s="25"/>
      <c r="CK352" s="25"/>
      <c r="CP352" s="93" t="b">
        <f t="shared" si="35"/>
        <v>0</v>
      </c>
      <c r="CQ352" s="93" t="b">
        <f t="shared" si="36"/>
        <v>0</v>
      </c>
      <c r="CU352" s="93" t="b">
        <f>$CU$152</f>
        <v>0</v>
      </c>
      <c r="CW352" s="93" t="b">
        <f>$CW$154</f>
        <v>0</v>
      </c>
      <c r="CZ352" s="93" t="b">
        <f>CZ157</f>
        <v>0</v>
      </c>
      <c r="DB352" s="93" t="b">
        <f>$DB$159</f>
        <v>0</v>
      </c>
      <c r="DC352" s="25"/>
      <c r="DD352" s="94"/>
      <c r="DE352" s="94"/>
      <c r="DF352" s="94"/>
      <c r="DG352" s="94"/>
      <c r="DH352" s="94"/>
      <c r="DJ352" s="118"/>
      <c r="DS352" s="94"/>
    </row>
    <row r="353" spans="6:123">
      <c r="F353" s="61"/>
      <c r="G353" s="61"/>
      <c r="H353" s="61"/>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c r="AZ353" s="61"/>
      <c r="BA353" s="61"/>
      <c r="BB353" s="61"/>
      <c r="BC353" s="61"/>
      <c r="BD353" s="61"/>
      <c r="BE353" s="61"/>
      <c r="BF353" s="61"/>
      <c r="BG353" s="5"/>
      <c r="CF353" s="128" t="s">
        <v>711</v>
      </c>
      <c r="CG353" s="131" t="s">
        <v>682</v>
      </c>
      <c r="CH353" s="93" t="b">
        <f t="shared" si="37"/>
        <v>0</v>
      </c>
      <c r="CI353" s="25"/>
      <c r="CJ353" s="25"/>
      <c r="CK353" s="25"/>
      <c r="CP353" s="93" t="b">
        <f t="shared" si="35"/>
        <v>0</v>
      </c>
      <c r="CQ353" s="93" t="b">
        <f t="shared" si="36"/>
        <v>0</v>
      </c>
      <c r="CY353" s="93" t="b">
        <f>CY156</f>
        <v>0</v>
      </c>
      <c r="DC353" s="25"/>
      <c r="DD353" s="94"/>
      <c r="DE353" s="94"/>
      <c r="DF353" s="94"/>
      <c r="DG353" s="94"/>
      <c r="DH353" s="94"/>
      <c r="DJ353" s="118"/>
      <c r="DS353" s="94"/>
    </row>
    <row r="354" spans="6:123">
      <c r="F354" s="61"/>
      <c r="G354" s="61"/>
      <c r="H354" s="61"/>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c r="AZ354" s="61"/>
      <c r="BA354" s="61"/>
      <c r="BB354" s="61"/>
      <c r="BC354" s="61"/>
      <c r="BD354" s="61"/>
      <c r="BE354" s="61"/>
      <c r="BF354" s="61"/>
      <c r="BG354" s="5"/>
      <c r="CF354" s="128" t="s">
        <v>804</v>
      </c>
      <c r="CG354" s="131" t="s">
        <v>683</v>
      </c>
      <c r="CH354" s="93" t="b">
        <f t="shared" si="37"/>
        <v>0</v>
      </c>
      <c r="CI354" s="25"/>
      <c r="CJ354" s="25"/>
      <c r="CK354" s="25"/>
      <c r="CP354" s="93" t="b">
        <f t="shared" ref="CP354:CP419" si="38">IF(COUNTIF(DJ:DJ,CF354)&gt;0,TRUE,FALSE)</f>
        <v>0</v>
      </c>
      <c r="CQ354" s="93" t="b">
        <f t="shared" ref="CQ354:CQ419" si="39">IF(COUNTIF($BU$164:$CB$339,CF354)&gt;0,TRUE,FALSE)</f>
        <v>0</v>
      </c>
      <c r="CZ354" s="93" t="b">
        <f>CZ157</f>
        <v>0</v>
      </c>
      <c r="DB354" s="93" t="b">
        <f>$DB$159</f>
        <v>0</v>
      </c>
      <c r="DC354" s="25"/>
      <c r="DD354" s="94"/>
      <c r="DE354" s="94"/>
      <c r="DF354" s="94"/>
      <c r="DG354" s="94"/>
      <c r="DH354" s="94"/>
      <c r="DJ354" s="118"/>
      <c r="DS354" s="94"/>
    </row>
    <row r="355" spans="6:123">
      <c r="F355" s="61"/>
      <c r="G355" s="61"/>
      <c r="H355" s="61"/>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c r="AZ355" s="61"/>
      <c r="BA355" s="61"/>
      <c r="BB355" s="61"/>
      <c r="BC355" s="61"/>
      <c r="BD355" s="61"/>
      <c r="BE355" s="61"/>
      <c r="BF355" s="61"/>
      <c r="BG355" s="5"/>
      <c r="CF355" s="128" t="s">
        <v>724</v>
      </c>
      <c r="CG355" s="131" t="s">
        <v>684</v>
      </c>
      <c r="CH355" s="93" t="b">
        <f t="shared" ref="CH355:CH418" si="40">IF(COUNTIF(CP355:DC355,TRUE)=0,FALSE,TRUE)</f>
        <v>0</v>
      </c>
      <c r="CI355" s="25"/>
      <c r="CJ355" s="25"/>
      <c r="CK355" s="25"/>
      <c r="CP355" s="93" t="b">
        <f t="shared" si="38"/>
        <v>0</v>
      </c>
      <c r="CQ355" s="93" t="b">
        <f t="shared" si="39"/>
        <v>0</v>
      </c>
      <c r="CY355" s="93" t="b">
        <f>CY156</f>
        <v>0</v>
      </c>
      <c r="DC355" s="25"/>
      <c r="DD355" s="94"/>
      <c r="DE355" s="94"/>
      <c r="DF355" s="94"/>
      <c r="DG355" s="94"/>
      <c r="DH355" s="94"/>
      <c r="DJ355" s="118"/>
      <c r="DS355" s="94"/>
    </row>
    <row r="356" spans="6:123">
      <c r="F356" s="61"/>
      <c r="G356" s="61"/>
      <c r="H356" s="61"/>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5"/>
      <c r="CF356" s="128" t="s">
        <v>805</v>
      </c>
      <c r="CG356" s="131" t="s">
        <v>685</v>
      </c>
      <c r="CH356" s="93" t="b">
        <f t="shared" si="40"/>
        <v>0</v>
      </c>
      <c r="CI356" s="25"/>
      <c r="CJ356" s="25"/>
      <c r="CK356" s="25"/>
      <c r="CP356" s="93" t="b">
        <f t="shared" si="38"/>
        <v>0</v>
      </c>
      <c r="CQ356" s="93" t="b">
        <f t="shared" si="39"/>
        <v>0</v>
      </c>
      <c r="CZ356" s="93" t="b">
        <f>CZ157</f>
        <v>0</v>
      </c>
      <c r="DB356" s="93" t="b">
        <f>$DB$159</f>
        <v>0</v>
      </c>
      <c r="DC356" s="25"/>
      <c r="DD356" s="94"/>
      <c r="DE356" s="94"/>
      <c r="DF356" s="94"/>
      <c r="DG356" s="94"/>
      <c r="DH356" s="94"/>
      <c r="DJ356" s="118"/>
      <c r="DS356" s="94"/>
    </row>
    <row r="357" spans="6:123">
      <c r="F357" s="61"/>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5"/>
      <c r="CF357" s="128" t="s">
        <v>737</v>
      </c>
      <c r="CG357" s="131" t="s">
        <v>408</v>
      </c>
      <c r="CH357" s="93" t="b">
        <f t="shared" si="40"/>
        <v>0</v>
      </c>
      <c r="CI357" s="25"/>
      <c r="CJ357" s="25"/>
      <c r="CK357" s="25"/>
      <c r="CP357" s="93" t="b">
        <f t="shared" si="38"/>
        <v>0</v>
      </c>
      <c r="CQ357" s="93" t="b">
        <f t="shared" si="39"/>
        <v>0</v>
      </c>
      <c r="CY357" s="93" t="b">
        <f>CY156</f>
        <v>0</v>
      </c>
      <c r="DC357" s="25"/>
      <c r="DD357" s="94"/>
      <c r="DE357" s="94"/>
      <c r="DF357" s="94"/>
      <c r="DG357" s="94"/>
      <c r="DH357" s="94"/>
      <c r="DJ357" s="118"/>
      <c r="DS357" s="94"/>
    </row>
    <row r="358" spans="6:123">
      <c r="F358" s="61"/>
      <c r="G358" s="6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5"/>
      <c r="CF358" s="128" t="s">
        <v>806</v>
      </c>
      <c r="CG358" s="131" t="s">
        <v>409</v>
      </c>
      <c r="CH358" s="93" t="b">
        <f t="shared" si="40"/>
        <v>0</v>
      </c>
      <c r="CI358" s="25"/>
      <c r="CJ358" s="25"/>
      <c r="CK358" s="25"/>
      <c r="CP358" s="93" t="b">
        <f t="shared" si="38"/>
        <v>0</v>
      </c>
      <c r="CQ358" s="93" t="b">
        <f t="shared" si="39"/>
        <v>0</v>
      </c>
      <c r="CZ358" s="93" t="b">
        <f>CZ157</f>
        <v>0</v>
      </c>
      <c r="DB358" s="93" t="b">
        <f>$DB$159</f>
        <v>0</v>
      </c>
      <c r="DC358" s="25"/>
      <c r="DD358" s="94"/>
      <c r="DE358" s="94"/>
      <c r="DF358" s="94"/>
      <c r="DG358" s="94"/>
      <c r="DH358" s="94"/>
      <c r="DJ358" s="118"/>
      <c r="DS358" s="94"/>
    </row>
    <row r="359" spans="6:123">
      <c r="F359" s="61"/>
      <c r="G359" s="61"/>
      <c r="H359" s="61"/>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5"/>
      <c r="CF359" s="128" t="s">
        <v>136</v>
      </c>
      <c r="CG359" s="131" t="s">
        <v>136</v>
      </c>
      <c r="CH359" s="93" t="b">
        <f t="shared" si="40"/>
        <v>0</v>
      </c>
      <c r="CI359" s="25"/>
      <c r="CJ359" s="25"/>
      <c r="CK359" s="25"/>
      <c r="CP359" s="93" t="b">
        <f t="shared" si="38"/>
        <v>0</v>
      </c>
      <c r="CQ359" s="93" t="b">
        <f t="shared" si="39"/>
        <v>0</v>
      </c>
      <c r="CS359" s="93" t="b">
        <f>$CS$150</f>
        <v>0</v>
      </c>
      <c r="CY359" s="93" t="b">
        <f>CY156</f>
        <v>0</v>
      </c>
      <c r="DC359" s="25"/>
      <c r="DD359" s="94"/>
      <c r="DE359" s="94"/>
      <c r="DF359" s="94"/>
      <c r="DG359" s="94"/>
      <c r="DH359" s="94"/>
      <c r="DJ359" s="118"/>
      <c r="DS359" s="94"/>
    </row>
    <row r="360" spans="6:123">
      <c r="F360" s="61"/>
      <c r="G360" s="61"/>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5"/>
      <c r="CF360" s="128" t="s">
        <v>410</v>
      </c>
      <c r="CG360" s="131" t="s">
        <v>410</v>
      </c>
      <c r="CH360" s="93" t="b">
        <f t="shared" si="40"/>
        <v>0</v>
      </c>
      <c r="CI360" s="25"/>
      <c r="CJ360" s="25"/>
      <c r="CK360" s="25"/>
      <c r="CP360" s="93" t="b">
        <f t="shared" si="38"/>
        <v>0</v>
      </c>
      <c r="CQ360" s="93" t="b">
        <f t="shared" si="39"/>
        <v>0</v>
      </c>
      <c r="CU360" s="93" t="b">
        <f>$CU$152</f>
        <v>0</v>
      </c>
      <c r="CW360" s="93" t="b">
        <f>$CW$154</f>
        <v>0</v>
      </c>
      <c r="CZ360" s="93" t="b">
        <f>CZ157</f>
        <v>0</v>
      </c>
      <c r="DB360" s="93" t="b">
        <f>$DB$159</f>
        <v>0</v>
      </c>
      <c r="DC360" s="25"/>
      <c r="DD360" s="94"/>
      <c r="DE360" s="94"/>
      <c r="DF360" s="94"/>
      <c r="DG360" s="94"/>
      <c r="DH360" s="94"/>
      <c r="DJ360" s="118"/>
      <c r="DS360" s="94"/>
    </row>
    <row r="361" spans="6:123">
      <c r="F361" s="61"/>
      <c r="G361" s="61"/>
      <c r="H361" s="61"/>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5"/>
      <c r="CF361" s="128" t="s">
        <v>137</v>
      </c>
      <c r="CG361" s="131" t="s">
        <v>137</v>
      </c>
      <c r="CH361" s="93" t="b">
        <f t="shared" si="40"/>
        <v>0</v>
      </c>
      <c r="CI361" s="25"/>
      <c r="CJ361" s="25"/>
      <c r="CK361" s="25"/>
      <c r="CP361" s="93" t="b">
        <f t="shared" si="38"/>
        <v>0</v>
      </c>
      <c r="CQ361" s="93" t="b">
        <f t="shared" si="39"/>
        <v>0</v>
      </c>
      <c r="CR361" s="93" t="b">
        <f>CR149</f>
        <v>0</v>
      </c>
      <c r="CS361" s="93" t="b">
        <f>$CS$150</f>
        <v>0</v>
      </c>
      <c r="CY361" s="93" t="b">
        <f>CY156</f>
        <v>0</v>
      </c>
      <c r="DC361" s="25"/>
      <c r="DD361" s="94"/>
      <c r="DE361" s="94"/>
      <c r="DF361" s="94"/>
      <c r="DG361" s="94"/>
      <c r="DH361" s="94"/>
      <c r="DJ361" s="118"/>
      <c r="DS361" s="94"/>
    </row>
    <row r="362" spans="6:123">
      <c r="F362" s="61"/>
      <c r="G362" s="61"/>
      <c r="H362" s="61"/>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5"/>
      <c r="CF362" s="128" t="s">
        <v>411</v>
      </c>
      <c r="CG362" s="131" t="s">
        <v>411</v>
      </c>
      <c r="CH362" s="93" t="b">
        <f t="shared" si="40"/>
        <v>0</v>
      </c>
      <c r="CI362" s="25"/>
      <c r="CJ362" s="25"/>
      <c r="CK362" s="25"/>
      <c r="CP362" s="93" t="b">
        <f t="shared" si="38"/>
        <v>0</v>
      </c>
      <c r="CQ362" s="93" t="b">
        <f t="shared" si="39"/>
        <v>0</v>
      </c>
      <c r="CU362" s="93" t="b">
        <f>$CU$152</f>
        <v>0</v>
      </c>
      <c r="CW362" s="93" t="b">
        <f>$CW$154</f>
        <v>0</v>
      </c>
      <c r="CZ362" s="93" t="b">
        <f>CZ157</f>
        <v>0</v>
      </c>
      <c r="DB362" s="93" t="b">
        <f>$DB$159</f>
        <v>0</v>
      </c>
      <c r="DC362" s="25"/>
      <c r="DD362" s="94"/>
      <c r="DE362" s="94"/>
      <c r="DF362" s="94"/>
      <c r="DG362" s="94"/>
      <c r="DH362" s="94"/>
      <c r="DJ362" s="118"/>
      <c r="DS362" s="94"/>
    </row>
    <row r="363" spans="6:123">
      <c r="F363" s="61"/>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5"/>
      <c r="CF363" s="128" t="s">
        <v>725</v>
      </c>
      <c r="CG363" s="131" t="s">
        <v>686</v>
      </c>
      <c r="CH363" s="93" t="b">
        <f t="shared" si="40"/>
        <v>0</v>
      </c>
      <c r="CI363" s="25"/>
      <c r="CJ363" s="25"/>
      <c r="CK363" s="25"/>
      <c r="CP363" s="93" t="b">
        <f t="shared" si="38"/>
        <v>0</v>
      </c>
      <c r="CQ363" s="93" t="b">
        <f t="shared" si="39"/>
        <v>0</v>
      </c>
      <c r="CY363" s="93" t="b">
        <f>CY156</f>
        <v>0</v>
      </c>
      <c r="DC363" s="25"/>
      <c r="DD363" s="94"/>
      <c r="DE363" s="94"/>
      <c r="DF363" s="94"/>
      <c r="DG363" s="94"/>
      <c r="DH363" s="94"/>
      <c r="DJ363" s="118"/>
      <c r="DS363" s="94"/>
    </row>
    <row r="364" spans="6:123">
      <c r="F364" s="61"/>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5"/>
      <c r="CF364" s="128" t="s">
        <v>807</v>
      </c>
      <c r="CG364" s="131" t="s">
        <v>687</v>
      </c>
      <c r="CH364" s="93" t="b">
        <f t="shared" si="40"/>
        <v>0</v>
      </c>
      <c r="CI364" s="25"/>
      <c r="CJ364" s="25"/>
      <c r="CK364" s="25"/>
      <c r="CP364" s="93" t="b">
        <f t="shared" si="38"/>
        <v>0</v>
      </c>
      <c r="CQ364" s="93" t="b">
        <f t="shared" si="39"/>
        <v>0</v>
      </c>
      <c r="CZ364" s="93" t="b">
        <f>CZ157</f>
        <v>0</v>
      </c>
      <c r="DB364" s="93" t="b">
        <f>$DB$159</f>
        <v>0</v>
      </c>
      <c r="DC364" s="25"/>
      <c r="DD364" s="94"/>
      <c r="DE364" s="94"/>
      <c r="DF364" s="94"/>
      <c r="DG364" s="94"/>
      <c r="DH364" s="94"/>
      <c r="DJ364" s="118"/>
      <c r="DS364" s="94"/>
    </row>
    <row r="365" spans="6:123">
      <c r="F365" s="61"/>
      <c r="G365" s="61"/>
      <c r="H365" s="61"/>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5"/>
      <c r="CF365" s="128" t="s">
        <v>738</v>
      </c>
      <c r="CG365" s="131" t="s">
        <v>688</v>
      </c>
      <c r="CH365" s="93" t="b">
        <f t="shared" si="40"/>
        <v>0</v>
      </c>
      <c r="CI365" s="25"/>
      <c r="CJ365" s="25"/>
      <c r="CK365" s="25"/>
      <c r="CP365" s="93" t="b">
        <f t="shared" si="38"/>
        <v>0</v>
      </c>
      <c r="CQ365" s="93" t="b">
        <f t="shared" si="39"/>
        <v>0</v>
      </c>
      <c r="CY365" s="93" t="b">
        <f>CY156</f>
        <v>0</v>
      </c>
      <c r="DC365" s="25"/>
      <c r="DD365" s="94"/>
      <c r="DE365" s="94"/>
      <c r="DF365" s="94"/>
      <c r="DG365" s="94"/>
      <c r="DH365" s="94"/>
      <c r="DJ365" s="118"/>
      <c r="DS365" s="94"/>
    </row>
    <row r="366" spans="6:123">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5"/>
      <c r="CF366" s="130" t="s">
        <v>808</v>
      </c>
      <c r="CG366" s="131" t="s">
        <v>689</v>
      </c>
      <c r="CH366" s="93" t="b">
        <f t="shared" si="40"/>
        <v>0</v>
      </c>
      <c r="CI366" s="25"/>
      <c r="CJ366" s="25"/>
      <c r="CK366" s="25"/>
      <c r="CP366" s="93" t="b">
        <f t="shared" si="38"/>
        <v>0</v>
      </c>
      <c r="CQ366" s="93" t="b">
        <f t="shared" si="39"/>
        <v>0</v>
      </c>
      <c r="CZ366" s="93" t="b">
        <f>CZ157</f>
        <v>0</v>
      </c>
      <c r="DB366" s="93" t="b">
        <f>$DB$159</f>
        <v>0</v>
      </c>
      <c r="DC366" s="25"/>
      <c r="DD366" s="94"/>
      <c r="DE366" s="94"/>
      <c r="DF366" s="94"/>
      <c r="DG366" s="94"/>
      <c r="DH366" s="94"/>
      <c r="DJ366" s="118"/>
      <c r="DS366" s="94"/>
    </row>
    <row r="367" spans="6:123">
      <c r="F367" s="61"/>
      <c r="G367" s="61"/>
      <c r="H367" s="61"/>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5"/>
      <c r="CF367" s="130" t="s">
        <v>752</v>
      </c>
      <c r="CG367" s="131" t="s">
        <v>690</v>
      </c>
      <c r="CH367" s="93" t="b">
        <f t="shared" si="40"/>
        <v>0</v>
      </c>
      <c r="CI367" s="25"/>
      <c r="CJ367" s="25"/>
      <c r="CK367" s="25"/>
      <c r="CP367" s="93" t="b">
        <f t="shared" si="38"/>
        <v>0</v>
      </c>
      <c r="CQ367" s="93" t="b">
        <f t="shared" si="39"/>
        <v>0</v>
      </c>
      <c r="CY367" s="93" t="b">
        <f>CY156</f>
        <v>0</v>
      </c>
      <c r="DC367" s="25"/>
      <c r="DD367" s="94"/>
      <c r="DE367" s="94"/>
      <c r="DF367" s="94"/>
      <c r="DG367" s="94"/>
      <c r="DH367" s="94"/>
      <c r="DJ367" s="118"/>
      <c r="DS367" s="94"/>
    </row>
    <row r="368" spans="6:123">
      <c r="F368" s="61"/>
      <c r="G368" s="61"/>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5"/>
      <c r="CF368" s="128" t="s">
        <v>809</v>
      </c>
      <c r="CG368" s="131" t="s">
        <v>691</v>
      </c>
      <c r="CH368" s="93" t="b">
        <f t="shared" si="40"/>
        <v>0</v>
      </c>
      <c r="CI368" s="25"/>
      <c r="CJ368" s="25"/>
      <c r="CK368" s="25"/>
      <c r="CP368" s="93" t="b">
        <f t="shared" si="38"/>
        <v>0</v>
      </c>
      <c r="CQ368" s="93" t="b">
        <f t="shared" si="39"/>
        <v>0</v>
      </c>
      <c r="CZ368" s="93" t="b">
        <f>CZ157</f>
        <v>0</v>
      </c>
      <c r="DB368" s="93" t="b">
        <f>$DB$159</f>
        <v>0</v>
      </c>
      <c r="DC368" s="25"/>
      <c r="DD368" s="94"/>
      <c r="DE368" s="94"/>
      <c r="DF368" s="94"/>
      <c r="DG368" s="94"/>
      <c r="DH368" s="94"/>
      <c r="DJ368" s="118"/>
      <c r="DS368" s="94"/>
    </row>
    <row r="369" spans="6:123">
      <c r="F369" s="61"/>
      <c r="G369" s="61"/>
      <c r="H369" s="61"/>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5"/>
      <c r="CF369" s="128" t="s">
        <v>138</v>
      </c>
      <c r="CG369" s="131" t="s">
        <v>138</v>
      </c>
      <c r="CH369" s="93" t="b">
        <f t="shared" si="40"/>
        <v>0</v>
      </c>
      <c r="CI369" s="25"/>
      <c r="CJ369" s="25"/>
      <c r="CK369" s="25"/>
      <c r="CP369" s="93" t="b">
        <f t="shared" si="38"/>
        <v>0</v>
      </c>
      <c r="CQ369" s="93" t="b">
        <f t="shared" si="39"/>
        <v>0</v>
      </c>
      <c r="CS369" s="93" t="b">
        <f>$CS$150</f>
        <v>0</v>
      </c>
      <c r="CY369" s="93" t="b">
        <f>CY156</f>
        <v>0</v>
      </c>
      <c r="DC369" s="25"/>
      <c r="DD369" s="94"/>
      <c r="DE369" s="94"/>
      <c r="DF369" s="94"/>
      <c r="DG369" s="94"/>
      <c r="DH369" s="94"/>
      <c r="DJ369" s="118"/>
      <c r="DS369" s="94"/>
    </row>
    <row r="370" spans="6:123">
      <c r="F370" s="61"/>
      <c r="G370" s="61"/>
      <c r="H370" s="61"/>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5"/>
      <c r="CF370" s="128" t="s">
        <v>412</v>
      </c>
      <c r="CG370" s="131" t="s">
        <v>412</v>
      </c>
      <c r="CH370" s="93" t="b">
        <f t="shared" si="40"/>
        <v>0</v>
      </c>
      <c r="CI370" s="25"/>
      <c r="CJ370" s="25"/>
      <c r="CK370" s="25"/>
      <c r="CP370" s="93" t="b">
        <f t="shared" si="38"/>
        <v>0</v>
      </c>
      <c r="CQ370" s="93" t="b">
        <f t="shared" si="39"/>
        <v>0</v>
      </c>
      <c r="CU370" s="93" t="b">
        <f>$CU$152</f>
        <v>0</v>
      </c>
      <c r="CW370" s="93" t="b">
        <f>$CW$154</f>
        <v>0</v>
      </c>
      <c r="CZ370" s="93" t="b">
        <f>CZ157</f>
        <v>0</v>
      </c>
      <c r="DB370" s="93" t="b">
        <f>$DB$159</f>
        <v>0</v>
      </c>
      <c r="DC370" s="25"/>
      <c r="DD370" s="94"/>
      <c r="DE370" s="94"/>
      <c r="DF370" s="94"/>
      <c r="DG370" s="94"/>
      <c r="DH370" s="94"/>
      <c r="DJ370" s="118"/>
      <c r="DS370" s="94"/>
    </row>
    <row r="371" spans="6:123">
      <c r="F371" s="61"/>
      <c r="G371" s="61"/>
      <c r="H371" s="61"/>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5"/>
      <c r="CF371" s="128" t="s">
        <v>413</v>
      </c>
      <c r="CG371" s="131" t="s">
        <v>413</v>
      </c>
      <c r="CH371" s="93" t="b">
        <f t="shared" si="40"/>
        <v>0</v>
      </c>
      <c r="CI371" s="25"/>
      <c r="CJ371" s="25"/>
      <c r="CK371" s="25"/>
      <c r="CP371" s="93" t="b">
        <f t="shared" si="38"/>
        <v>0</v>
      </c>
      <c r="CQ371" s="93" t="b">
        <f t="shared" si="39"/>
        <v>0</v>
      </c>
      <c r="CR371" s="93" t="b">
        <f>CR149</f>
        <v>0</v>
      </c>
      <c r="CS371" s="93" t="b">
        <f>$CS$150</f>
        <v>0</v>
      </c>
      <c r="CY371" s="93" t="b">
        <f>CY156</f>
        <v>0</v>
      </c>
      <c r="DC371" s="25"/>
      <c r="DD371" s="94"/>
      <c r="DE371" s="94"/>
      <c r="DF371" s="94"/>
      <c r="DG371" s="94"/>
      <c r="DH371" s="94"/>
      <c r="DJ371" s="118"/>
      <c r="DS371" s="94"/>
    </row>
    <row r="372" spans="6:123">
      <c r="F372" s="61"/>
      <c r="G372" s="61"/>
      <c r="H372" s="61"/>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5"/>
      <c r="CF372" s="128" t="s">
        <v>414</v>
      </c>
      <c r="CG372" s="131" t="s">
        <v>414</v>
      </c>
      <c r="CH372" s="93" t="b">
        <f t="shared" si="40"/>
        <v>0</v>
      </c>
      <c r="CI372" s="25"/>
      <c r="CJ372" s="25"/>
      <c r="CK372" s="25"/>
      <c r="CP372" s="93" t="b">
        <f t="shared" si="38"/>
        <v>0</v>
      </c>
      <c r="CQ372" s="93" t="b">
        <f t="shared" si="39"/>
        <v>0</v>
      </c>
      <c r="CU372" s="93" t="b">
        <f>$CU$152</f>
        <v>0</v>
      </c>
      <c r="CW372" s="93" t="b">
        <f>$CW$154</f>
        <v>0</v>
      </c>
      <c r="CZ372" s="93" t="b">
        <f>CZ157</f>
        <v>0</v>
      </c>
      <c r="DB372" s="93" t="b">
        <f>$DB$159</f>
        <v>0</v>
      </c>
      <c r="DC372" s="25"/>
      <c r="DD372" s="94"/>
      <c r="DE372" s="94"/>
      <c r="DF372" s="94"/>
      <c r="DG372" s="94"/>
      <c r="DH372" s="94"/>
      <c r="DJ372" s="118"/>
      <c r="DS372" s="94"/>
    </row>
    <row r="373" spans="6:123">
      <c r="F373" s="61"/>
      <c r="G373" s="61"/>
      <c r="H373" s="61"/>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5"/>
      <c r="CF373" s="128" t="s">
        <v>415</v>
      </c>
      <c r="CG373" s="131" t="s">
        <v>415</v>
      </c>
      <c r="CH373" s="93" t="b">
        <f t="shared" si="40"/>
        <v>0</v>
      </c>
      <c r="CI373" s="25"/>
      <c r="CJ373" s="25"/>
      <c r="CK373" s="25"/>
      <c r="CP373" s="93" t="b">
        <f t="shared" si="38"/>
        <v>0</v>
      </c>
      <c r="CQ373" s="93" t="b">
        <f t="shared" si="39"/>
        <v>0</v>
      </c>
      <c r="CS373" s="93" t="b">
        <f>$CS$150</f>
        <v>0</v>
      </c>
      <c r="CY373" s="93" t="b">
        <f>CY156</f>
        <v>0</v>
      </c>
      <c r="DC373" s="25"/>
      <c r="DD373" s="94"/>
      <c r="DE373" s="94"/>
      <c r="DF373" s="94"/>
      <c r="DG373" s="94"/>
      <c r="DH373" s="94"/>
      <c r="DJ373" s="118"/>
      <c r="DS373" s="94"/>
    </row>
    <row r="374" spans="6:123">
      <c r="F374" s="61"/>
      <c r="G374" s="61"/>
      <c r="H374" s="61"/>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5"/>
      <c r="CF374" s="128" t="s">
        <v>416</v>
      </c>
      <c r="CG374" s="131" t="s">
        <v>416</v>
      </c>
      <c r="CH374" s="93" t="b">
        <f t="shared" si="40"/>
        <v>0</v>
      </c>
      <c r="CI374" s="25"/>
      <c r="CJ374" s="25"/>
      <c r="CK374" s="25"/>
      <c r="CP374" s="93" t="b">
        <f t="shared" si="38"/>
        <v>0</v>
      </c>
      <c r="CQ374" s="93" t="b">
        <f t="shared" si="39"/>
        <v>0</v>
      </c>
      <c r="CU374" s="93" t="b">
        <f>$CU$152</f>
        <v>0</v>
      </c>
      <c r="CW374" s="93" t="b">
        <f>$CW$154</f>
        <v>0</v>
      </c>
      <c r="CZ374" s="93" t="b">
        <f>CZ157</f>
        <v>0</v>
      </c>
      <c r="DB374" s="93" t="b">
        <f>$DB$159</f>
        <v>0</v>
      </c>
      <c r="DC374" s="25"/>
      <c r="DD374" s="94"/>
      <c r="DE374" s="94"/>
      <c r="DF374" s="94"/>
      <c r="DG374" s="94"/>
      <c r="DH374" s="94"/>
      <c r="DJ374" s="118"/>
      <c r="DS374" s="94"/>
    </row>
    <row r="375" spans="6:123">
      <c r="F375" s="61"/>
      <c r="G375" s="61"/>
      <c r="H375" s="61"/>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5"/>
      <c r="CF375" s="128" t="s">
        <v>753</v>
      </c>
      <c r="CG375" s="131" t="s">
        <v>417</v>
      </c>
      <c r="CH375" s="93" t="b">
        <f t="shared" si="40"/>
        <v>0</v>
      </c>
      <c r="CI375" s="25"/>
      <c r="CJ375" s="25"/>
      <c r="CK375" s="25"/>
      <c r="CP375" s="93" t="b">
        <f t="shared" si="38"/>
        <v>0</v>
      </c>
      <c r="CQ375" s="93" t="b">
        <f t="shared" si="39"/>
        <v>0</v>
      </c>
      <c r="CY375" s="93" t="b">
        <f>CY156</f>
        <v>0</v>
      </c>
      <c r="DC375" s="25"/>
      <c r="DD375" s="94"/>
      <c r="DE375" s="94"/>
      <c r="DF375" s="94"/>
      <c r="DG375" s="94"/>
      <c r="DH375" s="94"/>
      <c r="DJ375" s="118"/>
      <c r="DS375" s="94"/>
    </row>
    <row r="376" spans="6:123">
      <c r="F376" s="61"/>
      <c r="G376" s="61"/>
      <c r="H376" s="61"/>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c r="AZ376" s="61"/>
      <c r="BA376" s="61"/>
      <c r="BB376" s="61"/>
      <c r="BC376" s="61"/>
      <c r="BD376" s="61"/>
      <c r="BE376" s="61"/>
      <c r="BF376" s="61"/>
      <c r="BG376" s="5"/>
      <c r="CF376" s="128" t="s">
        <v>810</v>
      </c>
      <c r="CG376" s="131" t="s">
        <v>418</v>
      </c>
      <c r="CH376" s="93" t="b">
        <f t="shared" si="40"/>
        <v>0</v>
      </c>
      <c r="CI376" s="25"/>
      <c r="CJ376" s="25"/>
      <c r="CK376" s="25"/>
      <c r="CP376" s="93" t="b">
        <f t="shared" si="38"/>
        <v>0</v>
      </c>
      <c r="CQ376" s="93" t="b">
        <f t="shared" si="39"/>
        <v>0</v>
      </c>
      <c r="CZ376" s="93" t="b">
        <f>CZ157</f>
        <v>0</v>
      </c>
      <c r="DB376" s="93" t="b">
        <f>$DB$159</f>
        <v>0</v>
      </c>
      <c r="DC376" s="25"/>
      <c r="DD376" s="94"/>
      <c r="DE376" s="94"/>
      <c r="DF376" s="94"/>
      <c r="DG376" s="94"/>
      <c r="DH376" s="94"/>
      <c r="DJ376" s="118"/>
      <c r="DS376" s="94"/>
    </row>
    <row r="377" spans="6:123">
      <c r="F377" s="61"/>
      <c r="G377" s="61"/>
      <c r="H377" s="61"/>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5"/>
      <c r="CF377" s="128" t="s">
        <v>712</v>
      </c>
      <c r="CG377" s="131" t="s">
        <v>419</v>
      </c>
      <c r="CH377" s="93" t="b">
        <f t="shared" si="40"/>
        <v>0</v>
      </c>
      <c r="CI377" s="25"/>
      <c r="CJ377" s="25"/>
      <c r="CK377" s="25"/>
      <c r="CP377" s="93" t="b">
        <f t="shared" si="38"/>
        <v>0</v>
      </c>
      <c r="CQ377" s="93" t="b">
        <f t="shared" si="39"/>
        <v>0</v>
      </c>
      <c r="CY377" s="93" t="b">
        <f>CY156</f>
        <v>0</v>
      </c>
      <c r="DC377" s="25"/>
      <c r="DD377" s="94"/>
      <c r="DE377" s="94"/>
      <c r="DF377" s="94"/>
      <c r="DG377" s="94"/>
      <c r="DH377" s="94"/>
      <c r="DJ377" s="118"/>
      <c r="DS377" s="94"/>
    </row>
    <row r="378" spans="6:123">
      <c r="F378" s="61"/>
      <c r="G378" s="61"/>
      <c r="H378" s="61"/>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5"/>
      <c r="CF378" s="128" t="s">
        <v>811</v>
      </c>
      <c r="CG378" s="131" t="s">
        <v>420</v>
      </c>
      <c r="CH378" s="93" t="b">
        <f t="shared" si="40"/>
        <v>0</v>
      </c>
      <c r="CI378" s="25"/>
      <c r="CJ378" s="25"/>
      <c r="CK378" s="25"/>
      <c r="CP378" s="93" t="b">
        <f t="shared" si="38"/>
        <v>0</v>
      </c>
      <c r="CQ378" s="93" t="b">
        <f t="shared" si="39"/>
        <v>0</v>
      </c>
      <c r="CZ378" s="93" t="b">
        <f>CZ157</f>
        <v>0</v>
      </c>
      <c r="DB378" s="93" t="b">
        <f>$DB$159</f>
        <v>0</v>
      </c>
      <c r="DC378" s="25"/>
      <c r="DD378" s="94"/>
      <c r="DE378" s="94"/>
      <c r="DF378" s="94"/>
      <c r="DG378" s="94"/>
      <c r="DH378" s="94"/>
      <c r="DJ378" s="118"/>
      <c r="DS378" s="94"/>
    </row>
    <row r="379" spans="6:123">
      <c r="F379" s="61"/>
      <c r="G379" s="61"/>
      <c r="H379" s="61"/>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61"/>
      <c r="AY379" s="61"/>
      <c r="AZ379" s="61"/>
      <c r="BA379" s="61"/>
      <c r="BB379" s="61"/>
      <c r="BC379" s="61"/>
      <c r="BD379" s="61"/>
      <c r="BE379" s="61"/>
      <c r="BF379" s="61"/>
      <c r="BG379" s="5"/>
      <c r="CF379" s="128" t="s">
        <v>726</v>
      </c>
      <c r="CG379" s="131" t="s">
        <v>421</v>
      </c>
      <c r="CH379" s="93" t="b">
        <f t="shared" si="40"/>
        <v>0</v>
      </c>
      <c r="CI379" s="25"/>
      <c r="CJ379" s="25"/>
      <c r="CK379" s="25"/>
      <c r="CP379" s="93" t="b">
        <f t="shared" si="38"/>
        <v>0</v>
      </c>
      <c r="CQ379" s="93" t="b">
        <f t="shared" si="39"/>
        <v>0</v>
      </c>
      <c r="CY379" s="93" t="b">
        <f>CY156</f>
        <v>0</v>
      </c>
      <c r="DC379" s="25"/>
      <c r="DD379" s="94"/>
      <c r="DE379" s="94"/>
      <c r="DF379" s="94"/>
      <c r="DG379" s="94"/>
      <c r="DH379" s="94"/>
      <c r="DJ379" s="118"/>
      <c r="DS379" s="94"/>
    </row>
    <row r="380" spans="6:123">
      <c r="F380" s="61"/>
      <c r="G380" s="61"/>
      <c r="H380" s="61"/>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61"/>
      <c r="AY380" s="61"/>
      <c r="AZ380" s="61"/>
      <c r="BA380" s="61"/>
      <c r="BB380" s="61"/>
      <c r="BC380" s="61"/>
      <c r="BD380" s="61"/>
      <c r="BE380" s="61"/>
      <c r="BF380" s="61"/>
      <c r="BG380" s="5"/>
      <c r="CF380" s="128" t="s">
        <v>812</v>
      </c>
      <c r="CG380" s="131" t="s">
        <v>422</v>
      </c>
      <c r="CH380" s="93" t="b">
        <f t="shared" si="40"/>
        <v>0</v>
      </c>
      <c r="CI380" s="25"/>
      <c r="CJ380" s="25"/>
      <c r="CK380" s="25"/>
      <c r="CP380" s="93" t="b">
        <f t="shared" si="38"/>
        <v>0</v>
      </c>
      <c r="CQ380" s="93" t="b">
        <f t="shared" si="39"/>
        <v>0</v>
      </c>
      <c r="CZ380" s="93" t="b">
        <f>CZ157</f>
        <v>0</v>
      </c>
      <c r="DB380" s="93" t="b">
        <f>$DB$159</f>
        <v>0</v>
      </c>
      <c r="DC380" s="25"/>
      <c r="DD380" s="94"/>
      <c r="DE380" s="94"/>
      <c r="DF380" s="94"/>
      <c r="DG380" s="94"/>
      <c r="DH380" s="94"/>
      <c r="DJ380" s="118"/>
      <c r="DS380" s="94"/>
    </row>
    <row r="381" spans="6:123">
      <c r="F381" s="61"/>
      <c r="G381" s="61"/>
      <c r="H381" s="61"/>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c r="AZ381" s="61"/>
      <c r="BA381" s="61"/>
      <c r="BB381" s="61"/>
      <c r="BC381" s="61"/>
      <c r="BD381" s="61"/>
      <c r="BE381" s="61"/>
      <c r="BF381" s="61"/>
      <c r="BG381" s="5"/>
      <c r="CF381" s="128" t="s">
        <v>739</v>
      </c>
      <c r="CG381" s="131" t="s">
        <v>423</v>
      </c>
      <c r="CH381" s="93" t="b">
        <f t="shared" si="40"/>
        <v>0</v>
      </c>
      <c r="CI381" s="25"/>
      <c r="CJ381" s="25"/>
      <c r="CK381" s="25"/>
      <c r="CP381" s="93" t="b">
        <f t="shared" si="38"/>
        <v>0</v>
      </c>
      <c r="CQ381" s="93" t="b">
        <f t="shared" si="39"/>
        <v>0</v>
      </c>
      <c r="CY381" s="93" t="b">
        <f>CY156</f>
        <v>0</v>
      </c>
      <c r="DC381" s="25"/>
      <c r="DD381" s="94"/>
      <c r="DE381" s="94"/>
      <c r="DF381" s="94"/>
      <c r="DG381" s="94"/>
      <c r="DH381" s="94"/>
      <c r="DJ381" s="118"/>
      <c r="DS381" s="94"/>
    </row>
    <row r="382" spans="6:123">
      <c r="F382" s="61"/>
      <c r="G382" s="61"/>
      <c r="H382" s="61"/>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61"/>
      <c r="AY382" s="61"/>
      <c r="AZ382" s="61"/>
      <c r="BA382" s="61"/>
      <c r="BB382" s="61"/>
      <c r="BC382" s="61"/>
      <c r="BD382" s="61"/>
      <c r="BE382" s="61"/>
      <c r="BF382" s="61"/>
      <c r="BG382" s="5"/>
      <c r="CF382" s="128" t="s">
        <v>813</v>
      </c>
      <c r="CG382" s="131" t="s">
        <v>424</v>
      </c>
      <c r="CH382" s="93" t="b">
        <f t="shared" si="40"/>
        <v>0</v>
      </c>
      <c r="CI382" s="25"/>
      <c r="CJ382" s="25"/>
      <c r="CK382" s="25"/>
      <c r="CP382" s="93" t="b">
        <f t="shared" si="38"/>
        <v>0</v>
      </c>
      <c r="CQ382" s="93" t="b">
        <f t="shared" si="39"/>
        <v>0</v>
      </c>
      <c r="CZ382" s="93" t="b">
        <f>CZ157</f>
        <v>0</v>
      </c>
      <c r="DB382" s="93" t="b">
        <f>$DB$159</f>
        <v>0</v>
      </c>
      <c r="DC382" s="25"/>
      <c r="DD382" s="94"/>
      <c r="DE382" s="94"/>
      <c r="DF382" s="94"/>
      <c r="DG382" s="94"/>
      <c r="DH382" s="94"/>
      <c r="DJ382" s="118"/>
      <c r="DS382" s="94"/>
    </row>
    <row r="383" spans="6:123">
      <c r="F383" s="61"/>
      <c r="G383" s="61"/>
      <c r="H383" s="61"/>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61"/>
      <c r="AY383" s="61"/>
      <c r="AZ383" s="61"/>
      <c r="BA383" s="61"/>
      <c r="BB383" s="61"/>
      <c r="BC383" s="61"/>
      <c r="BD383" s="61"/>
      <c r="BE383" s="61"/>
      <c r="BF383" s="61"/>
      <c r="BG383" s="5"/>
      <c r="CF383" s="128" t="s">
        <v>141</v>
      </c>
      <c r="CG383" s="131" t="s">
        <v>141</v>
      </c>
      <c r="CH383" s="93" t="b">
        <f t="shared" si="40"/>
        <v>0</v>
      </c>
      <c r="CI383" s="25"/>
      <c r="CJ383" s="25"/>
      <c r="CK383" s="25"/>
      <c r="CP383" s="93" t="b">
        <f t="shared" si="38"/>
        <v>0</v>
      </c>
      <c r="CQ383" s="93" t="b">
        <f t="shared" si="39"/>
        <v>0</v>
      </c>
      <c r="CS383" s="93" t="b">
        <f>$CS$150</f>
        <v>0</v>
      </c>
      <c r="CY383" s="93" t="b">
        <f>CY156</f>
        <v>0</v>
      </c>
      <c r="DC383" s="25"/>
      <c r="DD383" s="94"/>
      <c r="DE383" s="94"/>
      <c r="DF383" s="94"/>
      <c r="DG383" s="94"/>
      <c r="DH383" s="94"/>
      <c r="DJ383" s="118"/>
      <c r="DS383" s="94"/>
    </row>
    <row r="384" spans="6:123">
      <c r="F384" s="61"/>
      <c r="G384" s="61"/>
      <c r="H384" s="61"/>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61"/>
      <c r="AY384" s="61"/>
      <c r="AZ384" s="61"/>
      <c r="BA384" s="61"/>
      <c r="BB384" s="61"/>
      <c r="BC384" s="61"/>
      <c r="BD384" s="61"/>
      <c r="BE384" s="61"/>
      <c r="BF384" s="61"/>
      <c r="BG384" s="5"/>
      <c r="CF384" s="128" t="s">
        <v>425</v>
      </c>
      <c r="CG384" s="131" t="s">
        <v>425</v>
      </c>
      <c r="CH384" s="93" t="b">
        <f t="shared" si="40"/>
        <v>0</v>
      </c>
      <c r="CI384" s="25"/>
      <c r="CJ384" s="25"/>
      <c r="CK384" s="25"/>
      <c r="CP384" s="93" t="b">
        <f t="shared" si="38"/>
        <v>0</v>
      </c>
      <c r="CQ384" s="93" t="b">
        <f t="shared" si="39"/>
        <v>0</v>
      </c>
      <c r="CU384" s="93" t="b">
        <f>$CU$152</f>
        <v>0</v>
      </c>
      <c r="CW384" s="93" t="b">
        <f>$CW$154</f>
        <v>0</v>
      </c>
      <c r="CZ384" s="93" t="b">
        <f>CZ157</f>
        <v>0</v>
      </c>
      <c r="DB384" s="93" t="b">
        <f>$DB$159</f>
        <v>0</v>
      </c>
      <c r="DC384" s="25"/>
      <c r="DD384" s="94"/>
      <c r="DE384" s="94"/>
      <c r="DF384" s="94"/>
      <c r="DG384" s="94"/>
      <c r="DH384" s="94"/>
      <c r="DJ384" s="118"/>
      <c r="DS384" s="94"/>
    </row>
    <row r="385" spans="6:123">
      <c r="F385" s="61"/>
      <c r="G385" s="61"/>
      <c r="H385" s="61"/>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61"/>
      <c r="AY385" s="61"/>
      <c r="AZ385" s="61"/>
      <c r="BA385" s="61"/>
      <c r="BB385" s="61"/>
      <c r="BC385" s="61"/>
      <c r="BD385" s="61"/>
      <c r="BE385" s="61"/>
      <c r="BF385" s="61"/>
      <c r="BG385" s="5"/>
      <c r="CF385" s="128" t="s">
        <v>144</v>
      </c>
      <c r="CG385" s="131" t="s">
        <v>144</v>
      </c>
      <c r="CH385" s="93" t="b">
        <f t="shared" si="40"/>
        <v>0</v>
      </c>
      <c r="CI385" s="25"/>
      <c r="CJ385" s="25"/>
      <c r="CK385" s="25"/>
      <c r="CP385" s="93" t="b">
        <f t="shared" si="38"/>
        <v>0</v>
      </c>
      <c r="CQ385" s="93" t="b">
        <f t="shared" si="39"/>
        <v>0</v>
      </c>
      <c r="CS385" s="93" t="b">
        <f>$CS$150</f>
        <v>0</v>
      </c>
      <c r="CY385" s="93" t="b">
        <f>CY156</f>
        <v>0</v>
      </c>
      <c r="DC385" s="25"/>
      <c r="DD385" s="94"/>
      <c r="DE385" s="94"/>
      <c r="DF385" s="94"/>
      <c r="DG385" s="94"/>
      <c r="DH385" s="94"/>
      <c r="DJ385" s="118"/>
      <c r="DS385" s="94"/>
    </row>
    <row r="386" spans="6:123">
      <c r="F386" s="61"/>
      <c r="G386" s="61"/>
      <c r="H386" s="61"/>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61"/>
      <c r="AY386" s="61"/>
      <c r="AZ386" s="61"/>
      <c r="BA386" s="61"/>
      <c r="BB386" s="61"/>
      <c r="BC386" s="61"/>
      <c r="BD386" s="61"/>
      <c r="BE386" s="61"/>
      <c r="BF386" s="61"/>
      <c r="BG386" s="5"/>
      <c r="CF386" s="128" t="s">
        <v>426</v>
      </c>
      <c r="CG386" s="131" t="s">
        <v>426</v>
      </c>
      <c r="CH386" s="93" t="b">
        <f t="shared" si="40"/>
        <v>0</v>
      </c>
      <c r="CI386" s="25"/>
      <c r="CJ386" s="25"/>
      <c r="CK386" s="25"/>
      <c r="CP386" s="93" t="b">
        <f t="shared" si="38"/>
        <v>0</v>
      </c>
      <c r="CQ386" s="93" t="b">
        <f t="shared" si="39"/>
        <v>0</v>
      </c>
      <c r="CU386" s="93" t="b">
        <f>$CU$152</f>
        <v>0</v>
      </c>
      <c r="CW386" s="93" t="b">
        <f>$CW$154</f>
        <v>0</v>
      </c>
      <c r="CZ386" s="93" t="b">
        <f>CZ157</f>
        <v>0</v>
      </c>
      <c r="DB386" s="93" t="b">
        <f>$DB$159</f>
        <v>0</v>
      </c>
      <c r="DC386" s="25"/>
      <c r="DD386" s="94"/>
      <c r="DE386" s="94"/>
      <c r="DF386" s="94"/>
      <c r="DG386" s="94"/>
      <c r="DH386" s="94"/>
      <c r="DJ386" s="118"/>
      <c r="DS386" s="94"/>
    </row>
    <row r="387" spans="6:123">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c r="BG387" s="5"/>
      <c r="CF387" s="128" t="s">
        <v>145</v>
      </c>
      <c r="CG387" s="131" t="s">
        <v>145</v>
      </c>
      <c r="CH387" s="93" t="b">
        <f t="shared" si="40"/>
        <v>0</v>
      </c>
      <c r="CI387" s="25"/>
      <c r="CJ387" s="25"/>
      <c r="CK387" s="25"/>
      <c r="CP387" s="93" t="b">
        <f t="shared" si="38"/>
        <v>0</v>
      </c>
      <c r="CQ387" s="93" t="b">
        <f t="shared" si="39"/>
        <v>0</v>
      </c>
      <c r="CR387" s="93" t="b">
        <f>CR149</f>
        <v>0</v>
      </c>
      <c r="CS387" s="93" t="b">
        <f>$CS$150</f>
        <v>0</v>
      </c>
      <c r="CY387" s="93" t="b">
        <f>CY156</f>
        <v>0</v>
      </c>
      <c r="DC387" s="25"/>
      <c r="DD387" s="94"/>
      <c r="DE387" s="94"/>
      <c r="DF387" s="94"/>
      <c r="DG387" s="94"/>
      <c r="DH387" s="94"/>
      <c r="DJ387" s="118"/>
      <c r="DS387" s="94"/>
    </row>
    <row r="388" spans="6:123">
      <c r="F388" s="61"/>
      <c r="G388" s="61"/>
      <c r="H388" s="61"/>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61"/>
      <c r="AY388" s="61"/>
      <c r="AZ388" s="61"/>
      <c r="BA388" s="61"/>
      <c r="BB388" s="61"/>
      <c r="BC388" s="61"/>
      <c r="BD388" s="61"/>
      <c r="BE388" s="61"/>
      <c r="BF388" s="61"/>
      <c r="BG388" s="5"/>
      <c r="CF388" s="128" t="s">
        <v>427</v>
      </c>
      <c r="CG388" s="131" t="s">
        <v>427</v>
      </c>
      <c r="CH388" s="93" t="b">
        <f t="shared" si="40"/>
        <v>0</v>
      </c>
      <c r="CI388" s="25"/>
      <c r="CJ388" s="25"/>
      <c r="CK388" s="25"/>
      <c r="CP388" s="93" t="b">
        <f t="shared" si="38"/>
        <v>0</v>
      </c>
      <c r="CQ388" s="93" t="b">
        <f t="shared" si="39"/>
        <v>0</v>
      </c>
      <c r="CU388" s="93" t="b">
        <f>$CU$152</f>
        <v>0</v>
      </c>
      <c r="CW388" s="93" t="b">
        <f>$CW$154</f>
        <v>0</v>
      </c>
      <c r="CZ388" s="93" t="b">
        <f>CZ157</f>
        <v>0</v>
      </c>
      <c r="DB388" s="93" t="b">
        <f>$DB$159</f>
        <v>0</v>
      </c>
      <c r="DC388" s="25"/>
      <c r="DD388" s="94"/>
      <c r="DE388" s="94"/>
      <c r="DF388" s="94"/>
      <c r="DG388" s="94"/>
      <c r="DH388" s="94"/>
      <c r="DJ388" s="118"/>
      <c r="DS388" s="94"/>
    </row>
    <row r="389" spans="6:123">
      <c r="F389" s="61"/>
      <c r="G389" s="61"/>
      <c r="H389" s="61"/>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61"/>
      <c r="AY389" s="61"/>
      <c r="AZ389" s="61"/>
      <c r="BA389" s="61"/>
      <c r="BB389" s="61"/>
      <c r="BC389" s="61"/>
      <c r="BD389" s="61"/>
      <c r="BE389" s="61"/>
      <c r="BF389" s="61"/>
      <c r="BG389" s="5"/>
      <c r="CF389" s="128" t="s">
        <v>146</v>
      </c>
      <c r="CG389" s="131" t="s">
        <v>146</v>
      </c>
      <c r="CH389" s="93" t="b">
        <f t="shared" si="40"/>
        <v>0</v>
      </c>
      <c r="CI389" s="25"/>
      <c r="CJ389" s="25"/>
      <c r="CK389" s="25"/>
      <c r="CP389" s="93" t="b">
        <f t="shared" si="38"/>
        <v>0</v>
      </c>
      <c r="CQ389" s="93" t="b">
        <f t="shared" si="39"/>
        <v>0</v>
      </c>
      <c r="CS389" s="93" t="b">
        <f>$CS$150</f>
        <v>0</v>
      </c>
      <c r="CY389" s="93" t="b">
        <f>CY156</f>
        <v>0</v>
      </c>
      <c r="DC389" s="25"/>
      <c r="DD389" s="94"/>
      <c r="DE389" s="94"/>
      <c r="DF389" s="94"/>
      <c r="DG389" s="94"/>
      <c r="DH389" s="94"/>
      <c r="DJ389" s="118"/>
      <c r="DS389" s="94"/>
    </row>
    <row r="390" spans="6:123">
      <c r="F390" s="61"/>
      <c r="G390" s="61"/>
      <c r="H390" s="61"/>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61"/>
      <c r="AY390" s="61"/>
      <c r="AZ390" s="61"/>
      <c r="BA390" s="61"/>
      <c r="BB390" s="61"/>
      <c r="BC390" s="61"/>
      <c r="BD390" s="61"/>
      <c r="BE390" s="61"/>
      <c r="BF390" s="61"/>
      <c r="BG390" s="5"/>
      <c r="CF390" s="130" t="s">
        <v>428</v>
      </c>
      <c r="CG390" s="131" t="s">
        <v>428</v>
      </c>
      <c r="CH390" s="93" t="b">
        <f t="shared" si="40"/>
        <v>0</v>
      </c>
      <c r="CI390" s="25"/>
      <c r="CJ390" s="25"/>
      <c r="CK390" s="25"/>
      <c r="CP390" s="93" t="b">
        <f t="shared" si="38"/>
        <v>0</v>
      </c>
      <c r="CQ390" s="93" t="b">
        <f t="shared" si="39"/>
        <v>0</v>
      </c>
      <c r="CU390" s="93" t="b">
        <f>$CU$152</f>
        <v>0</v>
      </c>
      <c r="CW390" s="93" t="b">
        <f>$CW$154</f>
        <v>0</v>
      </c>
      <c r="CZ390" s="93" t="b">
        <f>CZ157</f>
        <v>0</v>
      </c>
      <c r="DB390" s="93" t="b">
        <f>$DB$159</f>
        <v>0</v>
      </c>
      <c r="DC390" s="25"/>
      <c r="DD390" s="94"/>
      <c r="DE390" s="94"/>
      <c r="DF390" s="94"/>
      <c r="DG390" s="94"/>
      <c r="DH390" s="94"/>
      <c r="DJ390" s="118"/>
      <c r="DS390" s="94"/>
    </row>
    <row r="391" spans="6:123">
      <c r="F391" s="61"/>
      <c r="G391" s="61"/>
      <c r="H391" s="61"/>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61"/>
      <c r="AY391" s="61"/>
      <c r="AZ391" s="61"/>
      <c r="BA391" s="61"/>
      <c r="BB391" s="61"/>
      <c r="BC391" s="61"/>
      <c r="BD391" s="61"/>
      <c r="BE391" s="61"/>
      <c r="BF391" s="61"/>
      <c r="BG391" s="5"/>
      <c r="CF391" s="130" t="s">
        <v>147</v>
      </c>
      <c r="CG391" s="131" t="s">
        <v>147</v>
      </c>
      <c r="CH391" s="93" t="b">
        <f t="shared" si="40"/>
        <v>0</v>
      </c>
      <c r="CI391" s="25"/>
      <c r="CJ391" s="25"/>
      <c r="CK391" s="25"/>
      <c r="CP391" s="93" t="b">
        <f t="shared" si="38"/>
        <v>0</v>
      </c>
      <c r="CQ391" s="93" t="b">
        <f t="shared" si="39"/>
        <v>0</v>
      </c>
      <c r="CR391" s="93" t="b">
        <f>CR149</f>
        <v>0</v>
      </c>
      <c r="CS391" s="93" t="b">
        <f>$CS$150</f>
        <v>0</v>
      </c>
      <c r="CY391" s="93" t="b">
        <f>CY156</f>
        <v>0</v>
      </c>
      <c r="DC391" s="25"/>
      <c r="DD391" s="94"/>
      <c r="DE391" s="94"/>
      <c r="DF391" s="94"/>
      <c r="DG391" s="94"/>
      <c r="DH391" s="94"/>
      <c r="DJ391" s="118"/>
      <c r="DS391" s="94"/>
    </row>
    <row r="392" spans="6:123">
      <c r="F392" s="61"/>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61"/>
      <c r="AY392" s="61"/>
      <c r="AZ392" s="61"/>
      <c r="BA392" s="61"/>
      <c r="BB392" s="61"/>
      <c r="BC392" s="61"/>
      <c r="BD392" s="61"/>
      <c r="BE392" s="61"/>
      <c r="BF392" s="61"/>
      <c r="BG392" s="5"/>
      <c r="CF392" s="128" t="s">
        <v>429</v>
      </c>
      <c r="CG392" s="131" t="s">
        <v>429</v>
      </c>
      <c r="CH392" s="93" t="b">
        <f t="shared" si="40"/>
        <v>0</v>
      </c>
      <c r="CI392" s="25"/>
      <c r="CJ392" s="25"/>
      <c r="CK392" s="25"/>
      <c r="CP392" s="93" t="b">
        <f t="shared" si="38"/>
        <v>0</v>
      </c>
      <c r="CQ392" s="93" t="b">
        <f t="shared" si="39"/>
        <v>0</v>
      </c>
      <c r="CU392" s="93" t="b">
        <f>$CU$152</f>
        <v>0</v>
      </c>
      <c r="CW392" s="93" t="b">
        <f>$CW$154</f>
        <v>0</v>
      </c>
      <c r="CZ392" s="93" t="b">
        <f>CZ157</f>
        <v>0</v>
      </c>
      <c r="DB392" s="93" t="b">
        <f>$DB$159</f>
        <v>0</v>
      </c>
      <c r="DC392" s="25"/>
      <c r="DD392" s="94"/>
      <c r="DE392" s="94"/>
      <c r="DF392" s="94"/>
      <c r="DG392" s="94"/>
      <c r="DH392" s="94"/>
      <c r="DJ392" s="118"/>
      <c r="DS392" s="94"/>
    </row>
    <row r="393" spans="6:123">
      <c r="F393" s="61"/>
      <c r="G393" s="61"/>
      <c r="H393" s="61"/>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61"/>
      <c r="AY393" s="61"/>
      <c r="AZ393" s="61"/>
      <c r="BA393" s="61"/>
      <c r="BB393" s="61"/>
      <c r="BC393" s="61"/>
      <c r="BD393" s="61"/>
      <c r="BE393" s="61"/>
      <c r="BF393" s="61"/>
      <c r="BG393" s="5"/>
      <c r="CF393" s="128" t="s">
        <v>150</v>
      </c>
      <c r="CG393" s="131" t="s">
        <v>150</v>
      </c>
      <c r="CH393" s="93" t="b">
        <f t="shared" si="40"/>
        <v>0</v>
      </c>
      <c r="CI393" s="25"/>
      <c r="CJ393" s="25"/>
      <c r="CK393" s="25"/>
      <c r="CP393" s="93" t="b">
        <f t="shared" si="38"/>
        <v>0</v>
      </c>
      <c r="CQ393" s="93" t="b">
        <f t="shared" si="39"/>
        <v>0</v>
      </c>
      <c r="CS393" s="93" t="b">
        <f>$CS$150</f>
        <v>0</v>
      </c>
      <c r="CY393" s="93" t="b">
        <f>CY156</f>
        <v>0</v>
      </c>
      <c r="DC393" s="25"/>
      <c r="DD393" s="94"/>
      <c r="DE393" s="94"/>
      <c r="DF393" s="94"/>
      <c r="DG393" s="94"/>
      <c r="DH393" s="94"/>
      <c r="DJ393" s="118"/>
      <c r="DS393" s="94"/>
    </row>
    <row r="394" spans="6:123">
      <c r="F394" s="61"/>
      <c r="G394" s="61"/>
      <c r="H394" s="61"/>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61"/>
      <c r="AY394" s="61"/>
      <c r="AZ394" s="61"/>
      <c r="BA394" s="61"/>
      <c r="BB394" s="61"/>
      <c r="BC394" s="61"/>
      <c r="BD394" s="61"/>
      <c r="BE394" s="61"/>
      <c r="BF394" s="61"/>
      <c r="BG394" s="5"/>
      <c r="CF394" s="128" t="s">
        <v>430</v>
      </c>
      <c r="CG394" s="131" t="s">
        <v>430</v>
      </c>
      <c r="CH394" s="93" t="b">
        <f t="shared" si="40"/>
        <v>0</v>
      </c>
      <c r="CI394" s="25"/>
      <c r="CJ394" s="25"/>
      <c r="CK394" s="25"/>
      <c r="CP394" s="93" t="b">
        <f t="shared" si="38"/>
        <v>0</v>
      </c>
      <c r="CQ394" s="93" t="b">
        <f t="shared" si="39"/>
        <v>0</v>
      </c>
      <c r="CU394" s="93" t="b">
        <f>$CU$152</f>
        <v>0</v>
      </c>
      <c r="CW394" s="93" t="b">
        <f>$CW$154</f>
        <v>0</v>
      </c>
      <c r="CZ394" s="93" t="b">
        <f>CZ157</f>
        <v>0</v>
      </c>
      <c r="DB394" s="93" t="b">
        <f>$DB$159</f>
        <v>0</v>
      </c>
      <c r="DC394" s="25"/>
      <c r="DD394" s="94"/>
      <c r="DE394" s="94"/>
      <c r="DF394" s="94"/>
      <c r="DG394" s="94"/>
      <c r="DH394" s="94"/>
      <c r="DJ394" s="118"/>
      <c r="DS394" s="94"/>
    </row>
    <row r="395" spans="6:123">
      <c r="F395" s="61"/>
      <c r="G395" s="61"/>
      <c r="H395" s="61"/>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61"/>
      <c r="AY395" s="61"/>
      <c r="AZ395" s="61"/>
      <c r="BA395" s="61"/>
      <c r="BB395" s="61"/>
      <c r="BC395" s="61"/>
      <c r="BD395" s="61"/>
      <c r="BE395" s="61"/>
      <c r="BF395" s="61"/>
      <c r="BG395" s="5"/>
      <c r="CF395" s="128" t="s">
        <v>431</v>
      </c>
      <c r="CG395" s="131" t="s">
        <v>431</v>
      </c>
      <c r="CH395" s="93" t="b">
        <f t="shared" si="40"/>
        <v>0</v>
      </c>
      <c r="CI395" s="25"/>
      <c r="CJ395" s="25"/>
      <c r="CK395" s="25"/>
      <c r="CP395" s="93" t="b">
        <f t="shared" si="38"/>
        <v>0</v>
      </c>
      <c r="CQ395" s="93" t="b">
        <f t="shared" si="39"/>
        <v>0</v>
      </c>
      <c r="CR395" s="93" t="b">
        <f>CR149</f>
        <v>0</v>
      </c>
      <c r="CS395" s="93" t="b">
        <f>$CS$150</f>
        <v>0</v>
      </c>
      <c r="CY395" s="93" t="b">
        <f>CY156</f>
        <v>0</v>
      </c>
      <c r="DC395" s="25"/>
      <c r="DD395" s="94"/>
      <c r="DE395" s="94"/>
      <c r="DF395" s="94"/>
      <c r="DG395" s="94"/>
      <c r="DH395" s="94"/>
      <c r="DJ395" s="118"/>
      <c r="DS395" s="94"/>
    </row>
    <row r="396" spans="6:123">
      <c r="F396" s="61"/>
      <c r="G396" s="61"/>
      <c r="H396" s="61"/>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61"/>
      <c r="AY396" s="61"/>
      <c r="AZ396" s="61"/>
      <c r="BA396" s="61"/>
      <c r="BB396" s="61"/>
      <c r="BC396" s="61"/>
      <c r="BD396" s="61"/>
      <c r="BE396" s="61"/>
      <c r="BF396" s="61"/>
      <c r="BG396" s="5"/>
      <c r="CF396" s="128" t="s">
        <v>432</v>
      </c>
      <c r="CG396" s="131" t="s">
        <v>432</v>
      </c>
      <c r="CH396" s="93" t="b">
        <f t="shared" si="40"/>
        <v>0</v>
      </c>
      <c r="CI396" s="25"/>
      <c r="CJ396" s="25"/>
      <c r="CK396" s="25"/>
      <c r="CP396" s="93" t="b">
        <f t="shared" si="38"/>
        <v>0</v>
      </c>
      <c r="CQ396" s="93" t="b">
        <f t="shared" si="39"/>
        <v>0</v>
      </c>
      <c r="CU396" s="93" t="b">
        <f>$CU$152</f>
        <v>0</v>
      </c>
      <c r="CW396" s="93" t="b">
        <f>$CW$154</f>
        <v>0</v>
      </c>
      <c r="CZ396" s="93" t="b">
        <f>CZ157</f>
        <v>0</v>
      </c>
      <c r="DB396" s="93" t="b">
        <f>$DB$159</f>
        <v>0</v>
      </c>
      <c r="DC396" s="25"/>
      <c r="DD396" s="94"/>
      <c r="DE396" s="94"/>
      <c r="DF396" s="94"/>
      <c r="DG396" s="94"/>
      <c r="DH396" s="94"/>
      <c r="DJ396" s="118"/>
      <c r="DS396" s="94"/>
    </row>
    <row r="397" spans="6:123">
      <c r="F397" s="61"/>
      <c r="G397" s="61"/>
      <c r="H397" s="61"/>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61"/>
      <c r="AY397" s="61"/>
      <c r="AZ397" s="61"/>
      <c r="BA397" s="61"/>
      <c r="BB397" s="61"/>
      <c r="BC397" s="61"/>
      <c r="BD397" s="61"/>
      <c r="BE397" s="61"/>
      <c r="BF397" s="61"/>
      <c r="BG397" s="5"/>
      <c r="CF397" s="128" t="s">
        <v>433</v>
      </c>
      <c r="CG397" s="131" t="s">
        <v>433</v>
      </c>
      <c r="CH397" s="93" t="b">
        <f t="shared" si="40"/>
        <v>0</v>
      </c>
      <c r="CI397" s="25"/>
      <c r="CJ397" s="25"/>
      <c r="CK397" s="25"/>
      <c r="CP397" s="93" t="b">
        <f t="shared" si="38"/>
        <v>0</v>
      </c>
      <c r="CQ397" s="93" t="b">
        <f t="shared" si="39"/>
        <v>0</v>
      </c>
      <c r="CS397" s="93" t="b">
        <f>$CS$150</f>
        <v>0</v>
      </c>
      <c r="CY397" s="93" t="b">
        <f>CY156</f>
        <v>0</v>
      </c>
      <c r="DC397" s="25"/>
      <c r="DD397" s="94"/>
      <c r="DE397" s="94"/>
      <c r="DF397" s="94"/>
      <c r="DG397" s="94"/>
      <c r="DH397" s="94"/>
      <c r="DJ397" s="118"/>
      <c r="DS397" s="94"/>
    </row>
    <row r="398" spans="6:123">
      <c r="F398" s="61"/>
      <c r="G398" s="61"/>
      <c r="H398" s="61"/>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61"/>
      <c r="AY398" s="61"/>
      <c r="AZ398" s="61"/>
      <c r="BA398" s="61"/>
      <c r="BB398" s="61"/>
      <c r="BC398" s="61"/>
      <c r="BD398" s="61"/>
      <c r="BE398" s="61"/>
      <c r="BF398" s="61"/>
      <c r="BG398" s="5"/>
      <c r="CF398" s="128" t="s">
        <v>434</v>
      </c>
      <c r="CG398" s="131" t="s">
        <v>434</v>
      </c>
      <c r="CH398" s="93" t="b">
        <f t="shared" si="40"/>
        <v>0</v>
      </c>
      <c r="CI398" s="25"/>
      <c r="CJ398" s="25"/>
      <c r="CK398" s="25"/>
      <c r="CP398" s="93" t="b">
        <f t="shared" si="38"/>
        <v>0</v>
      </c>
      <c r="CQ398" s="93" t="b">
        <f t="shared" si="39"/>
        <v>0</v>
      </c>
      <c r="CU398" s="93" t="b">
        <f>$CU$152</f>
        <v>0</v>
      </c>
      <c r="CW398" s="93" t="b">
        <f>$CW$154</f>
        <v>0</v>
      </c>
      <c r="CZ398" s="93" t="b">
        <f>CZ157</f>
        <v>0</v>
      </c>
      <c r="DB398" s="93" t="b">
        <f>$DB$159</f>
        <v>0</v>
      </c>
      <c r="DC398" s="25"/>
      <c r="DD398" s="94"/>
      <c r="DE398" s="94"/>
      <c r="DF398" s="94"/>
      <c r="DG398" s="94"/>
      <c r="DH398" s="94"/>
      <c r="DJ398" s="118"/>
      <c r="DS398" s="94"/>
    </row>
    <row r="399" spans="6:123">
      <c r="F399" s="61"/>
      <c r="G399" s="61"/>
      <c r="H399" s="61"/>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61"/>
      <c r="AY399" s="61"/>
      <c r="AZ399" s="61"/>
      <c r="BA399" s="61"/>
      <c r="BB399" s="61"/>
      <c r="BC399" s="61"/>
      <c r="BD399" s="61"/>
      <c r="BE399" s="61"/>
      <c r="BF399" s="61"/>
      <c r="BG399" s="5"/>
      <c r="CF399" s="128" t="s">
        <v>151</v>
      </c>
      <c r="CG399" s="131" t="s">
        <v>151</v>
      </c>
      <c r="CH399" s="93" t="b">
        <f t="shared" si="40"/>
        <v>0</v>
      </c>
      <c r="CI399" s="25"/>
      <c r="CJ399" s="25"/>
      <c r="CK399" s="25"/>
      <c r="CP399" s="93" t="b">
        <f t="shared" si="38"/>
        <v>0</v>
      </c>
      <c r="CQ399" s="93" t="b">
        <f t="shared" si="39"/>
        <v>0</v>
      </c>
      <c r="CR399" s="93" t="b">
        <f>CR149</f>
        <v>0</v>
      </c>
      <c r="CS399" s="93" t="b">
        <f>$CS$150</f>
        <v>0</v>
      </c>
      <c r="CY399" s="93" t="b">
        <f>CY156</f>
        <v>0</v>
      </c>
      <c r="DC399" s="25"/>
      <c r="DD399" s="94"/>
      <c r="DE399" s="94"/>
      <c r="DF399" s="94"/>
      <c r="DG399" s="94"/>
      <c r="DH399" s="94"/>
      <c r="DJ399" s="118"/>
      <c r="DS399" s="94"/>
    </row>
    <row r="400" spans="6:123">
      <c r="F400" s="61"/>
      <c r="G400" s="61"/>
      <c r="H400" s="61"/>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61"/>
      <c r="AY400" s="61"/>
      <c r="AZ400" s="61"/>
      <c r="BA400" s="61"/>
      <c r="BB400" s="61"/>
      <c r="BC400" s="61"/>
      <c r="BD400" s="61"/>
      <c r="BE400" s="61"/>
      <c r="BF400" s="61"/>
      <c r="BG400" s="5"/>
      <c r="CF400" s="128" t="s">
        <v>435</v>
      </c>
      <c r="CG400" s="131" t="s">
        <v>435</v>
      </c>
      <c r="CH400" s="93" t="b">
        <f t="shared" si="40"/>
        <v>0</v>
      </c>
      <c r="CI400" s="25"/>
      <c r="CJ400" s="25"/>
      <c r="CK400" s="25"/>
      <c r="CP400" s="93" t="b">
        <f t="shared" si="38"/>
        <v>0</v>
      </c>
      <c r="CQ400" s="93" t="b">
        <f t="shared" si="39"/>
        <v>0</v>
      </c>
      <c r="CU400" s="93" t="b">
        <f>$CU$152</f>
        <v>0</v>
      </c>
      <c r="CW400" s="93" t="b">
        <f>$CW$154</f>
        <v>0</v>
      </c>
      <c r="CZ400" s="93" t="b">
        <f>CZ157</f>
        <v>0</v>
      </c>
      <c r="DB400" s="93" t="b">
        <f>$DB$159</f>
        <v>0</v>
      </c>
      <c r="DC400" s="25"/>
      <c r="DD400" s="94"/>
      <c r="DE400" s="94"/>
      <c r="DF400" s="94"/>
      <c r="DG400" s="94"/>
      <c r="DH400" s="94"/>
      <c r="DJ400" s="118"/>
      <c r="DS400" s="94"/>
    </row>
    <row r="401" spans="6:123">
      <c r="F401" s="61"/>
      <c r="G401" s="61"/>
      <c r="H401" s="61"/>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61"/>
      <c r="AY401" s="61"/>
      <c r="AZ401" s="61"/>
      <c r="BA401" s="61"/>
      <c r="BB401" s="61"/>
      <c r="BC401" s="61"/>
      <c r="BD401" s="61"/>
      <c r="BE401" s="61"/>
      <c r="BF401" s="61"/>
      <c r="BG401" s="5"/>
      <c r="CF401" s="128" t="s">
        <v>152</v>
      </c>
      <c r="CG401" s="131" t="s">
        <v>152</v>
      </c>
      <c r="CH401" s="93" t="b">
        <f t="shared" si="40"/>
        <v>0</v>
      </c>
      <c r="CI401" s="25"/>
      <c r="CJ401" s="25"/>
      <c r="CK401" s="25"/>
      <c r="CP401" s="93" t="b">
        <f t="shared" si="38"/>
        <v>0</v>
      </c>
      <c r="CQ401" s="93" t="b">
        <f t="shared" si="39"/>
        <v>0</v>
      </c>
      <c r="CS401" s="93" t="b">
        <f>$CS$150</f>
        <v>0</v>
      </c>
      <c r="CY401" s="93" t="b">
        <f>CY156</f>
        <v>0</v>
      </c>
      <c r="DC401" s="25"/>
      <c r="DD401" s="94"/>
      <c r="DE401" s="94"/>
      <c r="DF401" s="94"/>
      <c r="DG401" s="94"/>
      <c r="DH401" s="94"/>
      <c r="DJ401" s="118"/>
      <c r="DS401" s="94"/>
    </row>
    <row r="402" spans="6:123">
      <c r="F402" s="61"/>
      <c r="G402" s="61"/>
      <c r="H402" s="61"/>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61"/>
      <c r="AY402" s="61"/>
      <c r="AZ402" s="61"/>
      <c r="BA402" s="61"/>
      <c r="BB402" s="61"/>
      <c r="BC402" s="61"/>
      <c r="BD402" s="61"/>
      <c r="BE402" s="61"/>
      <c r="BF402" s="61"/>
      <c r="BG402" s="5"/>
      <c r="CF402" s="128" t="s">
        <v>436</v>
      </c>
      <c r="CG402" s="131" t="s">
        <v>436</v>
      </c>
      <c r="CH402" s="93" t="b">
        <f t="shared" si="40"/>
        <v>0</v>
      </c>
      <c r="CI402" s="25"/>
      <c r="CJ402" s="25"/>
      <c r="CK402" s="25"/>
      <c r="CP402" s="93" t="b">
        <f t="shared" si="38"/>
        <v>0</v>
      </c>
      <c r="CQ402" s="93" t="b">
        <f t="shared" si="39"/>
        <v>0</v>
      </c>
      <c r="CU402" s="93" t="b">
        <f>$CU$152</f>
        <v>0</v>
      </c>
      <c r="CW402" s="93" t="b">
        <f>$CW$154</f>
        <v>0</v>
      </c>
      <c r="CZ402" s="93" t="b">
        <f>CZ157</f>
        <v>0</v>
      </c>
      <c r="DB402" s="93" t="b">
        <f>$DB$159</f>
        <v>0</v>
      </c>
      <c r="DC402" s="25"/>
      <c r="DD402" s="94"/>
      <c r="DE402" s="94"/>
      <c r="DF402" s="94"/>
      <c r="DG402" s="94"/>
      <c r="DH402" s="94"/>
      <c r="DJ402" s="118"/>
      <c r="DS402" s="94"/>
    </row>
    <row r="403" spans="6:123">
      <c r="F403" s="61"/>
      <c r="G403" s="61"/>
      <c r="H403" s="61"/>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61"/>
      <c r="AY403" s="61"/>
      <c r="AZ403" s="61"/>
      <c r="BA403" s="61"/>
      <c r="BB403" s="61"/>
      <c r="BC403" s="61"/>
      <c r="BD403" s="61"/>
      <c r="BE403" s="61"/>
      <c r="BF403" s="61"/>
      <c r="BG403" s="5"/>
      <c r="CF403" s="128" t="s">
        <v>153</v>
      </c>
      <c r="CG403" s="131" t="s">
        <v>153</v>
      </c>
      <c r="CH403" s="93" t="b">
        <f t="shared" si="40"/>
        <v>0</v>
      </c>
      <c r="CI403" s="25"/>
      <c r="CJ403" s="25"/>
      <c r="CK403" s="25"/>
      <c r="CP403" s="93" t="b">
        <f t="shared" si="38"/>
        <v>0</v>
      </c>
      <c r="CQ403" s="93" t="b">
        <f t="shared" si="39"/>
        <v>0</v>
      </c>
      <c r="CS403" s="93" t="b">
        <f>$CS$150</f>
        <v>0</v>
      </c>
      <c r="CY403" s="93" t="b">
        <f>CY156</f>
        <v>0</v>
      </c>
      <c r="DC403" s="25"/>
      <c r="DD403" s="94"/>
      <c r="DE403" s="94"/>
      <c r="DF403" s="94"/>
      <c r="DG403" s="94"/>
      <c r="DH403" s="94"/>
      <c r="DJ403" s="118"/>
      <c r="DS403" s="94"/>
    </row>
    <row r="404" spans="6:123">
      <c r="F404" s="61"/>
      <c r="G404" s="61"/>
      <c r="H404" s="61"/>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61"/>
      <c r="AY404" s="61"/>
      <c r="AZ404" s="61"/>
      <c r="BA404" s="61"/>
      <c r="BB404" s="61"/>
      <c r="BC404" s="61"/>
      <c r="BD404" s="61"/>
      <c r="BE404" s="61"/>
      <c r="BF404" s="61"/>
      <c r="BG404" s="5"/>
      <c r="CF404" s="128" t="s">
        <v>437</v>
      </c>
      <c r="CG404" s="131" t="s">
        <v>437</v>
      </c>
      <c r="CH404" s="93" t="b">
        <f t="shared" si="40"/>
        <v>0</v>
      </c>
      <c r="CI404" s="25"/>
      <c r="CJ404" s="25"/>
      <c r="CK404" s="25"/>
      <c r="CP404" s="93" t="b">
        <f t="shared" si="38"/>
        <v>0</v>
      </c>
      <c r="CQ404" s="93" t="b">
        <f t="shared" si="39"/>
        <v>0</v>
      </c>
      <c r="CU404" s="93" t="b">
        <f>$CU$152</f>
        <v>0</v>
      </c>
      <c r="CW404" s="93" t="b">
        <f>$CW$154</f>
        <v>0</v>
      </c>
      <c r="CZ404" s="93" t="b">
        <f>CZ157</f>
        <v>0</v>
      </c>
      <c r="DB404" s="93" t="b">
        <f>$DB$159</f>
        <v>0</v>
      </c>
      <c r="DC404" s="25"/>
      <c r="DD404" s="94"/>
      <c r="DE404" s="94"/>
      <c r="DF404" s="94"/>
      <c r="DG404" s="94"/>
      <c r="DH404" s="94"/>
      <c r="DJ404" s="118"/>
      <c r="DS404" s="94"/>
    </row>
    <row r="405" spans="6:123">
      <c r="F405" s="61"/>
      <c r="G405" s="61"/>
      <c r="H405" s="61"/>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61"/>
      <c r="AY405" s="61"/>
      <c r="AZ405" s="61"/>
      <c r="BA405" s="61"/>
      <c r="BB405" s="61"/>
      <c r="BC405" s="61"/>
      <c r="BD405" s="61"/>
      <c r="BE405" s="61"/>
      <c r="BF405" s="61"/>
      <c r="BG405" s="5"/>
      <c r="CF405" s="128" t="s">
        <v>154</v>
      </c>
      <c r="CG405" s="131" t="s">
        <v>154</v>
      </c>
      <c r="CH405" s="93" t="b">
        <f t="shared" si="40"/>
        <v>0</v>
      </c>
      <c r="CI405" s="25"/>
      <c r="CJ405" s="25"/>
      <c r="CK405" s="25"/>
      <c r="CP405" s="93" t="b">
        <f t="shared" si="38"/>
        <v>0</v>
      </c>
      <c r="CQ405" s="93" t="b">
        <f t="shared" si="39"/>
        <v>0</v>
      </c>
      <c r="CS405" s="93" t="b">
        <f>$CS$150</f>
        <v>0</v>
      </c>
      <c r="CY405" s="93" t="b">
        <f>CY156</f>
        <v>0</v>
      </c>
      <c r="DC405" s="25"/>
      <c r="DD405" s="94"/>
      <c r="DE405" s="94"/>
      <c r="DF405" s="94"/>
      <c r="DG405" s="94"/>
      <c r="DH405" s="94"/>
      <c r="DJ405" s="118"/>
      <c r="DS405" s="94"/>
    </row>
    <row r="406" spans="6:123">
      <c r="F406" s="61"/>
      <c r="G406" s="61"/>
      <c r="H406" s="61"/>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61"/>
      <c r="AY406" s="61"/>
      <c r="AZ406" s="61"/>
      <c r="BA406" s="61"/>
      <c r="BB406" s="61"/>
      <c r="BC406" s="61"/>
      <c r="BD406" s="61"/>
      <c r="BE406" s="61"/>
      <c r="BF406" s="61"/>
      <c r="BG406" s="5"/>
      <c r="CF406" s="128" t="s">
        <v>438</v>
      </c>
      <c r="CG406" s="131" t="s">
        <v>438</v>
      </c>
      <c r="CH406" s="93" t="b">
        <f t="shared" si="40"/>
        <v>0</v>
      </c>
      <c r="CI406" s="25"/>
      <c r="CJ406" s="25"/>
      <c r="CK406" s="25"/>
      <c r="CP406" s="93" t="b">
        <f t="shared" si="38"/>
        <v>0</v>
      </c>
      <c r="CQ406" s="93" t="b">
        <f t="shared" si="39"/>
        <v>0</v>
      </c>
      <c r="CU406" s="93" t="b">
        <f>$CU$152</f>
        <v>0</v>
      </c>
      <c r="CW406" s="93" t="b">
        <f>$CW$154</f>
        <v>0</v>
      </c>
      <c r="CZ406" s="93" t="b">
        <f>CZ157</f>
        <v>0</v>
      </c>
      <c r="DB406" s="93" t="b">
        <f>$DB$159</f>
        <v>0</v>
      </c>
      <c r="DC406" s="25"/>
      <c r="DD406" s="94"/>
      <c r="DE406" s="94"/>
      <c r="DF406" s="94"/>
      <c r="DG406" s="94"/>
      <c r="DH406" s="94"/>
      <c r="DJ406" s="118"/>
      <c r="DS406" s="94"/>
    </row>
    <row r="407" spans="6:123">
      <c r="F407" s="61"/>
      <c r="G407" s="61"/>
      <c r="H407" s="61"/>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61"/>
      <c r="AY407" s="61"/>
      <c r="AZ407" s="61"/>
      <c r="BA407" s="61"/>
      <c r="BB407" s="61"/>
      <c r="BC407" s="61"/>
      <c r="BD407" s="61"/>
      <c r="BE407" s="61"/>
      <c r="BF407" s="61"/>
      <c r="BG407" s="5"/>
      <c r="CF407" s="128" t="s">
        <v>155</v>
      </c>
      <c r="CG407" s="131" t="s">
        <v>155</v>
      </c>
      <c r="CH407" s="93" t="b">
        <f t="shared" si="40"/>
        <v>0</v>
      </c>
      <c r="CI407" s="25"/>
      <c r="CJ407" s="25"/>
      <c r="CK407" s="25"/>
      <c r="CP407" s="93" t="b">
        <f t="shared" si="38"/>
        <v>0</v>
      </c>
      <c r="CQ407" s="93" t="b">
        <f t="shared" si="39"/>
        <v>0</v>
      </c>
      <c r="CS407" s="93" t="b">
        <f>$CS$150</f>
        <v>0</v>
      </c>
      <c r="CY407" s="93" t="b">
        <f>CY156</f>
        <v>0</v>
      </c>
      <c r="DC407" s="25"/>
      <c r="DD407" s="94"/>
      <c r="DE407" s="94"/>
      <c r="DF407" s="94"/>
      <c r="DG407" s="94"/>
      <c r="DH407" s="94"/>
      <c r="DJ407" s="118"/>
      <c r="DS407" s="94"/>
    </row>
    <row r="408" spans="6:123">
      <c r="F408" s="61"/>
      <c r="G408" s="61"/>
      <c r="H408" s="61"/>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61"/>
      <c r="AY408" s="61"/>
      <c r="AZ408" s="61"/>
      <c r="BA408" s="61"/>
      <c r="BB408" s="61"/>
      <c r="BC408" s="61"/>
      <c r="BD408" s="61"/>
      <c r="BE408" s="61"/>
      <c r="BF408" s="61"/>
      <c r="BG408" s="5"/>
      <c r="CF408" s="128" t="s">
        <v>439</v>
      </c>
      <c r="CG408" s="131" t="s">
        <v>439</v>
      </c>
      <c r="CH408" s="93" t="b">
        <f t="shared" si="40"/>
        <v>0</v>
      </c>
      <c r="CI408" s="25"/>
      <c r="CJ408" s="25"/>
      <c r="CK408" s="25"/>
      <c r="CP408" s="93" t="b">
        <f t="shared" si="38"/>
        <v>0</v>
      </c>
      <c r="CQ408" s="93" t="b">
        <f t="shared" si="39"/>
        <v>0</v>
      </c>
      <c r="CU408" s="93" t="b">
        <f>$CU$152</f>
        <v>0</v>
      </c>
      <c r="CW408" s="93" t="b">
        <f>$CW$154</f>
        <v>0</v>
      </c>
      <c r="CZ408" s="93" t="b">
        <f>CZ157</f>
        <v>0</v>
      </c>
      <c r="DB408" s="93" t="b">
        <f>$DB$159</f>
        <v>0</v>
      </c>
      <c r="DC408" s="25"/>
      <c r="DD408" s="94"/>
      <c r="DE408" s="94"/>
      <c r="DF408" s="94"/>
      <c r="DG408" s="94"/>
      <c r="DH408" s="94"/>
      <c r="DJ408" s="118"/>
      <c r="DS408" s="94"/>
    </row>
    <row r="409" spans="6:123">
      <c r="F409" s="61"/>
      <c r="G409" s="61"/>
      <c r="H409" s="61"/>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61"/>
      <c r="AY409" s="61"/>
      <c r="AZ409" s="61"/>
      <c r="BA409" s="61"/>
      <c r="BB409" s="61"/>
      <c r="BC409" s="61"/>
      <c r="BD409" s="61"/>
      <c r="BE409" s="61"/>
      <c r="BF409" s="61"/>
      <c r="BG409" s="5"/>
      <c r="CF409" s="128" t="s">
        <v>158</v>
      </c>
      <c r="CG409" s="131" t="s">
        <v>158</v>
      </c>
      <c r="CH409" s="93" t="b">
        <f t="shared" si="40"/>
        <v>0</v>
      </c>
      <c r="CI409" s="25"/>
      <c r="CJ409" s="25"/>
      <c r="CK409" s="25"/>
      <c r="CP409" s="93" t="b">
        <f t="shared" si="38"/>
        <v>0</v>
      </c>
      <c r="CQ409" s="93" t="b">
        <f t="shared" si="39"/>
        <v>0</v>
      </c>
      <c r="CR409" s="93" t="b">
        <f>CR149</f>
        <v>0</v>
      </c>
      <c r="CS409" s="93" t="b">
        <f>$CS$150</f>
        <v>0</v>
      </c>
      <c r="CY409" s="93" t="b">
        <f>CY156</f>
        <v>0</v>
      </c>
      <c r="DC409" s="25"/>
      <c r="DD409" s="94"/>
      <c r="DE409" s="94"/>
      <c r="DF409" s="94"/>
      <c r="DG409" s="94"/>
      <c r="DH409" s="94"/>
      <c r="DJ409" s="118"/>
      <c r="DS409" s="94"/>
    </row>
    <row r="410" spans="6:123">
      <c r="F410" s="61"/>
      <c r="G410" s="61"/>
      <c r="H410" s="61"/>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61"/>
      <c r="AY410" s="61"/>
      <c r="AZ410" s="61"/>
      <c r="BA410" s="61"/>
      <c r="BB410" s="61"/>
      <c r="BC410" s="61"/>
      <c r="BD410" s="61"/>
      <c r="BE410" s="61"/>
      <c r="BF410" s="61"/>
      <c r="BG410" s="5"/>
      <c r="CF410" s="128" t="s">
        <v>440</v>
      </c>
      <c r="CG410" s="131" t="s">
        <v>440</v>
      </c>
      <c r="CH410" s="93" t="b">
        <f t="shared" si="40"/>
        <v>0</v>
      </c>
      <c r="CI410" s="25"/>
      <c r="CJ410" s="25"/>
      <c r="CK410" s="25"/>
      <c r="CP410" s="93" t="b">
        <f t="shared" si="38"/>
        <v>0</v>
      </c>
      <c r="CQ410" s="93" t="b">
        <f t="shared" si="39"/>
        <v>0</v>
      </c>
      <c r="CU410" s="93" t="b">
        <f>$CU$152</f>
        <v>0</v>
      </c>
      <c r="CW410" s="93" t="b">
        <f>$CW$154</f>
        <v>0</v>
      </c>
      <c r="CZ410" s="93" t="b">
        <f>CZ157</f>
        <v>0</v>
      </c>
      <c r="DB410" s="93" t="b">
        <f>$DB$159</f>
        <v>0</v>
      </c>
      <c r="DC410" s="25"/>
      <c r="DD410" s="94"/>
      <c r="DE410" s="94"/>
      <c r="DF410" s="94"/>
      <c r="DG410" s="94"/>
      <c r="DH410" s="94"/>
      <c r="DJ410" s="118"/>
      <c r="DS410" s="94"/>
    </row>
    <row r="411" spans="6:123">
      <c r="F411" s="61"/>
      <c r="G411" s="61"/>
      <c r="H411" s="61"/>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61"/>
      <c r="AY411" s="61"/>
      <c r="AZ411" s="61"/>
      <c r="BA411" s="61"/>
      <c r="BB411" s="61"/>
      <c r="BC411" s="61"/>
      <c r="BD411" s="61"/>
      <c r="BE411" s="61"/>
      <c r="BF411" s="61"/>
      <c r="BG411" s="5"/>
      <c r="CF411" s="128" t="s">
        <v>159</v>
      </c>
      <c r="CG411" s="131" t="s">
        <v>159</v>
      </c>
      <c r="CH411" s="93" t="b">
        <f t="shared" si="40"/>
        <v>0</v>
      </c>
      <c r="CI411" s="25"/>
      <c r="CJ411" s="25"/>
      <c r="CK411" s="25"/>
      <c r="CP411" s="93" t="b">
        <f t="shared" si="38"/>
        <v>0</v>
      </c>
      <c r="CQ411" s="93" t="b">
        <f t="shared" si="39"/>
        <v>0</v>
      </c>
      <c r="CS411" s="93" t="b">
        <f>$CS$150</f>
        <v>0</v>
      </c>
      <c r="CY411" s="93" t="b">
        <f>CY156</f>
        <v>0</v>
      </c>
      <c r="DC411" s="25"/>
      <c r="DD411" s="94"/>
      <c r="DE411" s="94"/>
      <c r="DF411" s="94"/>
      <c r="DG411" s="94"/>
      <c r="DH411" s="94"/>
      <c r="DJ411" s="118"/>
      <c r="DS411" s="94"/>
    </row>
    <row r="412" spans="6:123">
      <c r="F412" s="61"/>
      <c r="G412" s="61"/>
      <c r="H412" s="61"/>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61"/>
      <c r="AY412" s="61"/>
      <c r="AZ412" s="61"/>
      <c r="BA412" s="61"/>
      <c r="BB412" s="61"/>
      <c r="BC412" s="61"/>
      <c r="BD412" s="61"/>
      <c r="BE412" s="61"/>
      <c r="BF412" s="61"/>
      <c r="BG412" s="5"/>
      <c r="CF412" s="128" t="s">
        <v>441</v>
      </c>
      <c r="CG412" s="131" t="s">
        <v>441</v>
      </c>
      <c r="CH412" s="93" t="b">
        <f t="shared" si="40"/>
        <v>0</v>
      </c>
      <c r="CI412" s="25"/>
      <c r="CJ412" s="25"/>
      <c r="CK412" s="25"/>
      <c r="CP412" s="93" t="b">
        <f t="shared" si="38"/>
        <v>0</v>
      </c>
      <c r="CQ412" s="93" t="b">
        <f t="shared" si="39"/>
        <v>0</v>
      </c>
      <c r="CU412" s="93" t="b">
        <f>$CU$152</f>
        <v>0</v>
      </c>
      <c r="CW412" s="93" t="b">
        <f>$CW$154</f>
        <v>0</v>
      </c>
      <c r="CZ412" s="93" t="b">
        <f>CZ157</f>
        <v>0</v>
      </c>
      <c r="DB412" s="93" t="b">
        <f>$DB$159</f>
        <v>0</v>
      </c>
      <c r="DC412" s="25"/>
      <c r="DD412" s="94"/>
      <c r="DE412" s="94"/>
      <c r="DF412" s="94"/>
      <c r="DG412" s="94"/>
      <c r="DH412" s="94"/>
      <c r="DJ412" s="118"/>
      <c r="DS412" s="94"/>
    </row>
    <row r="413" spans="6:123">
      <c r="F413" s="61"/>
      <c r="G413" s="61"/>
      <c r="H413" s="61"/>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61"/>
      <c r="AY413" s="61"/>
      <c r="AZ413" s="61"/>
      <c r="BA413" s="61"/>
      <c r="BB413" s="61"/>
      <c r="BC413" s="61"/>
      <c r="BD413" s="61"/>
      <c r="BE413" s="61"/>
      <c r="BF413" s="61"/>
      <c r="BG413" s="5"/>
      <c r="CF413" s="128" t="s">
        <v>740</v>
      </c>
      <c r="CG413" s="131" t="s">
        <v>692</v>
      </c>
      <c r="CH413" s="93" t="b">
        <f t="shared" si="40"/>
        <v>0</v>
      </c>
      <c r="CI413" s="25"/>
      <c r="CJ413" s="25"/>
      <c r="CK413" s="25"/>
      <c r="CP413" s="93" t="b">
        <f t="shared" si="38"/>
        <v>0</v>
      </c>
      <c r="CQ413" s="93" t="b">
        <f t="shared" si="39"/>
        <v>0</v>
      </c>
      <c r="CY413" s="93" t="b">
        <f>CY156</f>
        <v>0</v>
      </c>
      <c r="DC413" s="25"/>
      <c r="DD413" s="94"/>
      <c r="DE413" s="94"/>
      <c r="DF413" s="94"/>
      <c r="DG413" s="94"/>
      <c r="DH413" s="94"/>
      <c r="DJ413" s="118"/>
      <c r="DS413" s="94"/>
    </row>
    <row r="414" spans="6:123">
      <c r="F414" s="61"/>
      <c r="G414" s="61"/>
      <c r="H414" s="61"/>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61"/>
      <c r="AY414" s="61"/>
      <c r="AZ414" s="61"/>
      <c r="BA414" s="61"/>
      <c r="BB414" s="61"/>
      <c r="BC414" s="61"/>
      <c r="BD414" s="61"/>
      <c r="BE414" s="61"/>
      <c r="BF414" s="61"/>
      <c r="BG414" s="5"/>
      <c r="CF414" s="128" t="s">
        <v>814</v>
      </c>
      <c r="CG414" s="131" t="s">
        <v>693</v>
      </c>
      <c r="CH414" s="93" t="b">
        <f t="shared" si="40"/>
        <v>0</v>
      </c>
      <c r="CI414" s="25"/>
      <c r="CJ414" s="25"/>
      <c r="CK414" s="25"/>
      <c r="CP414" s="93" t="b">
        <f t="shared" si="38"/>
        <v>0</v>
      </c>
      <c r="CQ414" s="93" t="b">
        <f t="shared" si="39"/>
        <v>0</v>
      </c>
      <c r="CZ414" s="93" t="b">
        <f>CZ157</f>
        <v>0</v>
      </c>
      <c r="DB414" s="93" t="b">
        <f>$DB$159</f>
        <v>0</v>
      </c>
      <c r="DC414" s="25"/>
      <c r="DD414" s="94"/>
      <c r="DE414" s="94"/>
      <c r="DF414" s="94"/>
      <c r="DG414" s="94"/>
      <c r="DH414" s="94"/>
      <c r="DJ414" s="118"/>
      <c r="DS414" s="94"/>
    </row>
    <row r="415" spans="6:123">
      <c r="F415" s="61"/>
      <c r="G415" s="61"/>
      <c r="H415" s="61"/>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61"/>
      <c r="AY415" s="61"/>
      <c r="AZ415" s="61"/>
      <c r="BA415" s="61"/>
      <c r="BB415" s="61"/>
      <c r="BC415" s="61"/>
      <c r="BD415" s="61"/>
      <c r="BE415" s="61"/>
      <c r="BF415" s="61"/>
      <c r="BG415" s="5"/>
      <c r="CF415" s="128" t="s">
        <v>160</v>
      </c>
      <c r="CG415" s="131" t="s">
        <v>160</v>
      </c>
      <c r="CH415" s="93" t="b">
        <f t="shared" si="40"/>
        <v>0</v>
      </c>
      <c r="CI415" s="25"/>
      <c r="CJ415" s="25"/>
      <c r="CK415" s="25"/>
      <c r="CP415" s="93" t="b">
        <f t="shared" si="38"/>
        <v>0</v>
      </c>
      <c r="CQ415" s="93" t="b">
        <f t="shared" si="39"/>
        <v>0</v>
      </c>
      <c r="CS415" s="93" t="b">
        <f>$CS$150</f>
        <v>0</v>
      </c>
      <c r="CY415" s="93" t="b">
        <f>CY156</f>
        <v>0</v>
      </c>
      <c r="DC415" s="25"/>
      <c r="DD415" s="94"/>
      <c r="DE415" s="94"/>
      <c r="DF415" s="94"/>
      <c r="DG415" s="94"/>
      <c r="DH415" s="94"/>
      <c r="DJ415" s="118"/>
      <c r="DS415" s="94"/>
    </row>
    <row r="416" spans="6:123">
      <c r="F416" s="61"/>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61"/>
      <c r="AY416" s="61"/>
      <c r="AZ416" s="61"/>
      <c r="BA416" s="61"/>
      <c r="BB416" s="61"/>
      <c r="BC416" s="61"/>
      <c r="BD416" s="61"/>
      <c r="BE416" s="61"/>
      <c r="BF416" s="61"/>
      <c r="BG416" s="5"/>
      <c r="CF416" s="128" t="s">
        <v>442</v>
      </c>
      <c r="CG416" s="131" t="s">
        <v>442</v>
      </c>
      <c r="CH416" s="93" t="b">
        <f t="shared" si="40"/>
        <v>0</v>
      </c>
      <c r="CI416" s="25"/>
      <c r="CJ416" s="25"/>
      <c r="CK416" s="25"/>
      <c r="CP416" s="93" t="b">
        <f t="shared" si="38"/>
        <v>0</v>
      </c>
      <c r="CQ416" s="93" t="b">
        <f t="shared" si="39"/>
        <v>0</v>
      </c>
      <c r="CU416" s="93" t="b">
        <f>$CU$152</f>
        <v>0</v>
      </c>
      <c r="CW416" s="93" t="b">
        <f>$CW$154</f>
        <v>0</v>
      </c>
      <c r="CZ416" s="93" t="b">
        <f>CZ157</f>
        <v>0</v>
      </c>
      <c r="DB416" s="93" t="b">
        <f>$DB$159</f>
        <v>0</v>
      </c>
      <c r="DC416" s="25"/>
      <c r="DD416" s="94"/>
      <c r="DE416" s="94"/>
      <c r="DF416" s="94"/>
      <c r="DG416" s="94"/>
      <c r="DH416" s="94"/>
      <c r="DJ416" s="118"/>
      <c r="DS416" s="94"/>
    </row>
    <row r="417" spans="6:123">
      <c r="F417" s="61"/>
      <c r="G417" s="61"/>
      <c r="H417" s="61"/>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61"/>
      <c r="AY417" s="61"/>
      <c r="AZ417" s="61"/>
      <c r="BA417" s="61"/>
      <c r="BB417" s="61"/>
      <c r="BC417" s="61"/>
      <c r="BD417" s="61"/>
      <c r="BE417" s="61"/>
      <c r="BF417" s="61"/>
      <c r="BG417" s="5"/>
      <c r="CF417" s="128" t="s">
        <v>166</v>
      </c>
      <c r="CG417" s="131" t="s">
        <v>166</v>
      </c>
      <c r="CH417" s="93" t="b">
        <f t="shared" si="40"/>
        <v>0</v>
      </c>
      <c r="CI417" s="25"/>
      <c r="CJ417" s="25"/>
      <c r="CK417" s="25"/>
      <c r="CP417" s="93" t="b">
        <f t="shared" si="38"/>
        <v>0</v>
      </c>
      <c r="CQ417" s="93" t="b">
        <f t="shared" si="39"/>
        <v>0</v>
      </c>
      <c r="CS417" s="93" t="b">
        <f>$CS$150</f>
        <v>0</v>
      </c>
      <c r="CT417" s="93" t="b">
        <f>CT151</f>
        <v>0</v>
      </c>
      <c r="CY417" s="93" t="b">
        <f>CY156</f>
        <v>0</v>
      </c>
      <c r="DC417" s="25"/>
      <c r="DD417" s="94"/>
      <c r="DE417" s="94"/>
      <c r="DF417" s="94"/>
      <c r="DG417" s="94"/>
      <c r="DH417" s="94"/>
      <c r="DJ417" s="118"/>
      <c r="DS417" s="94"/>
    </row>
    <row r="418" spans="6:123">
      <c r="F418" s="61"/>
      <c r="G418" s="61"/>
      <c r="H418" s="61"/>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61"/>
      <c r="AY418" s="61"/>
      <c r="AZ418" s="61"/>
      <c r="BA418" s="61"/>
      <c r="BB418" s="61"/>
      <c r="BC418" s="61"/>
      <c r="BD418" s="61"/>
      <c r="BE418" s="61"/>
      <c r="BF418" s="61"/>
      <c r="BG418" s="5"/>
      <c r="CF418" s="128" t="s">
        <v>443</v>
      </c>
      <c r="CG418" s="131" t="s">
        <v>443</v>
      </c>
      <c r="CH418" s="93" t="b">
        <f t="shared" si="40"/>
        <v>0</v>
      </c>
      <c r="CI418" s="25"/>
      <c r="CJ418" s="25"/>
      <c r="CK418" s="25"/>
      <c r="CP418" s="93" t="b">
        <f t="shared" si="38"/>
        <v>0</v>
      </c>
      <c r="CQ418" s="93" t="b">
        <f t="shared" si="39"/>
        <v>0</v>
      </c>
      <c r="CU418" s="93" t="b">
        <f>$CU$152</f>
        <v>0</v>
      </c>
      <c r="CW418" s="93" t="b">
        <f>$CW$154</f>
        <v>0</v>
      </c>
      <c r="CZ418" s="93" t="b">
        <f>CZ157</f>
        <v>0</v>
      </c>
      <c r="DB418" s="93" t="b">
        <f>$DB$159</f>
        <v>0</v>
      </c>
      <c r="DC418" s="25"/>
      <c r="DD418" s="94"/>
      <c r="DE418" s="94"/>
      <c r="DF418" s="94"/>
      <c r="DG418" s="94"/>
      <c r="DH418" s="94"/>
      <c r="DJ418" s="118"/>
      <c r="DS418" s="94"/>
    </row>
    <row r="419" spans="6:123">
      <c r="F419" s="61"/>
      <c r="G419" s="61"/>
      <c r="H419" s="61"/>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61"/>
      <c r="AY419" s="61"/>
      <c r="AZ419" s="61"/>
      <c r="BA419" s="61"/>
      <c r="BB419" s="61"/>
      <c r="BC419" s="61"/>
      <c r="BD419" s="61"/>
      <c r="BE419" s="61"/>
      <c r="BF419" s="61"/>
      <c r="BG419" s="5"/>
      <c r="CF419" s="128" t="s">
        <v>167</v>
      </c>
      <c r="CG419" s="131" t="s">
        <v>167</v>
      </c>
      <c r="CH419" s="93" t="b">
        <f t="shared" ref="CH419:CH499" si="41">IF(COUNTIF(CP419:DC419,TRUE)=0,FALSE,TRUE)</f>
        <v>0</v>
      </c>
      <c r="CI419" s="25"/>
      <c r="CJ419" s="25"/>
      <c r="CK419" s="25"/>
      <c r="CP419" s="93" t="b">
        <f t="shared" si="38"/>
        <v>0</v>
      </c>
      <c r="CQ419" s="93" t="b">
        <f t="shared" si="39"/>
        <v>0</v>
      </c>
      <c r="CS419" s="93" t="b">
        <f>$CS$150</f>
        <v>0</v>
      </c>
      <c r="CY419" s="93" t="b">
        <f>CY156</f>
        <v>0</v>
      </c>
      <c r="DC419" s="25"/>
      <c r="DD419" s="94"/>
      <c r="DE419" s="94"/>
      <c r="DF419" s="94"/>
      <c r="DG419" s="94"/>
      <c r="DH419" s="94"/>
      <c r="DJ419" s="118"/>
      <c r="DS419" s="94"/>
    </row>
    <row r="420" spans="6:123">
      <c r="F420" s="61"/>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61"/>
      <c r="AY420" s="61"/>
      <c r="AZ420" s="61"/>
      <c r="BA420" s="61"/>
      <c r="BB420" s="61"/>
      <c r="BC420" s="61"/>
      <c r="BD420" s="61"/>
      <c r="BE420" s="61"/>
      <c r="BF420" s="61"/>
      <c r="BG420" s="5"/>
      <c r="CF420" s="128" t="str">
        <f>CF419&amp;"_1mM"</f>
        <v>AKT2_1mM</v>
      </c>
      <c r="CG420" s="128" t="str">
        <f>CG419&amp;"_1mM"</f>
        <v>AKT2_1mM</v>
      </c>
      <c r="CI420" s="25"/>
      <c r="CJ420" s="25"/>
      <c r="CK420" s="25"/>
      <c r="DC420" s="25"/>
      <c r="DD420" s="94"/>
      <c r="DE420" s="94"/>
      <c r="DF420" s="94"/>
      <c r="DG420" s="94"/>
      <c r="DH420" s="94"/>
      <c r="DJ420" s="118"/>
      <c r="DS420" s="94"/>
    </row>
    <row r="421" spans="6:123">
      <c r="F421" s="61"/>
      <c r="G421" s="61"/>
      <c r="H421" s="61"/>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61"/>
      <c r="AY421" s="61"/>
      <c r="AZ421" s="61"/>
      <c r="BA421" s="61"/>
      <c r="BB421" s="61"/>
      <c r="BC421" s="61"/>
      <c r="BD421" s="61"/>
      <c r="BE421" s="61"/>
      <c r="BF421" s="61"/>
      <c r="BG421" s="5"/>
      <c r="CF421" s="128" t="s">
        <v>168</v>
      </c>
      <c r="CG421" s="131" t="s">
        <v>168</v>
      </c>
      <c r="CH421" s="93" t="b">
        <f t="shared" si="41"/>
        <v>0</v>
      </c>
      <c r="CI421" s="25"/>
      <c r="CJ421" s="25"/>
      <c r="CK421" s="25"/>
      <c r="CP421" s="93" t="b">
        <f>IF(COUNTIF(DJ:DJ,CF421)&gt;0,TRUE,FALSE)</f>
        <v>0</v>
      </c>
      <c r="CQ421" s="93" t="b">
        <f>IF(COUNTIF($BU$164:$CB$339,CF421)&gt;0,TRUE,FALSE)</f>
        <v>0</v>
      </c>
      <c r="CS421" s="93" t="b">
        <f>$CS$150</f>
        <v>0</v>
      </c>
      <c r="CY421" s="93" t="b">
        <f>CY156</f>
        <v>0</v>
      </c>
      <c r="DC421" s="25"/>
      <c r="DD421" s="94"/>
      <c r="DE421" s="94"/>
      <c r="DF421" s="94"/>
      <c r="DG421" s="94"/>
      <c r="DH421" s="94"/>
      <c r="DJ421" s="118"/>
      <c r="DS421" s="94"/>
    </row>
    <row r="422" spans="6:123">
      <c r="F422" s="61"/>
      <c r="G422" s="61"/>
      <c r="H422" s="61"/>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61"/>
      <c r="AY422" s="61"/>
      <c r="AZ422" s="61"/>
      <c r="BA422" s="61"/>
      <c r="BB422" s="61"/>
      <c r="BC422" s="61"/>
      <c r="BD422" s="61"/>
      <c r="BE422" s="61"/>
      <c r="BF422" s="61"/>
      <c r="BG422" s="5"/>
      <c r="CF422" s="128" t="str">
        <f>CF421&amp;"_1mM"</f>
        <v>AKT3_1mM</v>
      </c>
      <c r="CG422" s="128" t="str">
        <f>CG421&amp;"_1mM"</f>
        <v>AKT3_1mM</v>
      </c>
      <c r="CI422" s="25"/>
      <c r="CJ422" s="25"/>
      <c r="CK422" s="25"/>
      <c r="DC422" s="25"/>
      <c r="DD422" s="94"/>
      <c r="DE422" s="94"/>
      <c r="DF422" s="94"/>
      <c r="DG422" s="94"/>
      <c r="DH422" s="94"/>
      <c r="DJ422" s="118"/>
      <c r="DS422" s="94"/>
    </row>
    <row r="423" spans="6:123">
      <c r="F423" s="61"/>
      <c r="G423" s="61"/>
      <c r="H423" s="61"/>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61"/>
      <c r="AY423" s="61"/>
      <c r="AZ423" s="61"/>
      <c r="BA423" s="61"/>
      <c r="BB423" s="61"/>
      <c r="BC423" s="61"/>
      <c r="BD423" s="61"/>
      <c r="BE423" s="61"/>
      <c r="BF423" s="61"/>
      <c r="BG423" s="5"/>
      <c r="CF423" s="128" t="s">
        <v>169</v>
      </c>
      <c r="CG423" s="131" t="s">
        <v>169</v>
      </c>
      <c r="CH423" s="93" t="b">
        <f t="shared" si="41"/>
        <v>0</v>
      </c>
      <c r="CI423" s="25"/>
      <c r="CJ423" s="25"/>
      <c r="CK423" s="25"/>
      <c r="CP423" s="93" t="b">
        <f>IF(COUNTIF(DJ:DJ,CF423)&gt;0,TRUE,FALSE)</f>
        <v>0</v>
      </c>
      <c r="CQ423" s="93" t="b">
        <f>IF(COUNTIF($BU$164:$CB$339,CF423)&gt;0,TRUE,FALSE)</f>
        <v>0</v>
      </c>
      <c r="CS423" s="93" t="b">
        <f>$CS$150</f>
        <v>0</v>
      </c>
      <c r="CT423" s="93" t="b">
        <f>CT151</f>
        <v>0</v>
      </c>
      <c r="CY423" s="93" t="b">
        <f>CY156</f>
        <v>0</v>
      </c>
      <c r="DC423" s="25"/>
      <c r="DD423" s="94"/>
      <c r="DE423" s="94"/>
      <c r="DF423" s="94"/>
      <c r="DG423" s="94"/>
      <c r="DH423" s="94"/>
      <c r="DJ423" s="118"/>
      <c r="DS423" s="94"/>
    </row>
    <row r="424" spans="6:123">
      <c r="F424" s="61"/>
      <c r="G424" s="61"/>
      <c r="H424" s="61"/>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61"/>
      <c r="AY424" s="61"/>
      <c r="AZ424" s="61"/>
      <c r="BA424" s="61"/>
      <c r="BB424" s="61"/>
      <c r="BC424" s="61"/>
      <c r="BD424" s="61"/>
      <c r="BE424" s="61"/>
      <c r="BF424" s="61"/>
      <c r="BG424" s="5"/>
      <c r="CF424" s="128" t="s">
        <v>444</v>
      </c>
      <c r="CG424" s="131" t="s">
        <v>444</v>
      </c>
      <c r="CH424" s="93" t="b">
        <f t="shared" si="41"/>
        <v>0</v>
      </c>
      <c r="CI424" s="25"/>
      <c r="CJ424" s="25"/>
      <c r="CK424" s="25"/>
      <c r="CP424" s="93" t="b">
        <f>IF(COUNTIF(DJ:DJ,CF424)&gt;0,TRUE,FALSE)</f>
        <v>0</v>
      </c>
      <c r="CQ424" s="93" t="b">
        <f>IF(COUNTIF($BU$164:$CB$339,CF424)&gt;0,TRUE,FALSE)</f>
        <v>0</v>
      </c>
      <c r="CU424" s="93" t="b">
        <f>$CU$152</f>
        <v>0</v>
      </c>
      <c r="CW424" s="93" t="b">
        <f>$CW$154</f>
        <v>0</v>
      </c>
      <c r="CZ424" s="93" t="b">
        <f>CZ157</f>
        <v>0</v>
      </c>
      <c r="DB424" s="93" t="b">
        <f>$DB$159</f>
        <v>0</v>
      </c>
      <c r="DC424" s="25"/>
      <c r="DD424" s="94"/>
      <c r="DE424" s="94"/>
      <c r="DF424" s="94"/>
      <c r="DG424" s="94"/>
      <c r="DH424" s="94"/>
      <c r="DJ424" s="118"/>
      <c r="DS424" s="94"/>
    </row>
    <row r="425" spans="6:123">
      <c r="F425" s="61"/>
      <c r="G425" s="61"/>
      <c r="H425" s="61"/>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61"/>
      <c r="AY425" s="61"/>
      <c r="AZ425" s="61"/>
      <c r="BA425" s="61"/>
      <c r="BB425" s="61"/>
      <c r="BC425" s="61"/>
      <c r="BD425" s="61"/>
      <c r="BE425" s="61"/>
      <c r="BF425" s="61"/>
      <c r="BG425" s="5"/>
      <c r="CF425" s="128" t="s">
        <v>172</v>
      </c>
      <c r="CG425" s="131" t="s">
        <v>172</v>
      </c>
      <c r="CH425" s="93" t="b">
        <f t="shared" si="41"/>
        <v>0</v>
      </c>
      <c r="CI425" s="25"/>
      <c r="CJ425" s="25"/>
      <c r="CK425" s="25"/>
      <c r="CP425" s="93" t="b">
        <f>IF(COUNTIF(DJ:DJ,CF425)&gt;0,TRUE,FALSE)</f>
        <v>0</v>
      </c>
      <c r="CQ425" s="93" t="b">
        <f>IF(COUNTIF($BU$164:$CB$339,CF425)&gt;0,TRUE,FALSE)</f>
        <v>0</v>
      </c>
      <c r="CS425" s="93" t="b">
        <f>$CS$150</f>
        <v>0</v>
      </c>
      <c r="CY425" s="93" t="b">
        <f>CY156</f>
        <v>0</v>
      </c>
      <c r="DC425" s="25"/>
      <c r="DD425" s="94"/>
      <c r="DE425" s="94"/>
      <c r="DF425" s="94"/>
      <c r="DG425" s="94"/>
      <c r="DH425" s="94"/>
      <c r="DJ425" s="118"/>
      <c r="DS425" s="94"/>
    </row>
    <row r="426" spans="6:123">
      <c r="F426" s="61"/>
      <c r="G426" s="61"/>
      <c r="H426" s="61"/>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61"/>
      <c r="AY426" s="61"/>
      <c r="AZ426" s="61"/>
      <c r="BA426" s="61"/>
      <c r="BB426" s="61"/>
      <c r="BC426" s="61"/>
      <c r="BD426" s="61"/>
      <c r="BE426" s="61"/>
      <c r="BF426" s="61"/>
      <c r="BG426" s="5"/>
      <c r="CF426" s="128" t="str">
        <f>CF425&amp;"_1mM"</f>
        <v>AMPKα2/β1/γ1_1mM</v>
      </c>
      <c r="CG426" s="128" t="str">
        <f>CG425&amp;"_1mM"</f>
        <v>AMPKα2/β1/γ1_1mM</v>
      </c>
      <c r="CI426" s="25"/>
      <c r="CJ426" s="25"/>
      <c r="CK426" s="25"/>
      <c r="DC426" s="25"/>
      <c r="DD426" s="94"/>
      <c r="DE426" s="94"/>
      <c r="DF426" s="94"/>
      <c r="DG426" s="94"/>
      <c r="DH426" s="94"/>
      <c r="DJ426" s="118"/>
      <c r="DS426" s="94"/>
    </row>
    <row r="427" spans="6:123">
      <c r="F427" s="61"/>
      <c r="G427" s="61"/>
      <c r="H427" s="61"/>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61"/>
      <c r="AY427" s="61"/>
      <c r="AZ427" s="61"/>
      <c r="BA427" s="61"/>
      <c r="BB427" s="61"/>
      <c r="BC427" s="61"/>
      <c r="BD427" s="61"/>
      <c r="BE427" s="61"/>
      <c r="BF427" s="61"/>
      <c r="BG427" s="5"/>
      <c r="CF427" s="128" t="s">
        <v>173</v>
      </c>
      <c r="CG427" s="131" t="s">
        <v>173</v>
      </c>
      <c r="CH427" s="93" t="b">
        <f t="shared" si="41"/>
        <v>0</v>
      </c>
      <c r="CI427" s="25"/>
      <c r="CJ427" s="25"/>
      <c r="CK427" s="25"/>
      <c r="CP427" s="93" t="b">
        <f>IF(COUNTIF(DJ:DJ,CF427)&gt;0,TRUE,FALSE)</f>
        <v>0</v>
      </c>
      <c r="CQ427" s="93" t="b">
        <f>IF(COUNTIF($BU$164:$CB$339,CF427)&gt;0,TRUE,FALSE)</f>
        <v>0</v>
      </c>
      <c r="CS427" s="93" t="b">
        <f>$CS$150</f>
        <v>0</v>
      </c>
      <c r="CT427" s="93" t="b">
        <f>CT151</f>
        <v>0</v>
      </c>
      <c r="CV427" s="93" t="b">
        <f>CV153</f>
        <v>0</v>
      </c>
      <c r="CY427" s="93" t="b">
        <f>CY156</f>
        <v>0</v>
      </c>
      <c r="DC427" s="25"/>
      <c r="DD427" s="94"/>
      <c r="DE427" s="94"/>
      <c r="DF427" s="94"/>
      <c r="DG427" s="94"/>
      <c r="DH427" s="94"/>
      <c r="DJ427" s="118"/>
      <c r="DS427" s="94"/>
    </row>
    <row r="428" spans="6:123">
      <c r="F428" s="61"/>
      <c r="G428" s="61"/>
      <c r="H428" s="61"/>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61"/>
      <c r="AY428" s="61"/>
      <c r="AZ428" s="61"/>
      <c r="BA428" s="61"/>
      <c r="BB428" s="61"/>
      <c r="BC428" s="61"/>
      <c r="BD428" s="61"/>
      <c r="BE428" s="61"/>
      <c r="BF428" s="61"/>
      <c r="BG428" s="5"/>
      <c r="CF428" s="128" t="s">
        <v>445</v>
      </c>
      <c r="CG428" s="131" t="s">
        <v>445</v>
      </c>
      <c r="CH428" s="93" t="b">
        <f t="shared" si="41"/>
        <v>0</v>
      </c>
      <c r="CI428" s="25"/>
      <c r="CJ428" s="25"/>
      <c r="CK428" s="25"/>
      <c r="CP428" s="93" t="b">
        <f>IF(COUNTIF(DJ:DJ,CF428)&gt;0,TRUE,FALSE)</f>
        <v>0</v>
      </c>
      <c r="CQ428" s="93" t="b">
        <f>IF(COUNTIF($BU$164:$CB$339,CF428)&gt;0,TRUE,FALSE)</f>
        <v>0</v>
      </c>
      <c r="CU428" s="93" t="b">
        <f>$CU$152</f>
        <v>0</v>
      </c>
      <c r="CW428" s="93" t="b">
        <f>$CW$154</f>
        <v>0</v>
      </c>
      <c r="CZ428" s="93" t="b">
        <f>CZ157</f>
        <v>0</v>
      </c>
      <c r="DB428" s="93" t="b">
        <f>$DB$159</f>
        <v>0</v>
      </c>
      <c r="DC428" s="25"/>
      <c r="DD428" s="94"/>
      <c r="DE428" s="94"/>
      <c r="DF428" s="94"/>
      <c r="DG428" s="94"/>
      <c r="DH428" s="94"/>
      <c r="DJ428" s="118"/>
      <c r="DS428" s="94"/>
    </row>
    <row r="429" spans="6:123">
      <c r="F429" s="61"/>
      <c r="G429" s="61"/>
      <c r="H429" s="61"/>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61"/>
      <c r="AY429" s="61"/>
      <c r="AZ429" s="61"/>
      <c r="BA429" s="61"/>
      <c r="BB429" s="61"/>
      <c r="BC429" s="61"/>
      <c r="BD429" s="61"/>
      <c r="BE429" s="61"/>
      <c r="BF429" s="61"/>
      <c r="BG429" s="5"/>
      <c r="CF429" s="128" t="s">
        <v>174</v>
      </c>
      <c r="CG429" s="131" t="s">
        <v>174</v>
      </c>
      <c r="CH429" s="93" t="b">
        <f t="shared" si="41"/>
        <v>0</v>
      </c>
      <c r="CI429" s="25"/>
      <c r="CJ429" s="25"/>
      <c r="CK429" s="25"/>
      <c r="CP429" s="93" t="b">
        <f>IF(COUNTIF(DJ:DJ,CF429)&gt;0,TRUE,FALSE)</f>
        <v>0</v>
      </c>
      <c r="CQ429" s="93" t="b">
        <f>IF(COUNTIF($BU$164:$CB$339,CF429)&gt;0,TRUE,FALSE)</f>
        <v>0</v>
      </c>
      <c r="CS429" s="93" t="b">
        <f>$CS$150</f>
        <v>0</v>
      </c>
      <c r="CY429" s="93" t="b">
        <f>CY156</f>
        <v>0</v>
      </c>
      <c r="DC429" s="25"/>
      <c r="DD429" s="94"/>
      <c r="DE429" s="94"/>
      <c r="DF429" s="94"/>
      <c r="DG429" s="94"/>
      <c r="DH429" s="94"/>
      <c r="DJ429" s="118"/>
      <c r="DS429" s="94"/>
    </row>
    <row r="430" spans="6:123">
      <c r="F430" s="61"/>
      <c r="G430" s="61"/>
      <c r="H430" s="61"/>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61"/>
      <c r="AY430" s="61"/>
      <c r="AZ430" s="61"/>
      <c r="BA430" s="61"/>
      <c r="BB430" s="61"/>
      <c r="BC430" s="61"/>
      <c r="BD430" s="61"/>
      <c r="BE430" s="61"/>
      <c r="BF430" s="61"/>
      <c r="BG430" s="5"/>
      <c r="CF430" s="128" t="str">
        <f>CF429&amp;"_1mM"</f>
        <v>AurA/TPX2_1mM</v>
      </c>
      <c r="CG430" s="128" t="str">
        <f>CG429&amp;"_1mM"</f>
        <v>AurA/TPX2_1mM</v>
      </c>
      <c r="CI430" s="25"/>
      <c r="CJ430" s="25"/>
      <c r="CK430" s="25"/>
      <c r="DC430" s="25"/>
      <c r="DD430" s="94"/>
      <c r="DE430" s="94"/>
      <c r="DF430" s="94"/>
      <c r="DG430" s="94"/>
      <c r="DH430" s="94"/>
      <c r="DJ430" s="118"/>
      <c r="DS430" s="94"/>
    </row>
    <row r="431" spans="6:123">
      <c r="F431" s="61"/>
      <c r="G431" s="61"/>
      <c r="H431" s="61"/>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61"/>
      <c r="AY431" s="61"/>
      <c r="AZ431" s="61"/>
      <c r="BA431" s="61"/>
      <c r="BB431" s="61"/>
      <c r="BC431" s="61"/>
      <c r="BD431" s="61"/>
      <c r="BE431" s="61"/>
      <c r="BF431" s="61"/>
      <c r="BG431" s="5"/>
      <c r="CF431" s="128" t="s">
        <v>754</v>
      </c>
      <c r="CG431" s="131" t="s">
        <v>754</v>
      </c>
      <c r="CH431" s="93" t="b">
        <f t="shared" si="41"/>
        <v>0</v>
      </c>
      <c r="CI431" s="25"/>
      <c r="CJ431" s="25"/>
      <c r="CK431" s="25"/>
      <c r="CP431" s="93" t="b">
        <f t="shared" ref="CP431:CP439" si="42">IF(COUNTIF(DJ:DJ,CF431)&gt;0,TRUE,FALSE)</f>
        <v>0</v>
      </c>
      <c r="CQ431" s="93" t="b">
        <f t="shared" ref="CQ431:CQ439" si="43">IF(COUNTIF($BU$164:$CB$339,CF431)&gt;0,TRUE,FALSE)</f>
        <v>0</v>
      </c>
      <c r="CS431" s="93" t="b">
        <f>$CS$150</f>
        <v>0</v>
      </c>
      <c r="CV431" s="93" t="b">
        <f>CV153</f>
        <v>0</v>
      </c>
      <c r="CY431" s="93" t="b">
        <f>CY156</f>
        <v>0</v>
      </c>
      <c r="DC431" s="25"/>
      <c r="DD431" s="94"/>
      <c r="DE431" s="94"/>
      <c r="DF431" s="94"/>
      <c r="DG431" s="94"/>
      <c r="DH431" s="94"/>
      <c r="DJ431" s="118"/>
      <c r="DS431" s="94"/>
    </row>
    <row r="432" spans="6:123">
      <c r="F432" s="61"/>
      <c r="G432" s="61"/>
      <c r="H432" s="61"/>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61"/>
      <c r="AY432" s="61"/>
      <c r="AZ432" s="61"/>
      <c r="BA432" s="61"/>
      <c r="BB432" s="61"/>
      <c r="BC432" s="61"/>
      <c r="BD432" s="5"/>
      <c r="BE432" s="61"/>
      <c r="BF432" s="61"/>
      <c r="BG432" s="5"/>
      <c r="CF432" s="128" t="s">
        <v>815</v>
      </c>
      <c r="CG432" s="131" t="s">
        <v>815</v>
      </c>
      <c r="CH432" s="93" t="b">
        <f t="shared" si="41"/>
        <v>0</v>
      </c>
      <c r="CI432" s="25"/>
      <c r="CJ432" s="25"/>
      <c r="CK432" s="25"/>
      <c r="CP432" s="93" t="b">
        <f t="shared" si="42"/>
        <v>0</v>
      </c>
      <c r="CQ432" s="93" t="b">
        <f t="shared" si="43"/>
        <v>0</v>
      </c>
      <c r="CU432" s="93" t="b">
        <f>$CU$152</f>
        <v>0</v>
      </c>
      <c r="CW432" s="93" t="b">
        <f>$CW$154</f>
        <v>0</v>
      </c>
      <c r="CZ432" s="93" t="b">
        <f>CZ157</f>
        <v>0</v>
      </c>
      <c r="DB432" s="93" t="b">
        <f>$DB$159</f>
        <v>0</v>
      </c>
      <c r="DC432" s="25"/>
      <c r="DD432" s="94"/>
      <c r="DE432" s="94"/>
      <c r="DF432" s="94"/>
      <c r="DG432" s="94"/>
      <c r="DH432" s="94"/>
      <c r="DJ432" s="118"/>
      <c r="DS432" s="94"/>
    </row>
    <row r="433" spans="6:123">
      <c r="F433" s="61"/>
      <c r="G433" s="61"/>
      <c r="H433" s="61"/>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61"/>
      <c r="AY433" s="61"/>
      <c r="AZ433" s="61"/>
      <c r="BA433" s="61"/>
      <c r="BB433" s="61"/>
      <c r="BC433" s="61"/>
      <c r="BD433" s="61"/>
      <c r="BE433" s="61"/>
      <c r="BF433" s="61"/>
      <c r="BG433" s="5"/>
      <c r="CF433" s="128" t="s">
        <v>177</v>
      </c>
      <c r="CG433" s="131" t="s">
        <v>177</v>
      </c>
      <c r="CH433" s="93" t="b">
        <f t="shared" si="41"/>
        <v>0</v>
      </c>
      <c r="CI433" s="25"/>
      <c r="CJ433" s="25"/>
      <c r="CK433" s="25"/>
      <c r="CP433" s="93" t="b">
        <f t="shared" si="42"/>
        <v>0</v>
      </c>
      <c r="CQ433" s="93" t="b">
        <f t="shared" si="43"/>
        <v>0</v>
      </c>
      <c r="CS433" s="93" t="b">
        <f>$CS$150</f>
        <v>0</v>
      </c>
      <c r="CV433" s="93" t="b">
        <f>CV153</f>
        <v>0</v>
      </c>
      <c r="CY433" s="93" t="b">
        <f>CY156</f>
        <v>0</v>
      </c>
      <c r="DC433" s="25"/>
      <c r="DD433" s="94"/>
      <c r="DE433" s="94"/>
      <c r="DF433" s="94"/>
      <c r="DG433" s="94"/>
      <c r="DH433" s="94"/>
      <c r="DJ433" s="118"/>
      <c r="DS433" s="94"/>
    </row>
    <row r="434" spans="6:123">
      <c r="F434" s="61"/>
      <c r="G434" s="61"/>
      <c r="H434" s="61"/>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61"/>
      <c r="AY434" s="61"/>
      <c r="AZ434" s="61"/>
      <c r="BA434" s="61"/>
      <c r="BB434" s="61"/>
      <c r="BC434" s="61"/>
      <c r="BD434" s="61"/>
      <c r="BE434" s="61"/>
      <c r="BF434" s="61"/>
      <c r="BG434" s="5"/>
      <c r="CF434" s="128" t="s">
        <v>446</v>
      </c>
      <c r="CG434" s="131" t="s">
        <v>446</v>
      </c>
      <c r="CH434" s="93" t="b">
        <f t="shared" si="41"/>
        <v>0</v>
      </c>
      <c r="CI434" s="25"/>
      <c r="CJ434" s="25"/>
      <c r="CK434" s="25"/>
      <c r="CP434" s="93" t="b">
        <f t="shared" si="42"/>
        <v>0</v>
      </c>
      <c r="CQ434" s="93" t="b">
        <f t="shared" si="43"/>
        <v>0</v>
      </c>
      <c r="CU434" s="93" t="b">
        <f>$CU$152</f>
        <v>0</v>
      </c>
      <c r="CW434" s="93" t="b">
        <f>$CW$154</f>
        <v>0</v>
      </c>
      <c r="CZ434" s="93" t="b">
        <f>CZ157</f>
        <v>0</v>
      </c>
      <c r="DB434" s="93" t="b">
        <f>$DB$159</f>
        <v>0</v>
      </c>
      <c r="DC434" s="25"/>
      <c r="DD434" s="94"/>
      <c r="DE434" s="94"/>
      <c r="DF434" s="94"/>
      <c r="DG434" s="94"/>
      <c r="DH434" s="94"/>
      <c r="DJ434" s="118"/>
      <c r="DS434" s="94"/>
    </row>
    <row r="435" spans="6:123">
      <c r="F435" s="61"/>
      <c r="G435" s="61"/>
      <c r="H435" s="61"/>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61"/>
      <c r="AY435" s="61"/>
      <c r="AZ435" s="61"/>
      <c r="BA435" s="61"/>
      <c r="BB435" s="61"/>
      <c r="BC435" s="61"/>
      <c r="BD435" s="61"/>
      <c r="BE435" s="61"/>
      <c r="BF435" s="61"/>
      <c r="BG435" s="5"/>
      <c r="CF435" s="128" t="s">
        <v>447</v>
      </c>
      <c r="CG435" s="131" t="s">
        <v>447</v>
      </c>
      <c r="CH435" s="93" t="b">
        <f t="shared" si="41"/>
        <v>0</v>
      </c>
      <c r="CI435" s="25"/>
      <c r="CJ435" s="25"/>
      <c r="CK435" s="25"/>
      <c r="CP435" s="93" t="b">
        <f t="shared" si="42"/>
        <v>0</v>
      </c>
      <c r="CQ435" s="93" t="b">
        <f t="shared" si="43"/>
        <v>0</v>
      </c>
      <c r="CU435" s="93" t="b">
        <f>$CU$152</f>
        <v>0</v>
      </c>
      <c r="CX435" s="93" t="b">
        <f>CX155</f>
        <v>0</v>
      </c>
      <c r="CZ435" s="93" t="b">
        <f>$CZ$157</f>
        <v>0</v>
      </c>
      <c r="DC435" s="25" t="b">
        <f>DC160</f>
        <v>0</v>
      </c>
      <c r="DD435" s="94"/>
      <c r="DE435" s="94"/>
      <c r="DF435" s="94"/>
      <c r="DG435" s="94"/>
      <c r="DH435" s="94"/>
      <c r="DJ435" s="118"/>
      <c r="DS435" s="94"/>
    </row>
    <row r="436" spans="6:123">
      <c r="F436" s="61"/>
      <c r="G436" s="61"/>
      <c r="H436" s="61"/>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61"/>
      <c r="AY436" s="61"/>
      <c r="AZ436" s="61"/>
      <c r="BA436" s="61"/>
      <c r="BB436" s="61"/>
      <c r="BC436" s="61"/>
      <c r="BD436" s="61"/>
      <c r="BE436" s="61"/>
      <c r="BF436" s="61"/>
      <c r="BG436" s="5"/>
      <c r="CF436" s="130" t="s">
        <v>816</v>
      </c>
      <c r="CG436" s="131" t="s">
        <v>694</v>
      </c>
      <c r="CH436" s="93" t="b">
        <f t="shared" si="41"/>
        <v>0</v>
      </c>
      <c r="CI436" s="25"/>
      <c r="CJ436" s="25"/>
      <c r="CK436" s="25"/>
      <c r="CP436" s="93" t="b">
        <f t="shared" si="42"/>
        <v>0</v>
      </c>
      <c r="CQ436" s="93" t="b">
        <f t="shared" si="43"/>
        <v>0</v>
      </c>
      <c r="CZ436" s="93" t="b">
        <f>$CZ$157</f>
        <v>0</v>
      </c>
      <c r="DC436" s="25" t="b">
        <f>DC160</f>
        <v>0</v>
      </c>
      <c r="DD436" s="94"/>
      <c r="DE436" s="94"/>
      <c r="DF436" s="94"/>
      <c r="DG436" s="94"/>
      <c r="DH436" s="94"/>
      <c r="DJ436" s="118"/>
      <c r="DS436" s="94"/>
    </row>
    <row r="437" spans="6:123">
      <c r="F437" s="61"/>
      <c r="G437" s="61"/>
      <c r="H437" s="61"/>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61"/>
      <c r="AY437" s="61"/>
      <c r="AZ437" s="61"/>
      <c r="BA437" s="61"/>
      <c r="BB437" s="61"/>
      <c r="BC437" s="61"/>
      <c r="BD437" s="61"/>
      <c r="BE437" s="61"/>
      <c r="BF437" s="61"/>
      <c r="BG437" s="5"/>
      <c r="CF437" s="128" t="s">
        <v>178</v>
      </c>
      <c r="CG437" s="131" t="s">
        <v>178</v>
      </c>
      <c r="CH437" s="93" t="b">
        <f t="shared" si="41"/>
        <v>0</v>
      </c>
      <c r="CI437" s="25"/>
      <c r="CJ437" s="25"/>
      <c r="CK437" s="25"/>
      <c r="CP437" s="93" t="b">
        <f t="shared" si="42"/>
        <v>0</v>
      </c>
      <c r="CQ437" s="93" t="b">
        <f t="shared" si="43"/>
        <v>0</v>
      </c>
      <c r="CS437" s="93" t="b">
        <f>$CS$150</f>
        <v>0</v>
      </c>
      <c r="CY437" s="93" t="b">
        <f>CY156</f>
        <v>0</v>
      </c>
      <c r="DC437" s="25"/>
      <c r="DD437" s="94"/>
      <c r="DE437" s="94"/>
      <c r="DF437" s="94"/>
      <c r="DG437" s="94"/>
      <c r="DH437" s="94"/>
      <c r="DJ437" s="118"/>
      <c r="DS437" s="94"/>
    </row>
    <row r="438" spans="6:123">
      <c r="F438" s="61"/>
      <c r="G438" s="61"/>
      <c r="H438" s="61"/>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61"/>
      <c r="AY438" s="61"/>
      <c r="AZ438" s="61"/>
      <c r="BA438" s="61"/>
      <c r="BB438" s="61"/>
      <c r="BC438" s="61"/>
      <c r="BD438" s="61"/>
      <c r="BE438" s="61"/>
      <c r="BF438" s="61"/>
      <c r="BG438" s="5"/>
      <c r="CF438" s="128" t="s">
        <v>448</v>
      </c>
      <c r="CG438" s="131" t="s">
        <v>448</v>
      </c>
      <c r="CH438" s="93" t="b">
        <f t="shared" si="41"/>
        <v>0</v>
      </c>
      <c r="CI438" s="25"/>
      <c r="CJ438" s="25"/>
      <c r="CK438" s="25"/>
      <c r="CP438" s="93" t="b">
        <f t="shared" si="42"/>
        <v>0</v>
      </c>
      <c r="CQ438" s="93" t="b">
        <f t="shared" si="43"/>
        <v>0</v>
      </c>
      <c r="CU438" s="93" t="b">
        <f>$CU$152</f>
        <v>0</v>
      </c>
      <c r="CW438" s="93" t="b">
        <f>$CW$154</f>
        <v>0</v>
      </c>
      <c r="CZ438" s="93" t="b">
        <f>CZ157</f>
        <v>0</v>
      </c>
      <c r="DB438" s="93" t="b">
        <f>$DB$159</f>
        <v>0</v>
      </c>
      <c r="DC438" s="25"/>
      <c r="DD438" s="94"/>
      <c r="DE438" s="94"/>
      <c r="DF438" s="94"/>
      <c r="DG438" s="94"/>
      <c r="DH438" s="94"/>
      <c r="DJ438" s="118"/>
      <c r="DS438" s="94"/>
    </row>
    <row r="439" spans="6:123">
      <c r="F439" s="61"/>
      <c r="G439" s="61"/>
      <c r="H439" s="61"/>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61"/>
      <c r="AY439" s="61"/>
      <c r="AZ439" s="61"/>
      <c r="BA439" s="61"/>
      <c r="BB439" s="61"/>
      <c r="BC439" s="61"/>
      <c r="BD439" s="61"/>
      <c r="BE439" s="61"/>
      <c r="BF439" s="61"/>
      <c r="BG439" s="5"/>
      <c r="CF439" s="128" t="s">
        <v>179</v>
      </c>
      <c r="CG439" s="131" t="s">
        <v>179</v>
      </c>
      <c r="CH439" s="93" t="b">
        <f t="shared" si="41"/>
        <v>0</v>
      </c>
      <c r="CI439" s="25"/>
      <c r="CJ439" s="25"/>
      <c r="CK439" s="25"/>
      <c r="CP439" s="93" t="b">
        <f t="shared" si="42"/>
        <v>0</v>
      </c>
      <c r="CQ439" s="93" t="b">
        <f t="shared" si="43"/>
        <v>0</v>
      </c>
      <c r="CS439" s="93" t="b">
        <f>$CS$150</f>
        <v>0</v>
      </c>
      <c r="CV439" s="93" t="b">
        <f>CV153</f>
        <v>0</v>
      </c>
      <c r="CY439" s="93" t="b">
        <f>CY156</f>
        <v>0</v>
      </c>
      <c r="DC439" s="25"/>
      <c r="DD439" s="94"/>
      <c r="DE439" s="94"/>
      <c r="DF439" s="94"/>
      <c r="DG439" s="94"/>
      <c r="DH439" s="94"/>
      <c r="DJ439" s="118"/>
      <c r="DS439" s="94"/>
    </row>
    <row r="440" spans="6:123">
      <c r="F440" s="61"/>
      <c r="G440" s="61"/>
      <c r="H440" s="61"/>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61"/>
      <c r="AY440" s="61"/>
      <c r="AZ440" s="61"/>
      <c r="BA440" s="61"/>
      <c r="BB440" s="61"/>
      <c r="BC440" s="61"/>
      <c r="BD440" s="61"/>
      <c r="BE440" s="61"/>
      <c r="BF440" s="61"/>
      <c r="BG440" s="5"/>
      <c r="CF440" s="128" t="str">
        <f>CF439&amp;"_1mM"</f>
        <v>BRSK2_1mM</v>
      </c>
      <c r="CG440" s="128" t="str">
        <f>CG439&amp;"_1mM"</f>
        <v>BRSK2_1mM</v>
      </c>
      <c r="CI440" s="25"/>
      <c r="CJ440" s="25"/>
      <c r="CK440" s="25"/>
      <c r="DC440" s="25"/>
      <c r="DD440" s="94"/>
      <c r="DE440" s="94"/>
      <c r="DF440" s="94"/>
      <c r="DG440" s="94"/>
      <c r="DH440" s="94"/>
      <c r="DJ440" s="118"/>
      <c r="DS440" s="94"/>
    </row>
    <row r="441" spans="6:123">
      <c r="F441" s="61"/>
      <c r="G441" s="61"/>
      <c r="H441" s="61"/>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61"/>
      <c r="AY441" s="61"/>
      <c r="AZ441" s="61"/>
      <c r="BA441" s="61"/>
      <c r="BB441" s="61"/>
      <c r="BC441" s="61"/>
      <c r="BD441" s="61"/>
      <c r="BE441" s="61"/>
      <c r="BF441" s="61"/>
      <c r="BG441" s="5"/>
      <c r="CF441" s="128" t="s">
        <v>554</v>
      </c>
      <c r="CG441" s="131" t="s">
        <v>554</v>
      </c>
      <c r="CH441" s="93" t="b">
        <f t="shared" si="41"/>
        <v>0</v>
      </c>
      <c r="CI441" s="25"/>
      <c r="CJ441" s="25"/>
      <c r="CK441" s="25"/>
      <c r="CP441" s="93" t="b">
        <f>IF(COUNTIF(DJ:DJ,CF441)&gt;0,TRUE,FALSE)</f>
        <v>0</v>
      </c>
      <c r="CQ441" s="93" t="b">
        <f>IF(COUNTIF($BU$164:$CB$339,CF441)&gt;0,TRUE,FALSE)</f>
        <v>0</v>
      </c>
      <c r="CS441" s="93" t="b">
        <f>$CS$150</f>
        <v>0</v>
      </c>
      <c r="CY441" s="93" t="b">
        <f>CY156</f>
        <v>0</v>
      </c>
      <c r="DC441" s="25"/>
      <c r="DD441" s="94"/>
      <c r="DE441" s="94"/>
      <c r="DF441" s="94"/>
      <c r="DG441" s="94"/>
      <c r="DH441" s="94"/>
      <c r="DJ441" s="118"/>
      <c r="DS441" s="94"/>
    </row>
    <row r="442" spans="6:123">
      <c r="F442" s="61"/>
      <c r="G442" s="61"/>
      <c r="H442" s="61"/>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61"/>
      <c r="AY442" s="61"/>
      <c r="AZ442" s="61"/>
      <c r="BA442" s="61"/>
      <c r="BB442" s="61"/>
      <c r="BC442" s="61"/>
      <c r="BD442" s="61"/>
      <c r="BE442" s="61"/>
      <c r="BF442" s="61"/>
      <c r="BG442" s="5"/>
      <c r="CF442" s="128" t="str">
        <f>CF441&amp;"_1mM"</f>
        <v>BUB1/BUB3_1mM</v>
      </c>
      <c r="CG442" s="128" t="str">
        <f>CG441&amp;"_1mM"</f>
        <v>BUB1/BUB3_1mM</v>
      </c>
      <c r="CI442" s="25"/>
      <c r="CJ442" s="25"/>
      <c r="CK442" s="25"/>
      <c r="DC442" s="25"/>
      <c r="DD442" s="94"/>
      <c r="DE442" s="94"/>
      <c r="DF442" s="94"/>
      <c r="DG442" s="94"/>
      <c r="DH442" s="94"/>
      <c r="DJ442" s="118"/>
      <c r="DS442" s="94"/>
    </row>
    <row r="443" spans="6:123">
      <c r="F443" s="61"/>
      <c r="G443" s="61"/>
      <c r="H443" s="61"/>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61"/>
      <c r="AY443" s="61"/>
      <c r="AZ443" s="61"/>
      <c r="BA443" s="61"/>
      <c r="BB443" s="61"/>
      <c r="BC443" s="61"/>
      <c r="BD443" s="61"/>
      <c r="BE443" s="61"/>
      <c r="BF443" s="61"/>
      <c r="BG443" s="5"/>
      <c r="CD443" s="152" t="s">
        <v>893</v>
      </c>
      <c r="CF443" s="128" t="s">
        <v>180</v>
      </c>
      <c r="CG443" s="131" t="s">
        <v>180</v>
      </c>
      <c r="CH443" s="93" t="b">
        <f t="shared" si="41"/>
        <v>0</v>
      </c>
      <c r="CI443" s="25"/>
      <c r="CJ443" s="25"/>
      <c r="CK443" s="25"/>
      <c r="CP443" s="93" t="b">
        <f>IF(COUNTIF(DJ:DJ,CF443)&gt;0,TRUE,FALSE)</f>
        <v>0</v>
      </c>
      <c r="CQ443" s="93" t="b">
        <f>IF(COUNTIF($BU$164:$CB$339,CF443)&gt;0,TRUE,FALSE)</f>
        <v>0</v>
      </c>
      <c r="CS443" s="93" t="b">
        <f>$CS$150</f>
        <v>0</v>
      </c>
      <c r="CU443" s="93" t="b">
        <f>$CU$152</f>
        <v>0</v>
      </c>
      <c r="CW443" s="93" t="b">
        <f>$CW$154</f>
        <v>0</v>
      </c>
      <c r="CY443" s="93" t="b">
        <f>CY156</f>
        <v>0</v>
      </c>
      <c r="CZ443" s="93" t="b">
        <f>CZ157</f>
        <v>0</v>
      </c>
      <c r="DB443" s="93" t="b">
        <f>$DB$159</f>
        <v>0</v>
      </c>
      <c r="DC443" s="25"/>
      <c r="DD443" s="94"/>
      <c r="DE443" s="94"/>
      <c r="DF443" s="94"/>
      <c r="DG443" s="94"/>
      <c r="DH443" s="94"/>
      <c r="DJ443" s="118"/>
      <c r="DS443" s="94"/>
    </row>
    <row r="444" spans="6:123">
      <c r="F444" s="61"/>
      <c r="G444" s="61"/>
      <c r="H444" s="61"/>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61"/>
      <c r="AY444" s="61"/>
      <c r="AZ444" s="61"/>
      <c r="BA444" s="61"/>
      <c r="BB444" s="61"/>
      <c r="BC444" s="61"/>
      <c r="BD444" s="61"/>
      <c r="BE444" s="61"/>
      <c r="BF444" s="61"/>
      <c r="BG444" s="5"/>
      <c r="CF444" s="128" t="s">
        <v>183</v>
      </c>
      <c r="CG444" s="131" t="s">
        <v>183</v>
      </c>
      <c r="CH444" s="93" t="b">
        <f t="shared" si="41"/>
        <v>0</v>
      </c>
      <c r="CI444" s="25"/>
      <c r="CJ444" s="25"/>
      <c r="CK444" s="25"/>
      <c r="CP444" s="93" t="b">
        <f>IF(COUNTIF(DJ:DJ,CF444)&gt;0,TRUE,FALSE)</f>
        <v>0</v>
      </c>
      <c r="CQ444" s="93" t="b">
        <f>IF(COUNTIF($BU$164:$CB$339,CF444)&gt;0,TRUE,FALSE)</f>
        <v>0</v>
      </c>
      <c r="CS444" s="93" t="b">
        <f>$CS$150</f>
        <v>0</v>
      </c>
      <c r="CY444" s="93" t="b">
        <f>CY156</f>
        <v>0</v>
      </c>
      <c r="DC444" s="25"/>
      <c r="DD444" s="94"/>
      <c r="DE444" s="94"/>
      <c r="DF444" s="94"/>
      <c r="DG444" s="94"/>
      <c r="DH444" s="94"/>
      <c r="DJ444" s="118"/>
      <c r="DS444" s="94"/>
    </row>
    <row r="445" spans="6:123">
      <c r="F445" s="61"/>
      <c r="G445" s="61"/>
      <c r="H445" s="61"/>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61"/>
      <c r="AY445" s="61"/>
      <c r="AZ445" s="61"/>
      <c r="BA445" s="61"/>
      <c r="BB445" s="61"/>
      <c r="BC445" s="61"/>
      <c r="BD445" s="61"/>
      <c r="BE445" s="61"/>
      <c r="BF445" s="61"/>
      <c r="BG445" s="5"/>
      <c r="CF445" s="128" t="str">
        <f>CF444&amp;"_1mM"</f>
        <v>CaMK1δ_1mM</v>
      </c>
      <c r="CG445" s="128" t="str">
        <f>CG444&amp;"_1mM"</f>
        <v>CaMK1δ_1mM</v>
      </c>
      <c r="CI445" s="25"/>
      <c r="CJ445" s="25"/>
      <c r="CK445" s="25"/>
      <c r="DC445" s="25"/>
      <c r="DD445" s="94"/>
      <c r="DE445" s="94"/>
      <c r="DF445" s="94"/>
      <c r="DG445" s="94"/>
      <c r="DH445" s="94"/>
      <c r="DJ445" s="118"/>
      <c r="DS445" s="94"/>
    </row>
    <row r="446" spans="6:123">
      <c r="F446" s="61"/>
      <c r="G446" s="61"/>
      <c r="H446" s="61"/>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61"/>
      <c r="AY446" s="61"/>
      <c r="AZ446" s="61"/>
      <c r="BA446" s="61"/>
      <c r="BB446" s="61"/>
      <c r="BC446" s="61"/>
      <c r="BD446" s="61"/>
      <c r="BE446" s="61"/>
      <c r="BF446" s="61"/>
      <c r="BG446" s="5"/>
      <c r="CF446" s="128" t="s">
        <v>184</v>
      </c>
      <c r="CG446" s="131" t="s">
        <v>184</v>
      </c>
      <c r="CH446" s="93" t="b">
        <f t="shared" si="41"/>
        <v>0</v>
      </c>
      <c r="CI446" s="25"/>
      <c r="CJ446" s="25"/>
      <c r="CK446" s="25"/>
      <c r="CP446" s="93" t="b">
        <f t="shared" ref="CP446:CP475" si="44">IF(COUNTIF(DJ:DJ,CF446)&gt;0,TRUE,FALSE)</f>
        <v>0</v>
      </c>
      <c r="CQ446" s="93" t="b">
        <f t="shared" ref="CQ446:CQ475" si="45">IF(COUNTIF($BU$164:$CB$339,CF446)&gt;0,TRUE,FALSE)</f>
        <v>0</v>
      </c>
      <c r="CS446" s="93" t="b">
        <f>$CS$150</f>
        <v>0</v>
      </c>
      <c r="CY446" s="93" t="b">
        <f>CY156</f>
        <v>0</v>
      </c>
      <c r="DC446" s="25"/>
      <c r="DD446" s="94"/>
      <c r="DE446" s="94"/>
      <c r="DF446" s="94"/>
      <c r="DG446" s="94"/>
      <c r="DH446" s="94"/>
      <c r="DJ446" s="118"/>
      <c r="DS446" s="94"/>
    </row>
    <row r="447" spans="6:123">
      <c r="F447" s="61"/>
      <c r="G447" s="61"/>
      <c r="H447" s="61"/>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61"/>
      <c r="AY447" s="61"/>
      <c r="AZ447" s="61"/>
      <c r="BA447" s="61"/>
      <c r="BB447" s="61"/>
      <c r="BC447" s="61"/>
      <c r="BD447" s="61"/>
      <c r="BE447" s="61"/>
      <c r="BF447" s="61"/>
      <c r="BG447" s="5"/>
      <c r="CF447" s="128" t="str">
        <f>CF446&amp;"_1mM"</f>
        <v>CaMK2α_1mM</v>
      </c>
      <c r="CG447" s="128" t="str">
        <f>CG446&amp;"_1mM"</f>
        <v>CaMK2α_1mM</v>
      </c>
      <c r="CH447" s="93" t="b">
        <f t="shared" si="41"/>
        <v>0</v>
      </c>
      <c r="CI447" s="25"/>
      <c r="CJ447" s="25"/>
      <c r="CK447" s="25"/>
      <c r="CP447" s="93" t="b">
        <f t="shared" si="44"/>
        <v>0</v>
      </c>
      <c r="CQ447" s="93" t="b">
        <f t="shared" si="45"/>
        <v>0</v>
      </c>
      <c r="CU447" s="93" t="b">
        <f>$CU$152</f>
        <v>0</v>
      </c>
      <c r="CW447" s="93" t="b">
        <f>$CW$154</f>
        <v>0</v>
      </c>
      <c r="CZ447" s="93" t="b">
        <f>$CZ$157</f>
        <v>0</v>
      </c>
      <c r="DB447" s="93" t="b">
        <f>$DB$159</f>
        <v>0</v>
      </c>
      <c r="DC447" s="25"/>
      <c r="DD447" s="94"/>
      <c r="DE447" s="94"/>
      <c r="DF447" s="94"/>
      <c r="DG447" s="94"/>
      <c r="DH447" s="94"/>
      <c r="DJ447" s="118"/>
      <c r="DS447" s="94"/>
    </row>
    <row r="448" spans="6:123">
      <c r="F448" s="61"/>
      <c r="G448" s="61"/>
      <c r="H448" s="61"/>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61"/>
      <c r="AY448" s="61"/>
      <c r="AZ448" s="61"/>
      <c r="BA448" s="61"/>
      <c r="BB448" s="61"/>
      <c r="BC448" s="61"/>
      <c r="BD448" s="61"/>
      <c r="BE448" s="61"/>
      <c r="BF448" s="61"/>
      <c r="BG448" s="5"/>
      <c r="CF448" s="128" t="s">
        <v>185</v>
      </c>
      <c r="CG448" s="131" t="s">
        <v>185</v>
      </c>
      <c r="CH448" s="93" t="b">
        <f t="shared" si="41"/>
        <v>0</v>
      </c>
      <c r="CI448" s="25"/>
      <c r="CJ448" s="25"/>
      <c r="CK448" s="25"/>
      <c r="CP448" s="93" t="b">
        <f t="shared" si="44"/>
        <v>0</v>
      </c>
      <c r="CQ448" s="93" t="b">
        <f t="shared" si="45"/>
        <v>0</v>
      </c>
      <c r="CS448" s="93" t="b">
        <f>$CS$150</f>
        <v>0</v>
      </c>
      <c r="CY448" s="93" t="b">
        <f>CY156</f>
        <v>0</v>
      </c>
      <c r="DC448" s="25"/>
      <c r="DD448" s="94"/>
      <c r="DE448" s="94"/>
      <c r="DF448" s="94"/>
      <c r="DG448" s="94"/>
      <c r="DH448" s="94"/>
      <c r="DJ448" s="118"/>
      <c r="DS448" s="94"/>
    </row>
    <row r="449" spans="6:123">
      <c r="F449" s="61"/>
      <c r="G449" s="61"/>
      <c r="H449" s="61"/>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61"/>
      <c r="AY449" s="61"/>
      <c r="AZ449" s="61"/>
      <c r="BA449" s="61"/>
      <c r="BB449" s="61"/>
      <c r="BC449" s="61"/>
      <c r="BD449" s="61"/>
      <c r="BE449" s="61"/>
      <c r="BF449" s="61"/>
      <c r="BG449" s="5"/>
      <c r="CF449" s="128" t="s">
        <v>840</v>
      </c>
      <c r="CG449" s="131" t="s">
        <v>840</v>
      </c>
      <c r="CH449" s="93" t="b">
        <f t="shared" ref="CH449" si="46">IF(COUNTIF(CP449:DC449,TRUE)=0,FALSE,TRUE)</f>
        <v>0</v>
      </c>
      <c r="CI449" s="25"/>
      <c r="CJ449" s="25"/>
      <c r="CK449" s="25"/>
      <c r="CP449" s="93" t="b">
        <f t="shared" si="44"/>
        <v>0</v>
      </c>
      <c r="CQ449" s="93" t="b">
        <f t="shared" si="45"/>
        <v>0</v>
      </c>
      <c r="CU449" s="93" t="b">
        <f>$CU$152</f>
        <v>0</v>
      </c>
      <c r="CW449" s="93" t="b">
        <f>$CW$154</f>
        <v>0</v>
      </c>
      <c r="CZ449" s="93" t="b">
        <f>$CZ$157</f>
        <v>0</v>
      </c>
      <c r="DB449" s="93" t="b">
        <f>$DB$159</f>
        <v>0</v>
      </c>
      <c r="DC449" s="25"/>
      <c r="DD449" s="94"/>
      <c r="DE449" s="94"/>
      <c r="DF449" s="94"/>
      <c r="DG449" s="94"/>
      <c r="DH449" s="94"/>
      <c r="DJ449" s="118"/>
      <c r="DS449" s="94"/>
    </row>
    <row r="450" spans="6:123">
      <c r="F450" s="61"/>
      <c r="G450" s="61"/>
      <c r="H450" s="61"/>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61"/>
      <c r="AY450" s="61"/>
      <c r="AZ450" s="61"/>
      <c r="BA450" s="61"/>
      <c r="BB450" s="61"/>
      <c r="BC450" s="61"/>
      <c r="BD450" s="61"/>
      <c r="BE450" s="61"/>
      <c r="BF450" s="61"/>
      <c r="BG450" s="5"/>
      <c r="CF450" s="128" t="s">
        <v>186</v>
      </c>
      <c r="CG450" s="131" t="s">
        <v>186</v>
      </c>
      <c r="CH450" s="93" t="b">
        <f t="shared" si="41"/>
        <v>0</v>
      </c>
      <c r="CI450" s="25"/>
      <c r="CJ450" s="25"/>
      <c r="CK450" s="25"/>
      <c r="CP450" s="93" t="b">
        <f t="shared" si="44"/>
        <v>0</v>
      </c>
      <c r="CQ450" s="93" t="b">
        <f t="shared" si="45"/>
        <v>0</v>
      </c>
      <c r="CS450" s="93" t="b">
        <f>$CS$150</f>
        <v>0</v>
      </c>
      <c r="CY450" s="93" t="b">
        <f>CY156</f>
        <v>0</v>
      </c>
      <c r="DC450" s="25"/>
      <c r="DD450" s="94"/>
      <c r="DE450" s="94"/>
      <c r="DF450" s="94"/>
      <c r="DG450" s="94"/>
      <c r="DH450" s="94"/>
      <c r="DJ450" s="118"/>
      <c r="DS450" s="94"/>
    </row>
    <row r="451" spans="6:123">
      <c r="F451" s="61"/>
      <c r="G451" s="61"/>
      <c r="H451" s="61"/>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61"/>
      <c r="AY451" s="61"/>
      <c r="AZ451" s="61"/>
      <c r="BA451" s="61"/>
      <c r="BB451" s="61"/>
      <c r="BC451" s="61"/>
      <c r="BD451" s="61"/>
      <c r="BE451" s="61"/>
      <c r="BF451" s="61"/>
      <c r="BG451" s="5"/>
      <c r="CF451" s="128" t="str">
        <f>CF450&amp;"_1mM"</f>
        <v>CaMK2γ_1mM</v>
      </c>
      <c r="CG451" s="128" t="str">
        <f>CG450&amp;"_1mM"</f>
        <v>CaMK2γ_1mM</v>
      </c>
      <c r="CH451" s="93" t="b">
        <f t="shared" ref="CH451" si="47">IF(COUNTIF(CP451:DC451,TRUE)=0,FALSE,TRUE)</f>
        <v>0</v>
      </c>
      <c r="CI451" s="25"/>
      <c r="CJ451" s="25"/>
      <c r="CK451" s="25"/>
      <c r="CP451" s="93" t="b">
        <f t="shared" si="44"/>
        <v>0</v>
      </c>
      <c r="CQ451" s="93" t="b">
        <f t="shared" si="45"/>
        <v>0</v>
      </c>
      <c r="CU451" s="93" t="b">
        <f>$CU$152</f>
        <v>0</v>
      </c>
      <c r="CW451" s="93" t="b">
        <f>$CW$154</f>
        <v>0</v>
      </c>
      <c r="CZ451" s="93" t="b">
        <f>$CZ$157</f>
        <v>0</v>
      </c>
      <c r="DB451" s="93" t="b">
        <f>$DB$159</f>
        <v>0</v>
      </c>
      <c r="DC451" s="25"/>
      <c r="DD451" s="94"/>
      <c r="DE451" s="94"/>
      <c r="DF451" s="94"/>
      <c r="DG451" s="94"/>
      <c r="DH451" s="94"/>
      <c r="DJ451" s="118"/>
      <c r="DS451" s="94"/>
    </row>
    <row r="452" spans="6:123">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61"/>
      <c r="AY452" s="61"/>
      <c r="AZ452" s="61"/>
      <c r="BA452" s="61"/>
      <c r="BB452" s="61"/>
      <c r="BC452" s="61"/>
      <c r="BD452" s="61"/>
      <c r="BE452" s="61"/>
      <c r="BF452" s="61"/>
      <c r="BG452" s="5"/>
      <c r="CF452" s="128" t="s">
        <v>189</v>
      </c>
      <c r="CG452" s="131" t="s">
        <v>189</v>
      </c>
      <c r="CH452" s="93" t="b">
        <f t="shared" si="41"/>
        <v>0</v>
      </c>
      <c r="CI452" s="25"/>
      <c r="CJ452" s="25"/>
      <c r="CK452" s="25"/>
      <c r="CP452" s="93" t="b">
        <f t="shared" si="44"/>
        <v>0</v>
      </c>
      <c r="CQ452" s="93" t="b">
        <f t="shared" si="45"/>
        <v>0</v>
      </c>
      <c r="CS452" s="93" t="b">
        <f>$CS$150</f>
        <v>0</v>
      </c>
      <c r="CY452" s="93" t="b">
        <f>CY156</f>
        <v>0</v>
      </c>
      <c r="DC452" s="25"/>
      <c r="DD452" s="94"/>
      <c r="DE452" s="94"/>
      <c r="DF452" s="94"/>
      <c r="DG452" s="94"/>
      <c r="DH452" s="94"/>
      <c r="DJ452" s="118"/>
      <c r="DS452" s="94"/>
    </row>
    <row r="453" spans="6:123">
      <c r="F453" s="61"/>
      <c r="G453" s="61"/>
      <c r="H453" s="61"/>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61"/>
      <c r="AY453" s="61"/>
      <c r="AZ453" s="61"/>
      <c r="BA453" s="61"/>
      <c r="BB453" s="61"/>
      <c r="BC453" s="61"/>
      <c r="BD453" s="61"/>
      <c r="BE453" s="61"/>
      <c r="BF453" s="61"/>
      <c r="BG453" s="5"/>
      <c r="CF453" s="128" t="str">
        <f>CF452&amp;"_1mM"</f>
        <v>CaMK2δ_1mM</v>
      </c>
      <c r="CG453" s="128" t="str">
        <f>CG452&amp;"_1mM"</f>
        <v>CaMK2δ_1mM</v>
      </c>
      <c r="CH453" s="93" t="b">
        <f t="shared" ref="CH453" si="48">IF(COUNTIF(CP453:DC453,TRUE)=0,FALSE,TRUE)</f>
        <v>0</v>
      </c>
      <c r="CI453" s="25"/>
      <c r="CJ453" s="25"/>
      <c r="CK453" s="25"/>
      <c r="CP453" s="93" t="b">
        <f t="shared" si="44"/>
        <v>0</v>
      </c>
      <c r="CQ453" s="93" t="b">
        <f t="shared" si="45"/>
        <v>0</v>
      </c>
      <c r="CU453" s="93" t="b">
        <f>$CU$152</f>
        <v>0</v>
      </c>
      <c r="CW453" s="93" t="b">
        <f>$CW$154</f>
        <v>0</v>
      </c>
      <c r="CZ453" s="93" t="b">
        <f>$CZ$157</f>
        <v>0</v>
      </c>
      <c r="DB453" s="93" t="b">
        <f>$DB$159</f>
        <v>0</v>
      </c>
      <c r="DC453" s="25"/>
      <c r="DD453" s="94"/>
      <c r="DE453" s="94"/>
      <c r="DF453" s="94"/>
      <c r="DG453" s="94"/>
      <c r="DH453" s="94"/>
      <c r="DJ453" s="118"/>
      <c r="DS453" s="94"/>
    </row>
    <row r="454" spans="6:123">
      <c r="F454" s="61"/>
      <c r="G454" s="61"/>
      <c r="H454" s="61"/>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61"/>
      <c r="AY454" s="61"/>
      <c r="AZ454" s="61"/>
      <c r="BA454" s="61"/>
      <c r="BB454" s="61"/>
      <c r="BC454" s="61"/>
      <c r="BD454" s="61"/>
      <c r="BE454" s="61"/>
      <c r="BF454" s="61"/>
      <c r="BG454" s="5"/>
      <c r="CF454" s="128" t="s">
        <v>190</v>
      </c>
      <c r="CG454" s="131" t="s">
        <v>190</v>
      </c>
      <c r="CH454" s="93" t="b">
        <f t="shared" si="41"/>
        <v>0</v>
      </c>
      <c r="CI454" s="25"/>
      <c r="CJ454" s="25"/>
      <c r="CK454" s="25"/>
      <c r="CP454" s="93" t="b">
        <f t="shared" si="44"/>
        <v>0</v>
      </c>
      <c r="CQ454" s="93" t="b">
        <f t="shared" si="45"/>
        <v>0</v>
      </c>
      <c r="CS454" s="93" t="b">
        <f>$CS$150</f>
        <v>0</v>
      </c>
      <c r="CT454" s="93" t="b">
        <f>CT151</f>
        <v>0</v>
      </c>
      <c r="CY454" s="93" t="b">
        <f>CY156</f>
        <v>0</v>
      </c>
      <c r="DC454" s="25"/>
      <c r="DD454" s="94"/>
      <c r="DE454" s="94"/>
      <c r="DF454" s="94"/>
      <c r="DG454" s="94"/>
      <c r="DH454" s="94"/>
      <c r="DJ454" s="118"/>
      <c r="DS454" s="94"/>
    </row>
    <row r="455" spans="6:123">
      <c r="F455" s="61"/>
      <c r="G455" s="61"/>
      <c r="H455" s="61"/>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61"/>
      <c r="AY455" s="61"/>
      <c r="AZ455" s="61"/>
      <c r="BA455" s="61"/>
      <c r="BB455" s="61"/>
      <c r="BC455" s="61"/>
      <c r="BD455" s="61"/>
      <c r="BE455" s="61"/>
      <c r="BF455" s="61"/>
      <c r="BG455" s="5"/>
      <c r="CF455" s="128" t="s">
        <v>449</v>
      </c>
      <c r="CG455" s="131" t="s">
        <v>449</v>
      </c>
      <c r="CH455" s="93" t="b">
        <f t="shared" si="41"/>
        <v>0</v>
      </c>
      <c r="CI455" s="25"/>
      <c r="CJ455" s="25"/>
      <c r="CK455" s="25"/>
      <c r="CP455" s="93" t="b">
        <f t="shared" si="44"/>
        <v>0</v>
      </c>
      <c r="CQ455" s="93" t="b">
        <f t="shared" si="45"/>
        <v>0</v>
      </c>
      <c r="CU455" s="93" t="b">
        <f>$CU$152</f>
        <v>0</v>
      </c>
      <c r="CW455" s="93" t="b">
        <f>$CW$154</f>
        <v>0</v>
      </c>
      <c r="CZ455" s="93" t="b">
        <f>CZ157</f>
        <v>0</v>
      </c>
      <c r="DB455" s="93" t="b">
        <f>$DB$159</f>
        <v>0</v>
      </c>
      <c r="DC455" s="25"/>
      <c r="DD455" s="94"/>
      <c r="DE455" s="94"/>
      <c r="DF455" s="94"/>
      <c r="DG455" s="94"/>
      <c r="DH455" s="94"/>
      <c r="DJ455" s="118"/>
      <c r="DS455" s="94"/>
    </row>
    <row r="456" spans="6:123">
      <c r="F456" s="61"/>
      <c r="G456" s="61"/>
      <c r="H456" s="61"/>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61"/>
      <c r="AY456" s="61"/>
      <c r="AZ456" s="61"/>
      <c r="BA456" s="61"/>
      <c r="BB456" s="61"/>
      <c r="BC456" s="61"/>
      <c r="BD456" s="61"/>
      <c r="BE456" s="61"/>
      <c r="BF456" s="61"/>
      <c r="BG456" s="5"/>
      <c r="CF456" s="128" t="s">
        <v>191</v>
      </c>
      <c r="CG456" s="131" t="s">
        <v>191</v>
      </c>
      <c r="CH456" s="93" t="b">
        <f t="shared" si="41"/>
        <v>0</v>
      </c>
      <c r="CI456" s="25"/>
      <c r="CJ456" s="25"/>
      <c r="CK456" s="25"/>
      <c r="CP456" s="93" t="b">
        <f t="shared" si="44"/>
        <v>0</v>
      </c>
      <c r="CQ456" s="93" t="b">
        <f t="shared" si="45"/>
        <v>0</v>
      </c>
      <c r="CS456" s="93" t="b">
        <f>$CS$150</f>
        <v>0</v>
      </c>
      <c r="CV456" s="93" t="b">
        <f>CV153</f>
        <v>0</v>
      </c>
      <c r="CY456" s="93" t="b">
        <f>CY156</f>
        <v>0</v>
      </c>
      <c r="DC456" s="25"/>
      <c r="DD456" s="94"/>
      <c r="DE456" s="94"/>
      <c r="DF456" s="94"/>
      <c r="DG456" s="94"/>
      <c r="DH456" s="94"/>
      <c r="DJ456" s="118"/>
      <c r="DS456" s="94"/>
    </row>
    <row r="457" spans="6:123">
      <c r="F457" s="61"/>
      <c r="G457" s="61"/>
      <c r="H457" s="61"/>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61"/>
      <c r="AY457" s="61"/>
      <c r="AZ457" s="61"/>
      <c r="BA457" s="61"/>
      <c r="BB457" s="61"/>
      <c r="BC457" s="61"/>
      <c r="BD457" s="61"/>
      <c r="BE457" s="61"/>
      <c r="BF457" s="61"/>
      <c r="BG457" s="5"/>
      <c r="CF457" s="128" t="s">
        <v>450</v>
      </c>
      <c r="CG457" s="131" t="s">
        <v>450</v>
      </c>
      <c r="CH457" s="93" t="b">
        <f t="shared" si="41"/>
        <v>0</v>
      </c>
      <c r="CI457" s="25"/>
      <c r="CJ457" s="25"/>
      <c r="CK457" s="25"/>
      <c r="CP457" s="93" t="b">
        <f t="shared" si="44"/>
        <v>0</v>
      </c>
      <c r="CQ457" s="93" t="b">
        <f t="shared" si="45"/>
        <v>0</v>
      </c>
      <c r="CU457" s="93" t="b">
        <f>$CU$152</f>
        <v>0</v>
      </c>
      <c r="CW457" s="93" t="b">
        <f>$CW$154</f>
        <v>0</v>
      </c>
      <c r="CZ457" s="93" t="b">
        <f>CZ157</f>
        <v>0</v>
      </c>
      <c r="DB457" s="93" t="b">
        <f>$DB$159</f>
        <v>0</v>
      </c>
      <c r="DC457" s="25"/>
      <c r="DD457" s="94"/>
      <c r="DE457" s="94"/>
      <c r="DF457" s="94"/>
      <c r="DG457" s="94"/>
      <c r="DH457" s="94"/>
      <c r="DJ457" s="118"/>
      <c r="DS457" s="94"/>
    </row>
    <row r="458" spans="6:123">
      <c r="F458" s="61"/>
      <c r="G458" s="61"/>
      <c r="H458" s="61"/>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61"/>
      <c r="AY458" s="61"/>
      <c r="AZ458" s="61"/>
      <c r="BA458" s="61"/>
      <c r="BB458" s="61"/>
      <c r="BC458" s="61"/>
      <c r="BD458" s="61"/>
      <c r="BE458" s="61"/>
      <c r="BF458" s="61"/>
      <c r="BG458" s="5"/>
      <c r="CF458" s="128" t="s">
        <v>890</v>
      </c>
      <c r="CG458" s="131" t="s">
        <v>890</v>
      </c>
      <c r="CH458" s="93" t="b">
        <f t="shared" si="41"/>
        <v>0</v>
      </c>
      <c r="CI458" s="25"/>
      <c r="CJ458" s="25"/>
      <c r="CK458" s="25"/>
      <c r="CP458" s="93" t="b">
        <f t="shared" si="44"/>
        <v>0</v>
      </c>
      <c r="CQ458" s="93" t="b">
        <f t="shared" si="45"/>
        <v>0</v>
      </c>
      <c r="CS458" s="93" t="b">
        <f>$CS$150</f>
        <v>0</v>
      </c>
      <c r="CV458" s="93" t="b">
        <f>CV153</f>
        <v>0</v>
      </c>
      <c r="CY458" s="93" t="b">
        <f>CY156</f>
        <v>0</v>
      </c>
      <c r="DC458" s="25"/>
      <c r="DD458" s="94"/>
      <c r="DE458" s="94"/>
      <c r="DF458" s="94"/>
      <c r="DG458" s="94"/>
      <c r="DH458" s="94"/>
      <c r="DJ458" s="118"/>
      <c r="DS458" s="94"/>
    </row>
    <row r="459" spans="6:123">
      <c r="F459" s="61"/>
      <c r="G459" s="61"/>
      <c r="H459" s="61"/>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61"/>
      <c r="AY459" s="61"/>
      <c r="AZ459" s="61"/>
      <c r="BA459" s="61"/>
      <c r="BB459" s="61"/>
      <c r="BC459" s="61"/>
      <c r="BD459" s="61"/>
      <c r="BE459" s="61"/>
      <c r="BF459" s="61"/>
      <c r="BG459" s="5"/>
      <c r="CF459" s="128" t="s">
        <v>891</v>
      </c>
      <c r="CG459" s="131" t="s">
        <v>891</v>
      </c>
      <c r="CH459" s="93" t="b">
        <f t="shared" si="41"/>
        <v>0</v>
      </c>
      <c r="CI459" s="25"/>
      <c r="CJ459" s="25"/>
      <c r="CK459" s="25"/>
      <c r="CP459" s="93" t="b">
        <f t="shared" si="44"/>
        <v>0</v>
      </c>
      <c r="CQ459" s="93" t="b">
        <f t="shared" si="45"/>
        <v>0</v>
      </c>
      <c r="CU459" s="93" t="b">
        <f>$CU$152</f>
        <v>0</v>
      </c>
      <c r="CW459" s="93" t="b">
        <f>$CW$154</f>
        <v>0</v>
      </c>
      <c r="CZ459" s="93" t="b">
        <f>CZ157</f>
        <v>0</v>
      </c>
      <c r="DB459" s="93" t="b">
        <f>$DB$159</f>
        <v>0</v>
      </c>
      <c r="DC459" s="25"/>
      <c r="DD459" s="94"/>
      <c r="DE459" s="94"/>
      <c r="DF459" s="94"/>
      <c r="DG459" s="94"/>
      <c r="DH459" s="94"/>
      <c r="DJ459" s="118"/>
      <c r="DS459" s="94"/>
    </row>
    <row r="460" spans="6:123">
      <c r="F460" s="61"/>
      <c r="G460" s="61"/>
      <c r="H460" s="61"/>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61"/>
      <c r="AY460" s="61"/>
      <c r="AZ460" s="61"/>
      <c r="BA460" s="61"/>
      <c r="BB460" s="61"/>
      <c r="BC460" s="61"/>
      <c r="BD460" s="61"/>
      <c r="BE460" s="61"/>
      <c r="BF460" s="61"/>
      <c r="BG460" s="5"/>
      <c r="CF460" s="128" t="s">
        <v>194</v>
      </c>
      <c r="CG460" s="131" t="s">
        <v>194</v>
      </c>
      <c r="CH460" s="93" t="b">
        <f t="shared" si="41"/>
        <v>0</v>
      </c>
      <c r="CI460" s="25"/>
      <c r="CJ460" s="25"/>
      <c r="CK460" s="25"/>
      <c r="CP460" s="93" t="b">
        <f t="shared" si="44"/>
        <v>0</v>
      </c>
      <c r="CQ460" s="93" t="b">
        <f t="shared" si="45"/>
        <v>0</v>
      </c>
      <c r="CS460" s="93" t="b">
        <f>$CS$150</f>
        <v>0</v>
      </c>
      <c r="CT460" s="93" t="b">
        <f>CT151</f>
        <v>0</v>
      </c>
      <c r="CV460" s="93" t="b">
        <f>CV153</f>
        <v>0</v>
      </c>
      <c r="CY460" s="93" t="b">
        <f>CY156</f>
        <v>0</v>
      </c>
      <c r="DC460" s="25"/>
      <c r="DD460" s="94"/>
      <c r="DE460" s="94"/>
      <c r="DF460" s="94"/>
      <c r="DG460" s="94"/>
      <c r="DH460" s="94"/>
      <c r="DJ460" s="118"/>
      <c r="DS460" s="94"/>
    </row>
    <row r="461" spans="6:123">
      <c r="F461" s="61"/>
      <c r="G461" s="61"/>
      <c r="H461" s="61"/>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61"/>
      <c r="AY461" s="61"/>
      <c r="AZ461" s="61"/>
      <c r="BA461" s="61"/>
      <c r="BB461" s="61"/>
      <c r="BC461" s="61"/>
      <c r="BD461" s="61"/>
      <c r="BE461" s="61"/>
      <c r="BF461" s="61"/>
      <c r="BG461" s="5"/>
      <c r="CF461" s="130" t="s">
        <v>451</v>
      </c>
      <c r="CG461" s="131" t="s">
        <v>451</v>
      </c>
      <c r="CH461" s="93" t="b">
        <f t="shared" si="41"/>
        <v>0</v>
      </c>
      <c r="CI461" s="25"/>
      <c r="CJ461" s="25"/>
      <c r="CK461" s="25"/>
      <c r="CP461" s="93" t="b">
        <f t="shared" si="44"/>
        <v>0</v>
      </c>
      <c r="CQ461" s="93" t="b">
        <f t="shared" si="45"/>
        <v>0</v>
      </c>
      <c r="CU461" s="93" t="b">
        <f>$CU$152</f>
        <v>0</v>
      </c>
      <c r="CW461" s="93" t="b">
        <f>$CW$154</f>
        <v>0</v>
      </c>
      <c r="CZ461" s="93" t="b">
        <f>CZ157</f>
        <v>0</v>
      </c>
      <c r="DB461" s="93" t="b">
        <f>$DB$159</f>
        <v>0</v>
      </c>
      <c r="DC461" s="25"/>
      <c r="DD461" s="94"/>
      <c r="DE461" s="94"/>
      <c r="DF461" s="94"/>
      <c r="DG461" s="94"/>
      <c r="DH461" s="94"/>
      <c r="DJ461" s="118"/>
      <c r="DS461" s="94"/>
    </row>
    <row r="462" spans="6:123">
      <c r="F462" s="61"/>
      <c r="G462" s="61"/>
      <c r="H462" s="61"/>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61"/>
      <c r="AY462" s="61"/>
      <c r="AZ462" s="61"/>
      <c r="BA462" s="61"/>
      <c r="BB462" s="61"/>
      <c r="BC462" s="61"/>
      <c r="BD462" s="61"/>
      <c r="BE462" s="61"/>
      <c r="BF462" s="61"/>
      <c r="BG462" s="5"/>
      <c r="CF462" s="130" t="s">
        <v>195</v>
      </c>
      <c r="CG462" s="131" t="s">
        <v>195</v>
      </c>
      <c r="CH462" s="93" t="b">
        <f t="shared" si="41"/>
        <v>0</v>
      </c>
      <c r="CI462" s="25"/>
      <c r="CJ462" s="25"/>
      <c r="CK462" s="25"/>
      <c r="CP462" s="93" t="b">
        <f t="shared" si="44"/>
        <v>0</v>
      </c>
      <c r="CQ462" s="93" t="b">
        <f t="shared" si="45"/>
        <v>0</v>
      </c>
      <c r="CS462" s="93" t="b">
        <f>$CS$150</f>
        <v>0</v>
      </c>
      <c r="CV462" s="93" t="b">
        <f>CV153</f>
        <v>0</v>
      </c>
      <c r="CY462" s="93" t="b">
        <f>CY156</f>
        <v>0</v>
      </c>
      <c r="DC462" s="25"/>
      <c r="DD462" s="94"/>
      <c r="DE462" s="94"/>
      <c r="DF462" s="94"/>
      <c r="DG462" s="94"/>
      <c r="DH462" s="94"/>
      <c r="DJ462" s="118"/>
      <c r="DS462" s="94"/>
    </row>
    <row r="463" spans="6:123">
      <c r="F463" s="61"/>
      <c r="G463" s="61"/>
      <c r="H463" s="61"/>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61"/>
      <c r="AY463" s="61"/>
      <c r="AZ463" s="61"/>
      <c r="BA463" s="61"/>
      <c r="BB463" s="61"/>
      <c r="BC463" s="61"/>
      <c r="BD463" s="61"/>
      <c r="BE463" s="61"/>
      <c r="BF463" s="61"/>
      <c r="BG463" s="5"/>
      <c r="CF463" s="128" t="s">
        <v>452</v>
      </c>
      <c r="CG463" s="131" t="s">
        <v>452</v>
      </c>
      <c r="CH463" s="93" t="b">
        <f t="shared" si="41"/>
        <v>0</v>
      </c>
      <c r="CI463" s="25"/>
      <c r="CJ463" s="25"/>
      <c r="CK463" s="25"/>
      <c r="CP463" s="93" t="b">
        <f t="shared" si="44"/>
        <v>0</v>
      </c>
      <c r="CQ463" s="93" t="b">
        <f t="shared" si="45"/>
        <v>0</v>
      </c>
      <c r="CU463" s="93" t="b">
        <f>$CU$152</f>
        <v>0</v>
      </c>
      <c r="CW463" s="93" t="b">
        <f>$CW$154</f>
        <v>0</v>
      </c>
      <c r="CZ463" s="93" t="b">
        <f>CZ157</f>
        <v>0</v>
      </c>
      <c r="DB463" s="93" t="b">
        <f>$DB$159</f>
        <v>0</v>
      </c>
      <c r="DC463" s="25"/>
      <c r="DD463" s="94"/>
      <c r="DE463" s="94"/>
      <c r="DF463" s="94"/>
      <c r="DG463" s="94"/>
      <c r="DH463" s="94"/>
      <c r="DJ463" s="118"/>
      <c r="DS463" s="94"/>
    </row>
    <row r="464" spans="6:123">
      <c r="F464" s="61"/>
      <c r="G464" s="61"/>
      <c r="H464" s="61"/>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61"/>
      <c r="AY464" s="61"/>
      <c r="AZ464" s="61"/>
      <c r="BA464" s="61"/>
      <c r="BB464" s="61"/>
      <c r="BC464" s="61"/>
      <c r="BD464" s="61"/>
      <c r="BE464" s="61"/>
      <c r="BF464" s="61"/>
      <c r="BG464" s="5"/>
      <c r="CD464" s="152" t="s">
        <v>893</v>
      </c>
      <c r="CF464" s="128" t="s">
        <v>196</v>
      </c>
      <c r="CG464" s="131" t="s">
        <v>196</v>
      </c>
      <c r="CH464" s="93" t="b">
        <f t="shared" si="41"/>
        <v>0</v>
      </c>
      <c r="CI464" s="25"/>
      <c r="CJ464" s="25"/>
      <c r="CK464" s="25"/>
      <c r="CP464" s="93" t="b">
        <f t="shared" si="44"/>
        <v>0</v>
      </c>
      <c r="CQ464" s="93" t="b">
        <f t="shared" si="45"/>
        <v>0</v>
      </c>
      <c r="CS464" s="93" t="b">
        <f>$CS$150</f>
        <v>0</v>
      </c>
      <c r="CU464" s="93" t="b">
        <f>$CU$152</f>
        <v>0</v>
      </c>
      <c r="CV464" s="93" t="b">
        <f>CV153</f>
        <v>0</v>
      </c>
      <c r="CW464" s="93" t="b">
        <f>$CW$154</f>
        <v>0</v>
      </c>
      <c r="CY464" s="93" t="b">
        <f>CY156</f>
        <v>0</v>
      </c>
      <c r="CZ464" s="93" t="b">
        <f>CZ157</f>
        <v>0</v>
      </c>
      <c r="DB464" s="93" t="b">
        <f>$DB$159</f>
        <v>0</v>
      </c>
      <c r="DC464" s="25"/>
      <c r="DD464" s="94"/>
      <c r="DE464" s="94"/>
      <c r="DF464" s="94"/>
      <c r="DG464" s="94"/>
      <c r="DH464" s="94"/>
      <c r="DJ464" s="118"/>
      <c r="DS464" s="94"/>
    </row>
    <row r="465" spans="6:123">
      <c r="F465" s="61"/>
      <c r="G465" s="61"/>
      <c r="H465" s="61"/>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61"/>
      <c r="AY465" s="61"/>
      <c r="AZ465" s="61"/>
      <c r="BA465" s="61"/>
      <c r="BB465" s="61"/>
      <c r="BC465" s="61"/>
      <c r="BD465" s="61"/>
      <c r="BE465" s="61"/>
      <c r="BF465" s="61"/>
      <c r="BG465" s="5"/>
      <c r="CF465" s="128" t="s">
        <v>197</v>
      </c>
      <c r="CG465" s="131" t="s">
        <v>197</v>
      </c>
      <c r="CH465" s="93" t="b">
        <f t="shared" si="41"/>
        <v>0</v>
      </c>
      <c r="CI465" s="25"/>
      <c r="CJ465" s="25"/>
      <c r="CK465" s="25"/>
      <c r="CP465" s="93" t="b">
        <f t="shared" si="44"/>
        <v>0</v>
      </c>
      <c r="CQ465" s="93" t="b">
        <f t="shared" si="45"/>
        <v>0</v>
      </c>
      <c r="CS465" s="93" t="b">
        <f>$CS$150</f>
        <v>0</v>
      </c>
      <c r="CV465" s="93" t="b">
        <f>CV153</f>
        <v>0</v>
      </c>
      <c r="CY465" s="93" t="b">
        <f>CY156</f>
        <v>0</v>
      </c>
      <c r="DC465" s="25"/>
      <c r="DD465" s="94"/>
      <c r="DE465" s="94"/>
      <c r="DF465" s="94"/>
      <c r="DG465" s="94"/>
      <c r="DH465" s="94"/>
      <c r="DJ465" s="118"/>
      <c r="DS465" s="94"/>
    </row>
    <row r="466" spans="6:123">
      <c r="F466" s="61"/>
      <c r="G466" s="61"/>
      <c r="H466" s="61"/>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61"/>
      <c r="AY466" s="61"/>
      <c r="AZ466" s="61"/>
      <c r="BA466" s="61"/>
      <c r="BB466" s="61"/>
      <c r="BC466" s="61"/>
      <c r="BD466" s="61"/>
      <c r="BE466" s="61"/>
      <c r="BF466" s="61"/>
      <c r="BG466" s="5"/>
      <c r="CF466" s="128" t="s">
        <v>453</v>
      </c>
      <c r="CG466" s="131" t="s">
        <v>453</v>
      </c>
      <c r="CH466" s="93" t="b">
        <f t="shared" si="41"/>
        <v>0</v>
      </c>
      <c r="CI466" s="25"/>
      <c r="CJ466" s="25"/>
      <c r="CK466" s="25"/>
      <c r="CP466" s="93" t="b">
        <f t="shared" si="44"/>
        <v>0</v>
      </c>
      <c r="CQ466" s="93" t="b">
        <f t="shared" si="45"/>
        <v>0</v>
      </c>
      <c r="CU466" s="93" t="b">
        <f>$CU$152</f>
        <v>0</v>
      </c>
      <c r="CW466" s="93" t="b">
        <f>$CW$154</f>
        <v>0</v>
      </c>
      <c r="CZ466" s="93" t="b">
        <f>CZ157</f>
        <v>0</v>
      </c>
      <c r="DB466" s="93" t="b">
        <f>$DB$159</f>
        <v>0</v>
      </c>
      <c r="DC466" s="25"/>
      <c r="DD466" s="94"/>
      <c r="DE466" s="94"/>
      <c r="DF466" s="94"/>
      <c r="DG466" s="94"/>
      <c r="DH466" s="94"/>
      <c r="DJ466" s="118"/>
      <c r="DS466" s="94"/>
    </row>
    <row r="467" spans="6:123">
      <c r="F467" s="61"/>
      <c r="G467" s="61"/>
      <c r="H467" s="61"/>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61"/>
      <c r="AY467" s="61"/>
      <c r="AZ467" s="61"/>
      <c r="BA467" s="61"/>
      <c r="BB467" s="61"/>
      <c r="BC467" s="61"/>
      <c r="BD467" s="61"/>
      <c r="BE467" s="61"/>
      <c r="BF467" s="61"/>
      <c r="BG467" s="5"/>
      <c r="CF467" s="128" t="s">
        <v>200</v>
      </c>
      <c r="CG467" s="131" t="s">
        <v>200</v>
      </c>
      <c r="CH467" s="93" t="b">
        <f t="shared" si="41"/>
        <v>0</v>
      </c>
      <c r="CI467" s="25"/>
      <c r="CJ467" s="25"/>
      <c r="CK467" s="25"/>
      <c r="CP467" s="93" t="b">
        <f t="shared" si="44"/>
        <v>0</v>
      </c>
      <c r="CQ467" s="93" t="b">
        <f t="shared" si="45"/>
        <v>0</v>
      </c>
      <c r="CS467" s="93" t="b">
        <f>$CS$150</f>
        <v>0</v>
      </c>
      <c r="CY467" s="93" t="b">
        <f>CY156</f>
        <v>0</v>
      </c>
      <c r="DC467" s="25"/>
      <c r="DD467" s="94"/>
      <c r="DE467" s="94"/>
      <c r="DF467" s="94"/>
      <c r="DG467" s="94"/>
      <c r="DH467" s="94"/>
      <c r="DJ467" s="118"/>
      <c r="DS467" s="94"/>
    </row>
    <row r="468" spans="6:123">
      <c r="F468" s="61"/>
      <c r="G468" s="61"/>
      <c r="H468" s="61"/>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61"/>
      <c r="AY468" s="61"/>
      <c r="AZ468" s="61"/>
      <c r="BA468" s="61"/>
      <c r="BB468" s="61"/>
      <c r="BC468" s="61"/>
      <c r="BD468" s="61"/>
      <c r="BE468" s="61"/>
      <c r="BF468" s="61"/>
      <c r="BG468" s="5"/>
      <c r="CF468" s="128" t="s">
        <v>454</v>
      </c>
      <c r="CG468" s="131" t="s">
        <v>454</v>
      </c>
      <c r="CH468" s="93" t="b">
        <f t="shared" si="41"/>
        <v>0</v>
      </c>
      <c r="CI468" s="25"/>
      <c r="CJ468" s="25"/>
      <c r="CK468" s="25"/>
      <c r="CP468" s="93" t="b">
        <f t="shared" si="44"/>
        <v>0</v>
      </c>
      <c r="CQ468" s="93" t="b">
        <f t="shared" si="45"/>
        <v>0</v>
      </c>
      <c r="CU468" s="93" t="b">
        <f>$CU$152</f>
        <v>0</v>
      </c>
      <c r="CW468" s="93" t="b">
        <f>$CW$154</f>
        <v>0</v>
      </c>
      <c r="CZ468" s="93" t="b">
        <f>CZ157</f>
        <v>0</v>
      </c>
      <c r="DB468" s="93" t="b">
        <f>$DB$159</f>
        <v>0</v>
      </c>
      <c r="DC468" s="25"/>
      <c r="DD468" s="94"/>
      <c r="DE468" s="94"/>
      <c r="DF468" s="94"/>
      <c r="DG468" s="94"/>
      <c r="DH468" s="94"/>
      <c r="DJ468" s="118"/>
      <c r="DS468" s="94"/>
    </row>
    <row r="469" spans="6:123">
      <c r="F469" s="61"/>
      <c r="G469" s="61"/>
      <c r="H469" s="61"/>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61"/>
      <c r="AY469" s="61"/>
      <c r="AZ469" s="61"/>
      <c r="BA469" s="61"/>
      <c r="BB469" s="61"/>
      <c r="BC469" s="61"/>
      <c r="BD469" s="61"/>
      <c r="BE469" s="61"/>
      <c r="BF469" s="61"/>
      <c r="BG469" s="5"/>
      <c r="CF469" s="128" t="s">
        <v>201</v>
      </c>
      <c r="CG469" s="131" t="s">
        <v>201</v>
      </c>
      <c r="CH469" s="93" t="b">
        <f t="shared" si="41"/>
        <v>0</v>
      </c>
      <c r="CI469" s="25"/>
      <c r="CJ469" s="25"/>
      <c r="CK469" s="25"/>
      <c r="CP469" s="93" t="b">
        <f t="shared" si="44"/>
        <v>0</v>
      </c>
      <c r="CQ469" s="93" t="b">
        <f t="shared" si="45"/>
        <v>0</v>
      </c>
      <c r="CS469" s="93" t="b">
        <f>$CS$150</f>
        <v>0</v>
      </c>
      <c r="CV469" s="93" t="b">
        <f>CV153</f>
        <v>0</v>
      </c>
      <c r="CY469" s="93" t="b">
        <f>CY156</f>
        <v>0</v>
      </c>
      <c r="DC469" s="25"/>
      <c r="DD469" s="94"/>
      <c r="DE469" s="94"/>
      <c r="DF469" s="94"/>
      <c r="DG469" s="94"/>
      <c r="DH469" s="94"/>
      <c r="DJ469" s="118"/>
      <c r="DS469" s="94"/>
    </row>
    <row r="470" spans="6:123">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5"/>
      <c r="CF470" s="128" t="s">
        <v>455</v>
      </c>
      <c r="CG470" s="131" t="s">
        <v>455</v>
      </c>
      <c r="CH470" s="93" t="b">
        <f t="shared" si="41"/>
        <v>0</v>
      </c>
      <c r="CI470" s="25"/>
      <c r="CJ470" s="25"/>
      <c r="CK470" s="25"/>
      <c r="CP470" s="93" t="b">
        <f t="shared" si="44"/>
        <v>0</v>
      </c>
      <c r="CQ470" s="93" t="b">
        <f t="shared" si="45"/>
        <v>0</v>
      </c>
      <c r="CU470" s="93" t="b">
        <f>$CU$152</f>
        <v>0</v>
      </c>
      <c r="CW470" s="93" t="b">
        <f>$CW$154</f>
        <v>0</v>
      </c>
      <c r="CZ470" s="93" t="b">
        <f>CZ157</f>
        <v>0</v>
      </c>
      <c r="DB470" s="93" t="b">
        <f>$DB$159</f>
        <v>0</v>
      </c>
      <c r="DC470" s="25"/>
      <c r="DD470" s="94"/>
      <c r="DE470" s="94"/>
      <c r="DF470" s="94"/>
      <c r="DG470" s="94"/>
      <c r="DH470" s="94"/>
      <c r="DJ470" s="118"/>
      <c r="DS470" s="94"/>
    </row>
    <row r="471" spans="6:123">
      <c r="F471" s="61"/>
      <c r="G471" s="61"/>
      <c r="H471" s="61"/>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61"/>
      <c r="AY471" s="61"/>
      <c r="AZ471" s="61"/>
      <c r="BA471" s="61"/>
      <c r="BB471" s="61"/>
      <c r="BC471" s="61"/>
      <c r="BD471" s="61"/>
      <c r="BE471" s="61"/>
      <c r="BF471" s="61"/>
      <c r="BG471" s="5"/>
      <c r="CF471" s="128" t="s">
        <v>534</v>
      </c>
      <c r="CG471" s="131" t="s">
        <v>534</v>
      </c>
      <c r="CH471" s="93" t="b">
        <f t="shared" si="41"/>
        <v>0</v>
      </c>
      <c r="CI471" s="25"/>
      <c r="CJ471" s="25"/>
      <c r="CK471" s="25"/>
      <c r="CP471" s="93" t="b">
        <f t="shared" si="44"/>
        <v>0</v>
      </c>
      <c r="CQ471" s="93" t="b">
        <f t="shared" si="45"/>
        <v>0</v>
      </c>
      <c r="CS471" s="93" t="b">
        <f>$CS$150</f>
        <v>0</v>
      </c>
      <c r="CV471" s="93" t="b">
        <f>CV153</f>
        <v>0</v>
      </c>
      <c r="CY471" s="93" t="b">
        <f>CY156</f>
        <v>0</v>
      </c>
      <c r="DC471" s="25"/>
      <c r="DD471" s="94"/>
      <c r="DE471" s="94"/>
      <c r="DF471" s="94"/>
      <c r="DG471" s="94"/>
      <c r="DH471" s="94"/>
      <c r="DJ471" s="118"/>
      <c r="DS471" s="94"/>
    </row>
    <row r="472" spans="6:123">
      <c r="F472" s="61"/>
      <c r="G472" s="61"/>
      <c r="H472" s="61"/>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61"/>
      <c r="AY472" s="61"/>
      <c r="AZ472" s="61"/>
      <c r="BA472" s="61"/>
      <c r="BB472" s="61"/>
      <c r="BC472" s="61"/>
      <c r="BD472" s="61"/>
      <c r="BE472" s="61"/>
      <c r="BF472" s="61"/>
      <c r="BG472" s="5"/>
      <c r="CF472" s="128" t="s">
        <v>535</v>
      </c>
      <c r="CG472" s="131" t="s">
        <v>535</v>
      </c>
      <c r="CH472" s="93" t="b">
        <f t="shared" si="41"/>
        <v>0</v>
      </c>
      <c r="CI472" s="25"/>
      <c r="CJ472" s="25"/>
      <c r="CK472" s="25"/>
      <c r="CP472" s="93" t="b">
        <f t="shared" si="44"/>
        <v>0</v>
      </c>
      <c r="CQ472" s="93" t="b">
        <f t="shared" si="45"/>
        <v>0</v>
      </c>
      <c r="CU472" s="93" t="b">
        <f>$CU$152</f>
        <v>0</v>
      </c>
      <c r="CW472" s="93" t="b">
        <f>$CW$154</f>
        <v>0</v>
      </c>
      <c r="CZ472" s="93" t="b">
        <f>CZ157</f>
        <v>0</v>
      </c>
      <c r="DB472" s="93" t="b">
        <f>$DB$159</f>
        <v>0</v>
      </c>
      <c r="DC472" s="25"/>
      <c r="DD472" s="94"/>
      <c r="DE472" s="94"/>
      <c r="DF472" s="94"/>
      <c r="DG472" s="94"/>
      <c r="DH472" s="94"/>
      <c r="DJ472" s="118"/>
      <c r="DS472" s="94"/>
    </row>
    <row r="473" spans="6:123">
      <c r="F473" s="61"/>
      <c r="G473" s="61"/>
      <c r="H473" s="61"/>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61"/>
      <c r="AY473" s="61"/>
      <c r="AZ473" s="61"/>
      <c r="BA473" s="61"/>
      <c r="BB473" s="61"/>
      <c r="BC473" s="61"/>
      <c r="BD473" s="61"/>
      <c r="BE473" s="61"/>
      <c r="BF473" s="61"/>
      <c r="BG473" s="5"/>
      <c r="CF473" s="128" t="s">
        <v>202</v>
      </c>
      <c r="CG473" s="131" t="s">
        <v>202</v>
      </c>
      <c r="CH473" s="93" t="b">
        <f t="shared" si="41"/>
        <v>0</v>
      </c>
      <c r="CI473" s="25"/>
      <c r="CJ473" s="25"/>
      <c r="CK473" s="25"/>
      <c r="CP473" s="93" t="b">
        <f t="shared" si="44"/>
        <v>0</v>
      </c>
      <c r="CQ473" s="93" t="b">
        <f t="shared" si="45"/>
        <v>0</v>
      </c>
      <c r="CS473" s="93" t="b">
        <f>$CS$150</f>
        <v>0</v>
      </c>
      <c r="CV473" s="93" t="b">
        <f>CV153</f>
        <v>0</v>
      </c>
      <c r="CY473" s="93" t="b">
        <f>CY156</f>
        <v>0</v>
      </c>
      <c r="DC473" s="25"/>
      <c r="DD473" s="94"/>
      <c r="DE473" s="94"/>
      <c r="DF473" s="94"/>
      <c r="DG473" s="94"/>
      <c r="DH473" s="94"/>
      <c r="DJ473" s="118"/>
      <c r="DS473" s="94"/>
    </row>
    <row r="474" spans="6:123">
      <c r="F474" s="61"/>
      <c r="G474" s="61"/>
      <c r="H474" s="61"/>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61"/>
      <c r="AY474" s="61"/>
      <c r="AZ474" s="61"/>
      <c r="BA474" s="61"/>
      <c r="BB474" s="61"/>
      <c r="BC474" s="61"/>
      <c r="BD474" s="61"/>
      <c r="BE474" s="61"/>
      <c r="BF474" s="61"/>
      <c r="BG474" s="5"/>
      <c r="CF474" s="128" t="s">
        <v>456</v>
      </c>
      <c r="CG474" s="131" t="s">
        <v>456</v>
      </c>
      <c r="CH474" s="93" t="b">
        <f t="shared" si="41"/>
        <v>0</v>
      </c>
      <c r="CI474" s="25"/>
      <c r="CJ474" s="25"/>
      <c r="CK474" s="25"/>
      <c r="CP474" s="93" t="b">
        <f t="shared" si="44"/>
        <v>0</v>
      </c>
      <c r="CQ474" s="93" t="b">
        <f t="shared" si="45"/>
        <v>0</v>
      </c>
      <c r="CU474" s="93" t="b">
        <f>$CU$152</f>
        <v>0</v>
      </c>
      <c r="CW474" s="93" t="b">
        <f>$CW$154</f>
        <v>0</v>
      </c>
      <c r="CZ474" s="93" t="b">
        <f>CZ157</f>
        <v>0</v>
      </c>
      <c r="DB474" s="93" t="b">
        <f>$DB$159</f>
        <v>0</v>
      </c>
      <c r="DC474" s="25"/>
      <c r="DD474" s="94"/>
      <c r="DE474" s="94"/>
      <c r="DF474" s="94"/>
      <c r="DG474" s="94"/>
      <c r="DH474" s="94"/>
      <c r="DJ474" s="118"/>
      <c r="DS474" s="94"/>
    </row>
    <row r="475" spans="6:123">
      <c r="F475" s="61"/>
      <c r="G475" s="61"/>
      <c r="H475" s="61"/>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61"/>
      <c r="AY475" s="61"/>
      <c r="AZ475" s="61"/>
      <c r="BA475" s="61"/>
      <c r="BB475" s="61"/>
      <c r="BC475" s="61"/>
      <c r="BD475" s="61"/>
      <c r="BE475" s="61"/>
      <c r="BF475" s="61"/>
      <c r="BG475" s="5"/>
      <c r="CF475" s="128" t="s">
        <v>205</v>
      </c>
      <c r="CG475" s="131" t="s">
        <v>205</v>
      </c>
      <c r="CH475" s="93" t="b">
        <f t="shared" si="41"/>
        <v>0</v>
      </c>
      <c r="CI475" s="25"/>
      <c r="CJ475" s="25"/>
      <c r="CK475" s="25"/>
      <c r="CP475" s="93" t="b">
        <f t="shared" si="44"/>
        <v>0</v>
      </c>
      <c r="CQ475" s="93" t="b">
        <f t="shared" si="45"/>
        <v>0</v>
      </c>
      <c r="CS475" s="93" t="b">
        <f>$CS$150</f>
        <v>0</v>
      </c>
      <c r="CY475" s="93" t="b">
        <f>CY156</f>
        <v>0</v>
      </c>
      <c r="DC475" s="25"/>
      <c r="DD475" s="94"/>
      <c r="DE475" s="94"/>
      <c r="DF475" s="94"/>
      <c r="DG475" s="94"/>
      <c r="DH475" s="94"/>
      <c r="DJ475" s="118"/>
      <c r="DS475" s="94"/>
    </row>
    <row r="476" spans="6:123">
      <c r="F476" s="61"/>
      <c r="G476" s="61"/>
      <c r="H476" s="61"/>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61"/>
      <c r="AY476" s="61"/>
      <c r="AZ476" s="61"/>
      <c r="BA476" s="61"/>
      <c r="BB476" s="61"/>
      <c r="BC476" s="61"/>
      <c r="BD476" s="61"/>
      <c r="BE476" s="61"/>
      <c r="BF476" s="61"/>
      <c r="BG476" s="5"/>
      <c r="CF476" s="128" t="str">
        <f>CF475&amp;"_1mM"</f>
        <v>CGK2_1mM</v>
      </c>
      <c r="CG476" s="128" t="str">
        <f>CG475&amp;"_1mM"</f>
        <v>CGK2_1mM</v>
      </c>
      <c r="CI476" s="25"/>
      <c r="CJ476" s="25"/>
      <c r="CK476" s="25"/>
      <c r="DC476" s="25"/>
      <c r="DD476" s="94"/>
      <c r="DE476" s="94"/>
      <c r="DF476" s="94"/>
      <c r="DG476" s="94"/>
      <c r="DH476" s="94"/>
      <c r="DJ476" s="118"/>
      <c r="DS476" s="94"/>
    </row>
    <row r="477" spans="6:123">
      <c r="F477" s="61"/>
      <c r="G477" s="61"/>
      <c r="H477" s="61"/>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61"/>
      <c r="AY477" s="61"/>
      <c r="AZ477" s="61"/>
      <c r="BA477" s="61"/>
      <c r="BB477" s="61"/>
      <c r="BC477" s="61"/>
      <c r="BD477" s="61"/>
      <c r="BE477" s="61"/>
      <c r="BF477" s="61"/>
      <c r="BG477" s="5"/>
      <c r="CF477" s="128" t="s">
        <v>206</v>
      </c>
      <c r="CG477" s="131" t="s">
        <v>206</v>
      </c>
      <c r="CH477" s="93" t="b">
        <f t="shared" si="41"/>
        <v>0</v>
      </c>
      <c r="CI477" s="25"/>
      <c r="CJ477" s="25"/>
      <c r="CK477" s="25"/>
      <c r="CP477" s="93" t="b">
        <f t="shared" ref="CP477:CP483" si="49">IF(COUNTIF(DJ:DJ,CF477)&gt;0,TRUE,FALSE)</f>
        <v>0</v>
      </c>
      <c r="CQ477" s="93" t="b">
        <f t="shared" ref="CQ477:CQ483" si="50">IF(COUNTIF($BU$164:$CB$339,CF477)&gt;0,TRUE,FALSE)</f>
        <v>0</v>
      </c>
      <c r="CS477" s="93" t="b">
        <f>$CS$150</f>
        <v>0</v>
      </c>
      <c r="CT477" s="93" t="b">
        <f>CT151</f>
        <v>0</v>
      </c>
      <c r="CV477" s="93" t="b">
        <f>CV153</f>
        <v>0</v>
      </c>
      <c r="CY477" s="93" t="b">
        <f>CY156</f>
        <v>0</v>
      </c>
      <c r="DC477" s="25"/>
      <c r="DD477" s="94"/>
      <c r="DE477" s="94"/>
      <c r="DF477" s="94"/>
      <c r="DG477" s="94"/>
      <c r="DH477" s="94"/>
      <c r="DJ477" s="118"/>
      <c r="DS477" s="94"/>
    </row>
    <row r="478" spans="6:123">
      <c r="F478" s="61"/>
      <c r="G478" s="61"/>
      <c r="H478" s="61"/>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61"/>
      <c r="AY478" s="61"/>
      <c r="AZ478" s="61"/>
      <c r="BA478" s="61"/>
      <c r="BB478" s="61"/>
      <c r="BC478" s="61"/>
      <c r="BD478" s="61"/>
      <c r="BE478" s="61"/>
      <c r="BF478" s="61"/>
      <c r="BG478" s="5"/>
      <c r="CF478" s="128" t="s">
        <v>457</v>
      </c>
      <c r="CG478" s="131" t="s">
        <v>457</v>
      </c>
      <c r="CH478" s="93" t="b">
        <f t="shared" si="41"/>
        <v>0</v>
      </c>
      <c r="CI478" s="25"/>
      <c r="CJ478" s="25"/>
      <c r="CK478" s="25"/>
      <c r="CP478" s="93" t="b">
        <f t="shared" si="49"/>
        <v>0</v>
      </c>
      <c r="CQ478" s="93" t="b">
        <f t="shared" si="50"/>
        <v>0</v>
      </c>
      <c r="CU478" s="93" t="b">
        <f>$CU$152</f>
        <v>0</v>
      </c>
      <c r="CW478" s="93" t="b">
        <f>$CW$154</f>
        <v>0</v>
      </c>
      <c r="CZ478" s="93" t="b">
        <f>CZ157</f>
        <v>0</v>
      </c>
      <c r="DB478" s="93" t="b">
        <f>$DB$159</f>
        <v>0</v>
      </c>
      <c r="DC478" s="25"/>
      <c r="DD478" s="94"/>
      <c r="DE478" s="94"/>
      <c r="DF478" s="94"/>
      <c r="DG478" s="94"/>
      <c r="DH478" s="94"/>
      <c r="DJ478" s="118"/>
      <c r="DS478" s="94"/>
    </row>
    <row r="479" spans="6:123">
      <c r="F479" s="61"/>
      <c r="G479" s="61"/>
      <c r="H479" s="61"/>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61"/>
      <c r="AY479" s="61"/>
      <c r="AZ479" s="61"/>
      <c r="BA479" s="61"/>
      <c r="BB479" s="61"/>
      <c r="BC479" s="61"/>
      <c r="BD479" s="61"/>
      <c r="BE479" s="61"/>
      <c r="BF479" s="61"/>
      <c r="BG479" s="5"/>
      <c r="CF479" s="128" t="s">
        <v>207</v>
      </c>
      <c r="CG479" s="131" t="s">
        <v>207</v>
      </c>
      <c r="CH479" s="93" t="b">
        <f t="shared" si="41"/>
        <v>0</v>
      </c>
      <c r="CI479" s="25"/>
      <c r="CJ479" s="25"/>
      <c r="CK479" s="25"/>
      <c r="CP479" s="93" t="b">
        <f t="shared" si="49"/>
        <v>0</v>
      </c>
      <c r="CQ479" s="93" t="b">
        <f t="shared" si="50"/>
        <v>0</v>
      </c>
      <c r="CS479" s="93" t="b">
        <f>$CS$150</f>
        <v>0</v>
      </c>
      <c r="CV479" s="93" t="b">
        <f>CV153</f>
        <v>0</v>
      </c>
      <c r="CY479" s="93" t="b">
        <f>CY156</f>
        <v>0</v>
      </c>
      <c r="DC479" s="25"/>
      <c r="DD479" s="94"/>
      <c r="DE479" s="94"/>
      <c r="DF479" s="94"/>
      <c r="DG479" s="94"/>
      <c r="DH479" s="94"/>
      <c r="DJ479" s="118"/>
      <c r="DS479" s="94"/>
    </row>
    <row r="480" spans="6:123">
      <c r="F480" s="61"/>
      <c r="G480" s="61"/>
      <c r="H480" s="61"/>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61"/>
      <c r="AY480" s="61"/>
      <c r="AZ480" s="61"/>
      <c r="BA480" s="61"/>
      <c r="BB480" s="61"/>
      <c r="BC480" s="61"/>
      <c r="BD480" s="61"/>
      <c r="BE480" s="61"/>
      <c r="BF480" s="61"/>
      <c r="BG480" s="5"/>
      <c r="CF480" s="128" t="s">
        <v>458</v>
      </c>
      <c r="CG480" s="131" t="s">
        <v>458</v>
      </c>
      <c r="CH480" s="93" t="b">
        <f t="shared" si="41"/>
        <v>0</v>
      </c>
      <c r="CI480" s="25"/>
      <c r="CJ480" s="25"/>
      <c r="CK480" s="25"/>
      <c r="CP480" s="93" t="b">
        <f t="shared" si="49"/>
        <v>0</v>
      </c>
      <c r="CQ480" s="93" t="b">
        <f t="shared" si="50"/>
        <v>0</v>
      </c>
      <c r="CU480" s="93" t="b">
        <f>$CU$152</f>
        <v>0</v>
      </c>
      <c r="CW480" s="93" t="b">
        <f>$CW$154</f>
        <v>0</v>
      </c>
      <c r="CZ480" s="93" t="b">
        <f>CZ157</f>
        <v>0</v>
      </c>
      <c r="DB480" s="93" t="b">
        <f>$DB$159</f>
        <v>0</v>
      </c>
      <c r="DC480" s="25"/>
      <c r="DD480" s="94"/>
      <c r="DE480" s="94"/>
      <c r="DF480" s="94"/>
      <c r="DG480" s="94"/>
      <c r="DH480" s="94"/>
      <c r="DJ480" s="118"/>
      <c r="DS480" s="94"/>
    </row>
    <row r="481" spans="6:123">
      <c r="F481" s="61"/>
      <c r="G481" s="61"/>
      <c r="H481" s="61"/>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61"/>
      <c r="AY481" s="61"/>
      <c r="AZ481" s="61"/>
      <c r="BA481" s="61"/>
      <c r="BB481" s="61"/>
      <c r="BC481" s="61"/>
      <c r="BD481" s="61"/>
      <c r="BE481" s="61"/>
      <c r="BF481" s="61"/>
      <c r="BG481" s="5"/>
      <c r="CF481" s="128" t="s">
        <v>208</v>
      </c>
      <c r="CG481" s="131" t="s">
        <v>208</v>
      </c>
      <c r="CH481" s="93" t="b">
        <f t="shared" si="41"/>
        <v>0</v>
      </c>
      <c r="CI481" s="25"/>
      <c r="CJ481" s="25"/>
      <c r="CK481" s="25"/>
      <c r="CP481" s="93" t="b">
        <f t="shared" si="49"/>
        <v>0</v>
      </c>
      <c r="CQ481" s="93" t="b">
        <f t="shared" si="50"/>
        <v>0</v>
      </c>
      <c r="CS481" s="93" t="b">
        <f>$CS$150</f>
        <v>0</v>
      </c>
      <c r="CY481" s="93" t="b">
        <f>CY156</f>
        <v>0</v>
      </c>
      <c r="DC481" s="25"/>
      <c r="DD481" s="94"/>
      <c r="DE481" s="94"/>
      <c r="DF481" s="94"/>
      <c r="DG481" s="94"/>
      <c r="DH481" s="94"/>
      <c r="DJ481" s="118"/>
      <c r="DS481" s="94"/>
    </row>
    <row r="482" spans="6:123">
      <c r="F482" s="61"/>
      <c r="G482" s="61"/>
      <c r="H482" s="61"/>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61"/>
      <c r="AY482" s="61"/>
      <c r="AZ482" s="61"/>
      <c r="BA482" s="61"/>
      <c r="BB482" s="61"/>
      <c r="BC482" s="61"/>
      <c r="BD482" s="61"/>
      <c r="BE482" s="61"/>
      <c r="BF482" s="61"/>
      <c r="BG482" s="5"/>
      <c r="CF482" s="128" t="s">
        <v>459</v>
      </c>
      <c r="CG482" s="131" t="s">
        <v>459</v>
      </c>
      <c r="CH482" s="93" t="b">
        <f t="shared" si="41"/>
        <v>0</v>
      </c>
      <c r="CI482" s="25"/>
      <c r="CJ482" s="25"/>
      <c r="CK482" s="25"/>
      <c r="CP482" s="93" t="b">
        <f t="shared" si="49"/>
        <v>0</v>
      </c>
      <c r="CQ482" s="93" t="b">
        <f t="shared" si="50"/>
        <v>0</v>
      </c>
      <c r="CU482" s="93" t="b">
        <f>$CU$152</f>
        <v>0</v>
      </c>
      <c r="CW482" s="93" t="b">
        <f>$CW$154</f>
        <v>0</v>
      </c>
      <c r="CZ482" s="93" t="b">
        <f>CZ157</f>
        <v>0</v>
      </c>
      <c r="DB482" s="93" t="b">
        <f>$DB$159</f>
        <v>0</v>
      </c>
      <c r="DC482" s="25"/>
      <c r="DD482" s="94"/>
      <c r="DE482" s="94"/>
      <c r="DF482" s="94"/>
      <c r="DG482" s="94"/>
      <c r="DH482" s="94"/>
      <c r="DJ482" s="118"/>
      <c r="DS482" s="94"/>
    </row>
    <row r="483" spans="6:123">
      <c r="F483" s="61"/>
      <c r="G483" s="61"/>
      <c r="H483" s="61"/>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61"/>
      <c r="AY483" s="61"/>
      <c r="AZ483" s="61"/>
      <c r="BA483" s="61"/>
      <c r="BB483" s="61"/>
      <c r="BC483" s="61"/>
      <c r="BD483" s="61"/>
      <c r="BE483" s="61"/>
      <c r="BF483" s="61"/>
      <c r="BG483" s="5"/>
      <c r="CF483" s="128" t="s">
        <v>211</v>
      </c>
      <c r="CG483" s="131" t="s">
        <v>211</v>
      </c>
      <c r="CH483" s="93" t="b">
        <f t="shared" si="41"/>
        <v>0</v>
      </c>
      <c r="CI483" s="25"/>
      <c r="CJ483" s="25"/>
      <c r="CK483" s="25"/>
      <c r="CP483" s="93" t="b">
        <f t="shared" si="49"/>
        <v>0</v>
      </c>
      <c r="CQ483" s="93" t="b">
        <f t="shared" si="50"/>
        <v>0</v>
      </c>
      <c r="CS483" s="93" t="b">
        <f>$CS$150</f>
        <v>0</v>
      </c>
      <c r="CY483" s="93" t="b">
        <f>CY156</f>
        <v>0</v>
      </c>
      <c r="DC483" s="25"/>
      <c r="DD483" s="94"/>
      <c r="DE483" s="94"/>
      <c r="DF483" s="94"/>
      <c r="DG483" s="94"/>
      <c r="DH483" s="94"/>
      <c r="DJ483" s="118"/>
      <c r="DS483" s="94"/>
    </row>
    <row r="484" spans="6:123">
      <c r="F484" s="61"/>
      <c r="G484" s="61"/>
      <c r="H484" s="61"/>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61"/>
      <c r="AY484" s="61"/>
      <c r="AZ484" s="61"/>
      <c r="BA484" s="61"/>
      <c r="BB484" s="61"/>
      <c r="BC484" s="61"/>
      <c r="BD484" s="61"/>
      <c r="BE484" s="61"/>
      <c r="BF484" s="61"/>
      <c r="BG484" s="5"/>
      <c r="CF484" s="128" t="str">
        <f>CF483&amp;"_1mM"</f>
        <v>CK1γ1_1mM</v>
      </c>
      <c r="CG484" s="128" t="str">
        <f>CG483&amp;"_1mM"</f>
        <v>CK1γ1_1mM</v>
      </c>
      <c r="CI484" s="25"/>
      <c r="CJ484" s="25"/>
      <c r="CK484" s="25"/>
      <c r="DC484" s="25"/>
      <c r="DD484" s="94"/>
      <c r="DE484" s="94"/>
      <c r="DF484" s="94"/>
      <c r="DG484" s="94"/>
      <c r="DH484" s="94"/>
      <c r="DJ484" s="118"/>
      <c r="DS484" s="94"/>
    </row>
    <row r="485" spans="6:123">
      <c r="F485" s="61"/>
      <c r="G485" s="61"/>
      <c r="H485" s="61"/>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61"/>
      <c r="AY485" s="61"/>
      <c r="AZ485" s="61"/>
      <c r="BA485" s="61"/>
      <c r="BB485" s="61"/>
      <c r="BC485" s="61"/>
      <c r="BD485" s="61"/>
      <c r="BE485" s="61"/>
      <c r="BF485" s="61"/>
      <c r="BG485" s="5"/>
      <c r="CF485" s="128" t="s">
        <v>212</v>
      </c>
      <c r="CG485" s="131" t="s">
        <v>212</v>
      </c>
      <c r="CH485" s="93" t="b">
        <f t="shared" si="41"/>
        <v>0</v>
      </c>
      <c r="CI485" s="25"/>
      <c r="CJ485" s="25"/>
      <c r="CK485" s="25"/>
      <c r="CP485" s="93" t="b">
        <f>IF(COUNTIF(DJ:DJ,CF485)&gt;0,TRUE,FALSE)</f>
        <v>0</v>
      </c>
      <c r="CQ485" s="93" t="b">
        <f>IF(COUNTIF($BU$164:$CB$339,CF485)&gt;0,TRUE,FALSE)</f>
        <v>0</v>
      </c>
      <c r="CS485" s="93" t="b">
        <f>$CS$150</f>
        <v>0</v>
      </c>
      <c r="CY485" s="93" t="b">
        <f>CY156</f>
        <v>0</v>
      </c>
      <c r="DC485" s="25"/>
      <c r="DD485" s="94"/>
      <c r="DE485" s="94"/>
      <c r="DF485" s="94"/>
      <c r="DG485" s="94"/>
      <c r="DH485" s="94"/>
      <c r="DJ485" s="118"/>
      <c r="DS485" s="94"/>
    </row>
    <row r="486" spans="6:123">
      <c r="F486" s="61"/>
      <c r="G486" s="61"/>
      <c r="H486" s="61"/>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61"/>
      <c r="AY486" s="61"/>
      <c r="AZ486" s="61"/>
      <c r="BA486" s="61"/>
      <c r="BB486" s="61"/>
      <c r="BC486" s="61"/>
      <c r="BD486" s="61"/>
      <c r="BE486" s="61"/>
      <c r="BF486" s="61"/>
      <c r="BG486" s="5"/>
      <c r="CF486" s="128" t="str">
        <f>CF485&amp;"_1mM"</f>
        <v>CK1γ2_1mM</v>
      </c>
      <c r="CG486" s="128" t="str">
        <f>CG485&amp;"_1mM"</f>
        <v>CK1γ2_1mM</v>
      </c>
      <c r="CI486" s="25"/>
      <c r="CJ486" s="25"/>
      <c r="CK486" s="25"/>
      <c r="DC486" s="25"/>
      <c r="DD486" s="94"/>
      <c r="DE486" s="94"/>
      <c r="DF486" s="94"/>
      <c r="DG486" s="94"/>
      <c r="DH486" s="94"/>
      <c r="DJ486" s="118"/>
      <c r="DS486" s="94"/>
    </row>
    <row r="487" spans="6:123">
      <c r="F487" s="61"/>
      <c r="G487" s="61"/>
      <c r="H487" s="61"/>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61"/>
      <c r="AY487" s="61"/>
      <c r="AZ487" s="61"/>
      <c r="BA487" s="61"/>
      <c r="BB487" s="61"/>
      <c r="BC487" s="61"/>
      <c r="BD487" s="61"/>
      <c r="BE487" s="61"/>
      <c r="BF487" s="61"/>
      <c r="BG487" s="5"/>
      <c r="CF487" s="128" t="s">
        <v>213</v>
      </c>
      <c r="CG487" s="131" t="s">
        <v>213</v>
      </c>
      <c r="CH487" s="93" t="b">
        <f t="shared" si="41"/>
        <v>0</v>
      </c>
      <c r="CI487" s="25"/>
      <c r="CJ487" s="25"/>
      <c r="CK487" s="25"/>
      <c r="CP487" s="93" t="b">
        <f>IF(COUNTIF(DJ:DJ,CF487)&gt;0,TRUE,FALSE)</f>
        <v>0</v>
      </c>
      <c r="CQ487" s="93" t="b">
        <f>IF(COUNTIF($BU$164:$CB$339,CF487)&gt;0,TRUE,FALSE)</f>
        <v>0</v>
      </c>
      <c r="CS487" s="93" t="b">
        <f>$CS$150</f>
        <v>0</v>
      </c>
      <c r="CY487" s="93" t="b">
        <f>CY156</f>
        <v>0</v>
      </c>
      <c r="DC487" s="25"/>
      <c r="DD487" s="94"/>
      <c r="DE487" s="94"/>
      <c r="DF487" s="94"/>
      <c r="DG487" s="94"/>
      <c r="DH487" s="94"/>
      <c r="DJ487" s="118"/>
      <c r="DS487" s="94"/>
    </row>
    <row r="488" spans="6:123">
      <c r="F488" s="61"/>
      <c r="G488" s="61"/>
      <c r="H488" s="61"/>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61"/>
      <c r="AY488" s="61"/>
      <c r="AZ488" s="61"/>
      <c r="BA488" s="61"/>
      <c r="BB488" s="61"/>
      <c r="BC488" s="61"/>
      <c r="BD488" s="61"/>
      <c r="BE488" s="61"/>
      <c r="BF488" s="61"/>
      <c r="BG488" s="5"/>
      <c r="CF488" s="128" t="str">
        <f>CF487&amp;"_1mM"</f>
        <v>CK1γ3_1mM</v>
      </c>
      <c r="CG488" s="128" t="str">
        <f>CG487&amp;"_1mM"</f>
        <v>CK1γ3_1mM</v>
      </c>
      <c r="CI488" s="25"/>
      <c r="CJ488" s="25"/>
      <c r="CK488" s="25"/>
      <c r="DC488" s="25"/>
      <c r="DD488" s="94"/>
      <c r="DE488" s="94"/>
      <c r="DF488" s="94"/>
      <c r="DG488" s="94"/>
      <c r="DH488" s="94"/>
      <c r="DJ488" s="118"/>
      <c r="DS488" s="94"/>
    </row>
    <row r="489" spans="6:123">
      <c r="F489" s="61"/>
      <c r="G489" s="61"/>
      <c r="H489" s="61"/>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61"/>
      <c r="AY489" s="61"/>
      <c r="AZ489" s="61"/>
      <c r="BA489" s="61"/>
      <c r="BB489" s="61"/>
      <c r="BC489" s="61"/>
      <c r="BD489" s="61"/>
      <c r="BE489" s="61"/>
      <c r="BF489" s="61"/>
      <c r="BG489" s="5"/>
      <c r="CF489" s="128" t="s">
        <v>214</v>
      </c>
      <c r="CG489" s="131" t="s">
        <v>214</v>
      </c>
      <c r="CH489" s="93" t="b">
        <f t="shared" si="41"/>
        <v>0</v>
      </c>
      <c r="CI489" s="25"/>
      <c r="CJ489" s="25"/>
      <c r="CK489" s="25"/>
      <c r="CP489" s="93" t="b">
        <f t="shared" ref="CP489:CP495" si="51">IF(COUNTIF(DJ:DJ,CF489)&gt;0,TRUE,FALSE)</f>
        <v>0</v>
      </c>
      <c r="CQ489" s="93" t="b">
        <f t="shared" ref="CQ489:CQ495" si="52">IF(COUNTIF($BU$164:$CB$339,CF489)&gt;0,TRUE,FALSE)</f>
        <v>0</v>
      </c>
      <c r="CS489" s="93" t="b">
        <f>$CS$150</f>
        <v>0</v>
      </c>
      <c r="CY489" s="93" t="b">
        <f>CY156</f>
        <v>0</v>
      </c>
      <c r="DC489" s="25"/>
      <c r="DD489" s="94"/>
      <c r="DE489" s="94"/>
      <c r="DF489" s="94"/>
      <c r="DG489" s="94"/>
      <c r="DH489" s="94"/>
      <c r="DJ489" s="118"/>
      <c r="DS489" s="94"/>
    </row>
    <row r="490" spans="6:123">
      <c r="F490" s="61"/>
      <c r="G490" s="61"/>
      <c r="H490" s="61"/>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61"/>
      <c r="AY490" s="61"/>
      <c r="AZ490" s="61"/>
      <c r="BA490" s="61"/>
      <c r="BB490" s="61"/>
      <c r="BC490" s="61"/>
      <c r="BD490" s="61"/>
      <c r="BE490" s="61"/>
      <c r="BF490" s="61"/>
      <c r="BG490" s="5"/>
      <c r="CF490" s="128" t="s">
        <v>841</v>
      </c>
      <c r="CG490" s="131" t="s">
        <v>841</v>
      </c>
      <c r="CH490" s="93" t="b">
        <f t="shared" ref="CH490" si="53">IF(COUNTIF(CP490:DC490,TRUE)=0,FALSE,TRUE)</f>
        <v>0</v>
      </c>
      <c r="CI490" s="25"/>
      <c r="CJ490" s="25"/>
      <c r="CK490" s="25"/>
      <c r="CP490" s="93" t="b">
        <f t="shared" si="51"/>
        <v>0</v>
      </c>
      <c r="CQ490" s="93" t="b">
        <f t="shared" si="52"/>
        <v>0</v>
      </c>
      <c r="CU490" s="93" t="b">
        <f>$CU$152</f>
        <v>0</v>
      </c>
      <c r="CW490" s="93" t="b">
        <f>$CW$154</f>
        <v>0</v>
      </c>
      <c r="CZ490" s="93" t="b">
        <f>$CZ$157</f>
        <v>0</v>
      </c>
      <c r="DB490" s="93" t="b">
        <f>$DB$159</f>
        <v>0</v>
      </c>
      <c r="DC490" s="25"/>
      <c r="DD490" s="94"/>
      <c r="DE490" s="94"/>
      <c r="DF490" s="94"/>
      <c r="DG490" s="94"/>
      <c r="DH490" s="94"/>
      <c r="DJ490" s="118"/>
      <c r="DS490" s="94"/>
    </row>
    <row r="491" spans="6:123">
      <c r="F491" s="61"/>
      <c r="G491" s="61"/>
      <c r="H491" s="61"/>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61"/>
      <c r="AY491" s="61"/>
      <c r="AZ491" s="61"/>
      <c r="BA491" s="61"/>
      <c r="BB491" s="61"/>
      <c r="BC491" s="61"/>
      <c r="BD491" s="61"/>
      <c r="BE491" s="61"/>
      <c r="BF491" s="61"/>
      <c r="BG491" s="5"/>
      <c r="CF491" s="128" t="s">
        <v>217</v>
      </c>
      <c r="CG491" s="131" t="s">
        <v>217</v>
      </c>
      <c r="CH491" s="93" t="b">
        <f t="shared" si="41"/>
        <v>0</v>
      </c>
      <c r="CI491" s="25"/>
      <c r="CJ491" s="25"/>
      <c r="CK491" s="25"/>
      <c r="CP491" s="93" t="b">
        <f t="shared" si="51"/>
        <v>0</v>
      </c>
      <c r="CQ491" s="93" t="b">
        <f t="shared" si="52"/>
        <v>0</v>
      </c>
      <c r="CS491" s="93" t="b">
        <f>$CS$150</f>
        <v>0</v>
      </c>
      <c r="CT491" s="93" t="b">
        <f>CT151</f>
        <v>0</v>
      </c>
      <c r="CY491" s="93" t="b">
        <f>CY156</f>
        <v>0</v>
      </c>
      <c r="DC491" s="25"/>
      <c r="DD491" s="94"/>
      <c r="DE491" s="94"/>
      <c r="DF491" s="94"/>
      <c r="DG491" s="94"/>
      <c r="DH491" s="94"/>
      <c r="DJ491" s="118"/>
      <c r="DS491" s="94"/>
    </row>
    <row r="492" spans="6:123">
      <c r="F492" s="61"/>
      <c r="G492" s="61"/>
      <c r="H492" s="61"/>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61"/>
      <c r="AY492" s="61"/>
      <c r="AZ492" s="61"/>
      <c r="BA492" s="61"/>
      <c r="BB492" s="61"/>
      <c r="BC492" s="61"/>
      <c r="BD492" s="61"/>
      <c r="BE492" s="61"/>
      <c r="BF492" s="61"/>
      <c r="BG492" s="5"/>
      <c r="CF492" s="128" t="s">
        <v>460</v>
      </c>
      <c r="CG492" s="131" t="s">
        <v>460</v>
      </c>
      <c r="CH492" s="93" t="b">
        <f t="shared" si="41"/>
        <v>0</v>
      </c>
      <c r="CI492" s="25"/>
      <c r="CJ492" s="25"/>
      <c r="CK492" s="25"/>
      <c r="CP492" s="93" t="b">
        <f t="shared" si="51"/>
        <v>0</v>
      </c>
      <c r="CQ492" s="93" t="b">
        <f t="shared" si="52"/>
        <v>0</v>
      </c>
      <c r="CU492" s="93" t="b">
        <f>$CU$152</f>
        <v>0</v>
      </c>
      <c r="CW492" s="93" t="b">
        <f>$CW$154</f>
        <v>0</v>
      </c>
      <c r="CZ492" s="93" t="b">
        <f>CZ157</f>
        <v>0</v>
      </c>
      <c r="DB492" s="93" t="b">
        <f>$DB$159</f>
        <v>0</v>
      </c>
      <c r="DC492" s="25"/>
      <c r="DD492" s="94"/>
      <c r="DE492" s="94"/>
      <c r="DF492" s="94"/>
      <c r="DG492" s="94"/>
      <c r="DH492" s="94"/>
      <c r="DJ492" s="118"/>
      <c r="DS492" s="94"/>
    </row>
    <row r="493" spans="6:123">
      <c r="F493" s="61"/>
      <c r="G493" s="61"/>
      <c r="H493" s="61"/>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61"/>
      <c r="AY493" s="61"/>
      <c r="AZ493" s="61"/>
      <c r="BA493" s="61"/>
      <c r="BB493" s="61"/>
      <c r="BC493" s="61"/>
      <c r="BD493" s="61"/>
      <c r="BE493" s="61"/>
      <c r="BF493" s="61"/>
      <c r="BG493" s="5"/>
      <c r="CF493" s="128" t="s">
        <v>218</v>
      </c>
      <c r="CG493" s="131" t="s">
        <v>218</v>
      </c>
      <c r="CH493" s="93" t="b">
        <f t="shared" si="41"/>
        <v>0</v>
      </c>
      <c r="CI493" s="25"/>
      <c r="CJ493" s="25"/>
      <c r="CK493" s="25"/>
      <c r="CP493" s="93" t="b">
        <f t="shared" si="51"/>
        <v>0</v>
      </c>
      <c r="CQ493" s="93" t="b">
        <f t="shared" si="52"/>
        <v>0</v>
      </c>
      <c r="CS493" s="93" t="b">
        <f>$CS$150</f>
        <v>0</v>
      </c>
      <c r="CV493" s="93" t="b">
        <f>CV153</f>
        <v>0</v>
      </c>
      <c r="CY493" s="93" t="b">
        <f>CY156</f>
        <v>0</v>
      </c>
      <c r="DC493" s="25"/>
      <c r="DD493" s="94"/>
      <c r="DE493" s="94"/>
      <c r="DF493" s="94"/>
      <c r="DG493" s="94"/>
      <c r="DH493" s="94"/>
      <c r="DJ493" s="118"/>
      <c r="DS493" s="94"/>
    </row>
    <row r="494" spans="6:123">
      <c r="F494" s="61"/>
      <c r="G494" s="61"/>
      <c r="H494" s="61"/>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61"/>
      <c r="AY494" s="61"/>
      <c r="AZ494" s="61"/>
      <c r="BA494" s="61"/>
      <c r="BB494" s="61"/>
      <c r="BC494" s="61"/>
      <c r="BD494" s="61"/>
      <c r="BE494" s="61"/>
      <c r="BF494" s="61"/>
      <c r="BG494" s="5"/>
      <c r="CF494" s="128" t="s">
        <v>461</v>
      </c>
      <c r="CG494" s="131" t="s">
        <v>461</v>
      </c>
      <c r="CH494" s="93" t="b">
        <f t="shared" si="41"/>
        <v>0</v>
      </c>
      <c r="CI494" s="25"/>
      <c r="CJ494" s="25"/>
      <c r="CK494" s="25"/>
      <c r="CP494" s="93" t="b">
        <f t="shared" si="51"/>
        <v>0</v>
      </c>
      <c r="CQ494" s="93" t="b">
        <f t="shared" si="52"/>
        <v>0</v>
      </c>
      <c r="CU494" s="93" t="b">
        <f>$CU$152</f>
        <v>0</v>
      </c>
      <c r="CW494" s="93" t="b">
        <f>$CW$154</f>
        <v>0</v>
      </c>
      <c r="CZ494" s="93" t="b">
        <f>CZ157</f>
        <v>0</v>
      </c>
      <c r="DB494" s="93" t="b">
        <f>$DB$159</f>
        <v>0</v>
      </c>
      <c r="DC494" s="25"/>
      <c r="DD494" s="94"/>
      <c r="DE494" s="94"/>
      <c r="DF494" s="94"/>
      <c r="DG494" s="94"/>
      <c r="DH494" s="94"/>
      <c r="DJ494" s="118"/>
      <c r="DS494" s="94"/>
    </row>
    <row r="495" spans="6:123">
      <c r="F495" s="61"/>
      <c r="G495" s="61"/>
      <c r="H495" s="61"/>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61"/>
      <c r="AY495" s="61"/>
      <c r="AZ495" s="61"/>
      <c r="BA495" s="61"/>
      <c r="BB495" s="61"/>
      <c r="BC495" s="61"/>
      <c r="BD495" s="61"/>
      <c r="BE495" s="61"/>
      <c r="BF495" s="61"/>
      <c r="BG495" s="5"/>
      <c r="CF495" s="128" t="s">
        <v>219</v>
      </c>
      <c r="CG495" s="131" t="s">
        <v>219</v>
      </c>
      <c r="CH495" s="93" t="b">
        <f t="shared" si="41"/>
        <v>0</v>
      </c>
      <c r="CI495" s="25"/>
      <c r="CJ495" s="25"/>
      <c r="CK495" s="25"/>
      <c r="CP495" s="93" t="b">
        <f t="shared" si="51"/>
        <v>0</v>
      </c>
      <c r="CQ495" s="93" t="b">
        <f t="shared" si="52"/>
        <v>0</v>
      </c>
      <c r="CS495" s="93" t="b">
        <f>$CS$150</f>
        <v>0</v>
      </c>
      <c r="CV495" s="93" t="b">
        <f>CV153</f>
        <v>0</v>
      </c>
      <c r="CY495" s="93" t="b">
        <f>CY156</f>
        <v>0</v>
      </c>
      <c r="DC495" s="25"/>
      <c r="DD495" s="94"/>
      <c r="DE495" s="94"/>
      <c r="DF495" s="94"/>
      <c r="DG495" s="94"/>
      <c r="DH495" s="94"/>
      <c r="DJ495" s="118"/>
      <c r="DS495" s="94"/>
    </row>
    <row r="496" spans="6:123">
      <c r="F496" s="61"/>
      <c r="G496" s="61"/>
      <c r="H496" s="61"/>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61"/>
      <c r="AY496" s="61"/>
      <c r="AZ496" s="61"/>
      <c r="BA496" s="61"/>
      <c r="BB496" s="61"/>
      <c r="BC496" s="61"/>
      <c r="BD496" s="61"/>
      <c r="BE496" s="61"/>
      <c r="BF496" s="61"/>
      <c r="BG496" s="5"/>
      <c r="CF496" s="128" t="str">
        <f>CF495&amp;"_1mM"</f>
        <v>CK2α2/β_1mM</v>
      </c>
      <c r="CG496" s="128" t="str">
        <f>CG495&amp;"_1mM"</f>
        <v>CK2α2/β_1mM</v>
      </c>
      <c r="CI496" s="25"/>
      <c r="CJ496" s="25"/>
      <c r="CK496" s="25"/>
      <c r="DC496" s="25"/>
      <c r="DD496" s="94"/>
      <c r="DE496" s="94"/>
      <c r="DF496" s="94"/>
      <c r="DG496" s="94"/>
      <c r="DH496" s="94"/>
      <c r="DJ496" s="118"/>
      <c r="DS496" s="94"/>
    </row>
    <row r="497" spans="6:123">
      <c r="F497" s="61"/>
      <c r="G497" s="61"/>
      <c r="H497" s="61"/>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61"/>
      <c r="AY497" s="61"/>
      <c r="AZ497" s="61"/>
      <c r="BA497" s="61"/>
      <c r="BB497" s="61"/>
      <c r="BC497" s="61"/>
      <c r="BD497" s="61"/>
      <c r="BE497" s="61"/>
      <c r="BF497" s="61"/>
      <c r="BG497" s="5"/>
      <c r="CF497" s="128" t="s">
        <v>220</v>
      </c>
      <c r="CG497" s="131" t="s">
        <v>220</v>
      </c>
      <c r="CH497" s="93" t="b">
        <f t="shared" si="41"/>
        <v>0</v>
      </c>
      <c r="CI497" s="25"/>
      <c r="CJ497" s="25"/>
      <c r="CK497" s="25"/>
      <c r="CP497" s="93" t="b">
        <f>IF(COUNTIF(DJ:DJ,CF497)&gt;0,TRUE,FALSE)</f>
        <v>0</v>
      </c>
      <c r="CQ497" s="93" t="b">
        <f>IF(COUNTIF($BU$164:$CB$339,CF497)&gt;0,TRUE,FALSE)</f>
        <v>0</v>
      </c>
      <c r="CS497" s="93" t="b">
        <f>$CS$150</f>
        <v>0</v>
      </c>
      <c r="CY497" s="93" t="b">
        <f>CY156</f>
        <v>0</v>
      </c>
      <c r="DC497" s="25"/>
      <c r="DD497" s="94"/>
      <c r="DE497" s="94"/>
      <c r="DF497" s="94"/>
      <c r="DG497" s="94"/>
      <c r="DH497" s="94"/>
      <c r="DJ497" s="118"/>
      <c r="DS497" s="94"/>
    </row>
    <row r="498" spans="6:123">
      <c r="F498" s="61"/>
      <c r="G498" s="61"/>
      <c r="H498" s="61"/>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61"/>
      <c r="AY498" s="61"/>
      <c r="AZ498" s="61"/>
      <c r="BA498" s="61"/>
      <c r="BB498" s="61"/>
      <c r="BC498" s="61"/>
      <c r="BD498" s="61"/>
      <c r="BE498" s="61"/>
      <c r="BF498" s="61"/>
      <c r="BG498" s="5"/>
      <c r="CF498" s="128" t="s">
        <v>536</v>
      </c>
      <c r="CG498" s="131" t="s">
        <v>536</v>
      </c>
      <c r="CH498" s="93" t="b">
        <f t="shared" si="41"/>
        <v>0</v>
      </c>
      <c r="CI498" s="25"/>
      <c r="CJ498" s="25"/>
      <c r="CK498" s="25"/>
      <c r="CP498" s="93" t="b">
        <f>IF(COUNTIF(DJ:DJ,CF498)&gt;0,TRUE,FALSE)</f>
        <v>0</v>
      </c>
      <c r="CQ498" s="93" t="b">
        <f>IF(COUNTIF($BU$164:$CB$339,CF498)&gt;0,TRUE,FALSE)</f>
        <v>0</v>
      </c>
      <c r="CU498" s="93" t="b">
        <f>$CU$152</f>
        <v>0</v>
      </c>
      <c r="CW498" s="93" t="b">
        <f>$CW$154</f>
        <v>0</v>
      </c>
      <c r="CZ498" s="93" t="b">
        <f>CZ157</f>
        <v>0</v>
      </c>
      <c r="DB498" s="93" t="b">
        <f>$DB$159</f>
        <v>0</v>
      </c>
      <c r="DC498" s="25"/>
      <c r="DD498" s="94"/>
      <c r="DE498" s="94"/>
      <c r="DF498" s="94"/>
      <c r="DG498" s="94"/>
      <c r="DH498" s="94"/>
      <c r="DJ498" s="118"/>
      <c r="DS498" s="94"/>
    </row>
    <row r="499" spans="6:123">
      <c r="F499" s="61"/>
      <c r="G499" s="61"/>
      <c r="H499" s="61"/>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61"/>
      <c r="AY499" s="61"/>
      <c r="AZ499" s="61"/>
      <c r="BA499" s="61"/>
      <c r="BB499" s="61"/>
      <c r="BC499" s="61"/>
      <c r="BD499" s="61"/>
      <c r="BE499" s="61"/>
      <c r="BF499" s="61"/>
      <c r="BG499" s="5"/>
      <c r="CF499" s="130" t="s">
        <v>222</v>
      </c>
      <c r="CG499" s="131" t="s">
        <v>222</v>
      </c>
      <c r="CH499" s="93" t="b">
        <f t="shared" si="41"/>
        <v>0</v>
      </c>
      <c r="CI499" s="25"/>
      <c r="CJ499" s="25"/>
      <c r="CK499" s="25"/>
      <c r="CP499" s="93" t="b">
        <f>IF(COUNTIF(DJ:DJ,CF499)&gt;0,TRUE,FALSE)</f>
        <v>0</v>
      </c>
      <c r="CQ499" s="93" t="b">
        <f>IF(COUNTIF($BU$164:$CB$339,CF499)&gt;0,TRUE,FALSE)</f>
        <v>0</v>
      </c>
      <c r="CS499" s="93" t="b">
        <f>$CS$150</f>
        <v>0</v>
      </c>
      <c r="CY499" s="93" t="b">
        <f>CY156</f>
        <v>0</v>
      </c>
      <c r="DC499" s="25"/>
      <c r="DD499" s="94"/>
      <c r="DE499" s="94"/>
      <c r="DF499" s="94"/>
      <c r="DG499" s="94"/>
      <c r="DH499" s="94"/>
      <c r="DJ499" s="118"/>
      <c r="DS499" s="94"/>
    </row>
    <row r="500" spans="6:123">
      <c r="F500" s="61"/>
      <c r="G500" s="61"/>
      <c r="H500" s="61"/>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61"/>
      <c r="AY500" s="61"/>
      <c r="AZ500" s="61"/>
      <c r="BA500" s="61"/>
      <c r="BB500" s="61"/>
      <c r="BC500" s="61"/>
      <c r="BD500" s="61"/>
      <c r="BE500" s="61"/>
      <c r="BF500" s="61"/>
      <c r="BG500" s="5"/>
      <c r="CF500" s="130" t="s">
        <v>537</v>
      </c>
      <c r="CG500" s="131" t="s">
        <v>537</v>
      </c>
      <c r="CH500" s="93" t="b">
        <f t="shared" ref="CH500:CH581" si="54">IF(COUNTIF(CP500:DC500,TRUE)=0,FALSE,TRUE)</f>
        <v>0</v>
      </c>
      <c r="CI500" s="25"/>
      <c r="CJ500" s="25"/>
      <c r="CK500" s="25"/>
      <c r="CP500" s="93" t="b">
        <f>IF(COUNTIF(DJ:DJ,CF500)&gt;0,TRUE,FALSE)</f>
        <v>0</v>
      </c>
      <c r="CQ500" s="93" t="b">
        <f>IF(COUNTIF($BU$164:$CB$339,CF500)&gt;0,TRUE,FALSE)</f>
        <v>0</v>
      </c>
      <c r="CU500" s="93" t="b">
        <f>$CU$152</f>
        <v>0</v>
      </c>
      <c r="CW500" s="93" t="b">
        <f>$CW$154</f>
        <v>0</v>
      </c>
      <c r="CZ500" s="93" t="b">
        <f>CZ157</f>
        <v>0</v>
      </c>
      <c r="DB500" s="93" t="b">
        <f>$DB$159</f>
        <v>0</v>
      </c>
      <c r="DC500" s="25"/>
      <c r="DD500" s="94"/>
      <c r="DE500" s="94"/>
      <c r="DF500" s="94"/>
      <c r="DG500" s="94"/>
      <c r="DH500" s="94"/>
      <c r="DJ500" s="118"/>
      <c r="DS500" s="94"/>
    </row>
    <row r="501" spans="6:123">
      <c r="F501" s="61"/>
      <c r="G501" s="61"/>
      <c r="H501" s="61"/>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61"/>
      <c r="AY501" s="61"/>
      <c r="AZ501" s="61"/>
      <c r="BA501" s="61"/>
      <c r="BB501" s="61"/>
      <c r="BC501" s="61"/>
      <c r="BD501" s="61"/>
      <c r="BE501" s="61"/>
      <c r="BF501" s="61"/>
      <c r="BG501" s="5"/>
      <c r="CF501" s="128" t="s">
        <v>223</v>
      </c>
      <c r="CG501" s="131" t="s">
        <v>223</v>
      </c>
      <c r="CH501" s="93" t="b">
        <f t="shared" si="54"/>
        <v>0</v>
      </c>
      <c r="CI501" s="25"/>
      <c r="CJ501" s="25"/>
      <c r="CK501" s="25"/>
      <c r="CP501" s="93" t="b">
        <f>IF(COUNTIF(DJ:DJ,CF501)&gt;0,TRUE,FALSE)</f>
        <v>0</v>
      </c>
      <c r="CQ501" s="93" t="b">
        <f>IF(COUNTIF($BU$164:$CB$339,CF501)&gt;0,TRUE,FALSE)</f>
        <v>0</v>
      </c>
      <c r="CS501" s="93" t="b">
        <f>$CS$150</f>
        <v>0</v>
      </c>
      <c r="CY501" s="93" t="b">
        <f>CY156</f>
        <v>0</v>
      </c>
      <c r="DC501" s="25"/>
      <c r="DD501" s="94"/>
      <c r="DE501" s="94"/>
      <c r="DF501" s="94"/>
      <c r="DG501" s="94"/>
      <c r="DH501" s="94"/>
      <c r="DJ501" s="118"/>
      <c r="DS501" s="94"/>
    </row>
    <row r="502" spans="6:123">
      <c r="F502" s="61"/>
      <c r="G502" s="61"/>
      <c r="H502" s="61"/>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61"/>
      <c r="AY502" s="61"/>
      <c r="AZ502" s="61"/>
      <c r="BA502" s="61"/>
      <c r="BB502" s="61"/>
      <c r="BC502" s="61"/>
      <c r="BD502" s="61"/>
      <c r="BE502" s="61"/>
      <c r="BF502" s="61"/>
      <c r="BG502" s="5"/>
      <c r="CF502" s="128" t="str">
        <f>CF501&amp;"_1mM"</f>
        <v>CLK3_1mM</v>
      </c>
      <c r="CG502" s="128" t="str">
        <f>CG501&amp;"_1mM"</f>
        <v>CLK3_1mM</v>
      </c>
      <c r="CI502" s="25"/>
      <c r="CJ502" s="25"/>
      <c r="CK502" s="25"/>
      <c r="DC502" s="25"/>
      <c r="DD502" s="94"/>
      <c r="DE502" s="94"/>
      <c r="DF502" s="94"/>
      <c r="DG502" s="94"/>
      <c r="DH502" s="94"/>
      <c r="DJ502" s="118"/>
      <c r="DS502" s="94"/>
    </row>
    <row r="503" spans="6:123">
      <c r="F503" s="61"/>
      <c r="G503" s="61"/>
      <c r="H503" s="61"/>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61"/>
      <c r="AY503" s="61"/>
      <c r="AZ503" s="61"/>
      <c r="BA503" s="61"/>
      <c r="BB503" s="61"/>
      <c r="BC503" s="61"/>
      <c r="BD503" s="61"/>
      <c r="BE503" s="61"/>
      <c r="BF503" s="61"/>
      <c r="BG503" s="5"/>
      <c r="CF503" s="128" t="s">
        <v>462</v>
      </c>
      <c r="CG503" s="131" t="s">
        <v>462</v>
      </c>
      <c r="CH503" s="93" t="b">
        <f t="shared" si="54"/>
        <v>0</v>
      </c>
      <c r="CI503" s="25"/>
      <c r="CJ503" s="25"/>
      <c r="CK503" s="25"/>
      <c r="CP503" s="93" t="b">
        <f>IF(COUNTIF(DJ:DJ,CF503)&gt;0,TRUE,FALSE)</f>
        <v>0</v>
      </c>
      <c r="CQ503" s="93" t="b">
        <f>IF(COUNTIF($BU$164:$CB$339,CF503)&gt;0,TRUE,FALSE)</f>
        <v>0</v>
      </c>
      <c r="CU503" s="93" t="b">
        <f>$CU$152</f>
        <v>0</v>
      </c>
      <c r="CX503" s="93" t="b">
        <f>CX155</f>
        <v>0</v>
      </c>
      <c r="CZ503" s="93" t="b">
        <f>$CZ$157</f>
        <v>0</v>
      </c>
      <c r="DC503" s="25" t="b">
        <f>DC160</f>
        <v>0</v>
      </c>
      <c r="DD503" s="94"/>
      <c r="DE503" s="94"/>
      <c r="DF503" s="94"/>
      <c r="DG503" s="94"/>
      <c r="DH503" s="94"/>
      <c r="DJ503" s="118"/>
      <c r="DS503" s="94"/>
    </row>
    <row r="504" spans="6:123">
      <c r="F504" s="61"/>
      <c r="G504" s="61"/>
      <c r="H504" s="61"/>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61"/>
      <c r="AY504" s="61"/>
      <c r="AZ504" s="61"/>
      <c r="BA504" s="61"/>
      <c r="BB504" s="61"/>
      <c r="BC504" s="61"/>
      <c r="BD504" s="61"/>
      <c r="BE504" s="61"/>
      <c r="BF504" s="61"/>
      <c r="BG504" s="5"/>
      <c r="CF504" s="128" t="s">
        <v>224</v>
      </c>
      <c r="CG504" s="131" t="s">
        <v>224</v>
      </c>
      <c r="CH504" s="93" t="b">
        <f t="shared" si="54"/>
        <v>0</v>
      </c>
      <c r="CI504" s="25"/>
      <c r="CJ504" s="25"/>
      <c r="CK504" s="25"/>
      <c r="CP504" s="93" t="b">
        <f>IF(COUNTIF(DJ:DJ,CF504)&gt;0,TRUE,FALSE)</f>
        <v>0</v>
      </c>
      <c r="CQ504" s="93" t="b">
        <f>IF(COUNTIF($BU$164:$CB$339,CF504)&gt;0,TRUE,FALSE)</f>
        <v>0</v>
      </c>
      <c r="CS504" s="93" t="b">
        <f>$CS$150</f>
        <v>0</v>
      </c>
      <c r="CY504" s="93" t="b">
        <f>CY156</f>
        <v>0</v>
      </c>
      <c r="DC504" s="25"/>
      <c r="DD504" s="94"/>
      <c r="DE504" s="94"/>
      <c r="DF504" s="94"/>
      <c r="DG504" s="94"/>
      <c r="DH504" s="94"/>
      <c r="DJ504" s="118"/>
      <c r="DS504" s="94"/>
    </row>
    <row r="505" spans="6:123">
      <c r="F505" s="61"/>
      <c r="G505" s="61"/>
      <c r="H505" s="61"/>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61"/>
      <c r="AY505" s="61"/>
      <c r="AZ505" s="61"/>
      <c r="BA505" s="61"/>
      <c r="BB505" s="61"/>
      <c r="BC505" s="61"/>
      <c r="BD505" s="61"/>
      <c r="BE505" s="61"/>
      <c r="BF505" s="61"/>
      <c r="BG505" s="5"/>
      <c r="CF505" s="128" t="str">
        <f>CF504&amp;"_1mM"</f>
        <v>CRIK_1mM</v>
      </c>
      <c r="CG505" s="128" t="str">
        <f>CG504&amp;"_1mM"</f>
        <v>CRIK_1mM</v>
      </c>
      <c r="CI505" s="25"/>
      <c r="CJ505" s="25"/>
      <c r="CK505" s="25"/>
      <c r="DC505" s="25"/>
      <c r="DD505" s="94"/>
      <c r="DE505" s="94"/>
      <c r="DF505" s="94"/>
      <c r="DG505" s="94"/>
      <c r="DH505" s="94"/>
      <c r="DJ505" s="118"/>
      <c r="DS505" s="94"/>
    </row>
    <row r="506" spans="6:123">
      <c r="F506" s="61"/>
      <c r="G506" s="61"/>
      <c r="H506" s="61"/>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61"/>
      <c r="AY506" s="61"/>
      <c r="AZ506" s="61"/>
      <c r="BA506" s="61"/>
      <c r="BB506" s="61"/>
      <c r="BC506" s="61"/>
      <c r="BD506" s="61"/>
      <c r="BE506" s="61"/>
      <c r="BF506" s="61"/>
      <c r="BG506" s="5"/>
      <c r="CF506" s="128" t="s">
        <v>225</v>
      </c>
      <c r="CG506" s="131" t="s">
        <v>225</v>
      </c>
      <c r="CH506" s="93" t="b">
        <f t="shared" si="54"/>
        <v>0</v>
      </c>
      <c r="CI506" s="25"/>
      <c r="CJ506" s="25"/>
      <c r="CK506" s="25"/>
      <c r="CP506" s="93" t="b">
        <f>IF(COUNTIF(DJ:DJ,CF506)&gt;0,TRUE,FALSE)</f>
        <v>0</v>
      </c>
      <c r="CQ506" s="93" t="b">
        <f>IF(COUNTIF($BU$164:$CB$339,CF506)&gt;0,TRUE,FALSE)</f>
        <v>0</v>
      </c>
      <c r="CS506" s="93" t="b">
        <f>$CS$150</f>
        <v>0</v>
      </c>
      <c r="CT506" s="93" t="b">
        <f>CT151</f>
        <v>0</v>
      </c>
      <c r="CY506" s="93" t="b">
        <f>CY156</f>
        <v>0</v>
      </c>
      <c r="DC506" s="25"/>
      <c r="DD506" s="94"/>
      <c r="DE506" s="94"/>
      <c r="DF506" s="94"/>
      <c r="DG506" s="94"/>
      <c r="DH506" s="94"/>
      <c r="DJ506" s="118"/>
      <c r="DS506" s="94"/>
    </row>
    <row r="507" spans="6:123">
      <c r="F507" s="61"/>
      <c r="G507" s="61"/>
      <c r="H507" s="61"/>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61"/>
      <c r="AY507" s="61"/>
      <c r="AZ507" s="61"/>
      <c r="BA507" s="61"/>
      <c r="BB507" s="61"/>
      <c r="BC507" s="61"/>
      <c r="BD507" s="61"/>
      <c r="BE507" s="61"/>
      <c r="BF507" s="61"/>
      <c r="BG507" s="5"/>
      <c r="CF507" s="128" t="s">
        <v>463</v>
      </c>
      <c r="CG507" s="131" t="s">
        <v>463</v>
      </c>
      <c r="CH507" s="93" t="b">
        <f t="shared" si="54"/>
        <v>0</v>
      </c>
      <c r="CI507" s="25"/>
      <c r="CJ507" s="25"/>
      <c r="CK507" s="25"/>
      <c r="CP507" s="93" t="b">
        <f>IF(COUNTIF(DJ:DJ,CF507)&gt;0,TRUE,FALSE)</f>
        <v>0</v>
      </c>
      <c r="CQ507" s="93" t="b">
        <f>IF(COUNTIF($BU$164:$CB$339,CF507)&gt;0,TRUE,FALSE)</f>
        <v>0</v>
      </c>
      <c r="CU507" s="93" t="b">
        <f>$CU$152</f>
        <v>0</v>
      </c>
      <c r="CW507" s="93" t="b">
        <f>$CW$154</f>
        <v>0</v>
      </c>
      <c r="CZ507" s="93" t="b">
        <f>CZ157</f>
        <v>0</v>
      </c>
      <c r="DB507" s="93" t="b">
        <f>$DB$159</f>
        <v>0</v>
      </c>
      <c r="DC507" s="25"/>
      <c r="DD507" s="94"/>
      <c r="DE507" s="94"/>
      <c r="DF507" s="94"/>
      <c r="DG507" s="94"/>
      <c r="DH507" s="94"/>
      <c r="DJ507" s="118"/>
      <c r="DS507" s="94"/>
    </row>
    <row r="508" spans="6:123">
      <c r="F508" s="61"/>
      <c r="G508" s="61"/>
      <c r="H508" s="61"/>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61"/>
      <c r="AY508" s="61"/>
      <c r="AZ508" s="61"/>
      <c r="BA508" s="61"/>
      <c r="BB508" s="61"/>
      <c r="BC508" s="61"/>
      <c r="BD508" s="61"/>
      <c r="BE508" s="61"/>
      <c r="BF508" s="61"/>
      <c r="BG508" s="5"/>
      <c r="CF508" s="128" t="s">
        <v>227</v>
      </c>
      <c r="CG508" s="131" t="s">
        <v>227</v>
      </c>
      <c r="CH508" s="93" t="b">
        <f t="shared" si="54"/>
        <v>0</v>
      </c>
      <c r="CI508" s="25"/>
      <c r="CJ508" s="25"/>
      <c r="CK508" s="25"/>
      <c r="CP508" s="93" t="b">
        <f>IF(COUNTIF(DJ:DJ,CF508)&gt;0,TRUE,FALSE)</f>
        <v>0</v>
      </c>
      <c r="CQ508" s="93" t="b">
        <f>IF(COUNTIF($BU$164:$CB$339,CF508)&gt;0,TRUE,FALSE)</f>
        <v>0</v>
      </c>
      <c r="CS508" s="93" t="b">
        <f>$CS$150</f>
        <v>0</v>
      </c>
      <c r="CY508" s="93" t="b">
        <f>CY156</f>
        <v>0</v>
      </c>
      <c r="DC508" s="25"/>
      <c r="DD508" s="94"/>
      <c r="DE508" s="94"/>
      <c r="DF508" s="94"/>
      <c r="DG508" s="94"/>
      <c r="DH508" s="94"/>
      <c r="DJ508" s="118"/>
      <c r="DS508" s="94"/>
    </row>
    <row r="509" spans="6:123">
      <c r="F509" s="42"/>
      <c r="G509" s="42"/>
      <c r="H509" s="42"/>
      <c r="I509" s="42"/>
      <c r="J509" s="42"/>
      <c r="K509" s="42"/>
      <c r="L509" s="42"/>
      <c r="M509" s="42"/>
      <c r="N509" s="42"/>
      <c r="O509" s="42"/>
      <c r="P509" s="42"/>
      <c r="Q509" s="42"/>
      <c r="R509" s="42"/>
      <c r="S509" s="42"/>
      <c r="T509" s="42"/>
      <c r="U509" s="42"/>
      <c r="V509" s="42"/>
      <c r="W509" s="42"/>
      <c r="X509" s="42"/>
      <c r="Y509" s="42"/>
      <c r="Z509" s="42"/>
      <c r="AA509" s="42"/>
      <c r="AB509" s="42"/>
      <c r="AC509" s="42"/>
      <c r="AD509" s="42"/>
      <c r="AE509" s="42"/>
      <c r="AF509" s="42"/>
      <c r="AG509" s="42"/>
      <c r="AH509" s="42"/>
      <c r="AI509" s="42"/>
      <c r="AJ509" s="42"/>
      <c r="AK509" s="42"/>
      <c r="AL509" s="42"/>
      <c r="AM509" s="42"/>
      <c r="AN509" s="42"/>
      <c r="AO509" s="42"/>
      <c r="AP509" s="42"/>
      <c r="AQ509" s="42"/>
      <c r="AR509" s="42"/>
      <c r="AS509" s="42"/>
      <c r="AT509" s="42"/>
      <c r="AU509" s="42"/>
      <c r="AV509" s="42"/>
      <c r="AW509" s="42"/>
      <c r="AX509" s="42"/>
      <c r="AY509" s="42"/>
      <c r="AZ509" s="42"/>
      <c r="BA509" s="42"/>
      <c r="BB509" s="42"/>
      <c r="BC509" s="42"/>
      <c r="BD509" s="42"/>
      <c r="BE509" s="42"/>
      <c r="BF509" s="42"/>
      <c r="BG509" s="44"/>
      <c r="CF509" s="128" t="str">
        <f>CF508&amp;"_1mM"</f>
        <v>DCAMKL2_1mM</v>
      </c>
      <c r="CG509" s="128" t="str">
        <f>CG508&amp;"_1mM"</f>
        <v>DCAMKL2_1mM</v>
      </c>
      <c r="CI509" s="25"/>
      <c r="CJ509" s="25"/>
      <c r="CK509" s="25"/>
      <c r="DC509" s="25"/>
      <c r="DD509" s="94"/>
      <c r="DE509" s="94"/>
      <c r="DF509" s="94"/>
      <c r="DG509" s="94"/>
      <c r="DH509" s="94"/>
      <c r="DJ509" s="118"/>
      <c r="DS509" s="94"/>
    </row>
    <row r="510" spans="6:123">
      <c r="F510" s="42"/>
      <c r="G510" s="42"/>
      <c r="H510" s="42"/>
      <c r="I510" s="42"/>
      <c r="J510" s="42"/>
      <c r="K510" s="42"/>
      <c r="L510" s="42"/>
      <c r="M510" s="42"/>
      <c r="N510" s="42"/>
      <c r="O510" s="42"/>
      <c r="P510" s="42"/>
      <c r="Q510" s="42"/>
      <c r="R510" s="42"/>
      <c r="S510" s="42"/>
      <c r="T510" s="42"/>
      <c r="U510" s="42"/>
      <c r="V510" s="42"/>
      <c r="W510" s="42"/>
      <c r="X510" s="42"/>
      <c r="Y510" s="42"/>
      <c r="Z510" s="42"/>
      <c r="AA510" s="42"/>
      <c r="AB510" s="42"/>
      <c r="AC510" s="42"/>
      <c r="AD510" s="42"/>
      <c r="AE510" s="42"/>
      <c r="AF510" s="42"/>
      <c r="AG510" s="42"/>
      <c r="AH510" s="42"/>
      <c r="AI510" s="42"/>
      <c r="AJ510" s="42"/>
      <c r="AK510" s="42"/>
      <c r="AL510" s="42"/>
      <c r="AM510" s="42"/>
      <c r="AN510" s="42"/>
      <c r="AO510" s="42"/>
      <c r="AP510" s="42"/>
      <c r="AQ510" s="42"/>
      <c r="AR510" s="42"/>
      <c r="AS510" s="42"/>
      <c r="AT510" s="42"/>
      <c r="AU510" s="42"/>
      <c r="AV510" s="42"/>
      <c r="AW510" s="42"/>
      <c r="AX510" s="42"/>
      <c r="AY510" s="42"/>
      <c r="AZ510" s="42"/>
      <c r="BA510" s="42"/>
      <c r="BB510" s="42"/>
      <c r="BC510" s="42"/>
      <c r="BD510" s="42"/>
      <c r="BE510" s="42"/>
      <c r="BF510" s="42"/>
      <c r="BG510" s="44"/>
      <c r="CF510" s="128" t="s">
        <v>464</v>
      </c>
      <c r="CG510" s="131" t="s">
        <v>464</v>
      </c>
      <c r="CH510" s="93" t="b">
        <f t="shared" si="54"/>
        <v>0</v>
      </c>
      <c r="CI510" s="25"/>
      <c r="CJ510" s="25"/>
      <c r="CK510" s="25"/>
      <c r="CP510" s="93" t="b">
        <f t="shared" ref="CP510:CP519" si="55">IF(COUNTIF(DJ:DJ,CF510)&gt;0,TRUE,FALSE)</f>
        <v>0</v>
      </c>
      <c r="CQ510" s="93" t="b">
        <f t="shared" ref="CQ510:CQ519" si="56">IF(COUNTIF($BU$164:$CB$339,CF510)&gt;0,TRUE,FALSE)</f>
        <v>0</v>
      </c>
      <c r="CU510" s="93" t="b">
        <f>$CU$152</f>
        <v>0</v>
      </c>
      <c r="CX510" s="93" t="b">
        <f>CX155</f>
        <v>0</v>
      </c>
      <c r="CZ510" s="93" t="b">
        <f>$CZ$157</f>
        <v>0</v>
      </c>
      <c r="DC510" s="25" t="b">
        <f>DC160</f>
        <v>0</v>
      </c>
      <c r="DD510" s="94"/>
      <c r="DE510" s="94"/>
      <c r="DF510" s="94"/>
      <c r="DG510" s="94"/>
      <c r="DH510" s="94"/>
      <c r="DJ510" s="118"/>
      <c r="DS510" s="94"/>
    </row>
    <row r="511" spans="6:123">
      <c r="F511" s="42"/>
      <c r="G511" s="42"/>
      <c r="H511" s="42"/>
      <c r="I511" s="42"/>
      <c r="J511" s="42"/>
      <c r="K511" s="42"/>
      <c r="L511" s="42"/>
      <c r="M511" s="42"/>
      <c r="N511" s="42"/>
      <c r="O511" s="42"/>
      <c r="P511" s="42"/>
      <c r="Q511" s="42"/>
      <c r="R511" s="42"/>
      <c r="S511" s="42"/>
      <c r="T511" s="42"/>
      <c r="U511" s="42"/>
      <c r="V511" s="42"/>
      <c r="W511" s="42"/>
      <c r="X511" s="42"/>
      <c r="Y511" s="42"/>
      <c r="Z511" s="42"/>
      <c r="AA511" s="42"/>
      <c r="AB511" s="42"/>
      <c r="AC511" s="42"/>
      <c r="AD511" s="42"/>
      <c r="AE511" s="42"/>
      <c r="AF511" s="42"/>
      <c r="AG511" s="42"/>
      <c r="AH511" s="42"/>
      <c r="AI511" s="42"/>
      <c r="AJ511" s="42"/>
      <c r="AK511" s="42"/>
      <c r="AL511" s="42"/>
      <c r="AM511" s="42"/>
      <c r="AN511" s="42"/>
      <c r="AO511" s="42"/>
      <c r="AP511" s="42"/>
      <c r="AQ511" s="42"/>
      <c r="AR511" s="42"/>
      <c r="AS511" s="42"/>
      <c r="AT511" s="42"/>
      <c r="AU511" s="42"/>
      <c r="AV511" s="42"/>
      <c r="AW511" s="42"/>
      <c r="AX511" s="42"/>
      <c r="AY511" s="42"/>
      <c r="AZ511" s="42"/>
      <c r="BA511" s="42"/>
      <c r="BB511" s="42"/>
      <c r="BC511" s="42"/>
      <c r="BD511" s="42"/>
      <c r="BE511" s="42"/>
      <c r="BF511" s="42"/>
      <c r="BG511" s="44"/>
      <c r="CF511" s="128" t="s">
        <v>228</v>
      </c>
      <c r="CG511" s="131" t="s">
        <v>228</v>
      </c>
      <c r="CH511" s="93" t="b">
        <f t="shared" si="54"/>
        <v>0</v>
      </c>
      <c r="CI511" s="25"/>
      <c r="CJ511" s="25"/>
      <c r="CK511" s="25"/>
      <c r="CP511" s="93" t="b">
        <f t="shared" si="55"/>
        <v>0</v>
      </c>
      <c r="CQ511" s="93" t="b">
        <f t="shared" si="56"/>
        <v>0</v>
      </c>
      <c r="CS511" s="93" t="b">
        <f>$CS$150</f>
        <v>0</v>
      </c>
      <c r="CY511" s="93" t="b">
        <f>CY156</f>
        <v>0</v>
      </c>
      <c r="DC511" s="25"/>
      <c r="DD511" s="94"/>
      <c r="DE511" s="94"/>
      <c r="DF511" s="94"/>
      <c r="DG511" s="94"/>
      <c r="DH511" s="94"/>
      <c r="DJ511" s="118"/>
      <c r="DS511" s="94"/>
    </row>
    <row r="512" spans="6:123">
      <c r="F512" s="42"/>
      <c r="G512" s="42"/>
      <c r="H512" s="42"/>
      <c r="I512" s="42"/>
      <c r="J512" s="42"/>
      <c r="K512" s="42"/>
      <c r="L512" s="42"/>
      <c r="M512" s="42"/>
      <c r="N512" s="42"/>
      <c r="O512" s="42"/>
      <c r="P512" s="42"/>
      <c r="Q512" s="42"/>
      <c r="R512" s="42"/>
      <c r="S512" s="42"/>
      <c r="T512" s="42"/>
      <c r="U512" s="42"/>
      <c r="V512" s="42"/>
      <c r="W512" s="42"/>
      <c r="X512" s="42"/>
      <c r="Y512" s="42"/>
      <c r="Z512" s="42"/>
      <c r="AA512" s="42"/>
      <c r="AB512" s="42"/>
      <c r="AC512" s="42"/>
      <c r="AD512" s="42"/>
      <c r="AE512" s="42"/>
      <c r="AF512" s="42"/>
      <c r="AG512" s="42"/>
      <c r="AH512" s="42"/>
      <c r="AI512" s="42"/>
      <c r="AJ512" s="42"/>
      <c r="AK512" s="42"/>
      <c r="AL512" s="42"/>
      <c r="AM512" s="42"/>
      <c r="AN512" s="42"/>
      <c r="AO512" s="42"/>
      <c r="AP512" s="42"/>
      <c r="AQ512" s="42"/>
      <c r="AR512" s="42"/>
      <c r="AS512" s="42"/>
      <c r="AT512" s="42"/>
      <c r="AU512" s="42"/>
      <c r="AV512" s="42"/>
      <c r="AW512" s="42"/>
      <c r="AX512" s="42"/>
      <c r="AY512" s="42"/>
      <c r="AZ512" s="42"/>
      <c r="BA512" s="42"/>
      <c r="BB512" s="42"/>
      <c r="BC512" s="42"/>
      <c r="BD512" s="42"/>
      <c r="BE512" s="42"/>
      <c r="BF512" s="42"/>
      <c r="BG512" s="44"/>
      <c r="CF512" s="128" t="s">
        <v>538</v>
      </c>
      <c r="CG512" s="131" t="s">
        <v>538</v>
      </c>
      <c r="CH512" s="93" t="b">
        <f t="shared" si="54"/>
        <v>0</v>
      </c>
      <c r="CI512" s="25"/>
      <c r="CJ512" s="25"/>
      <c r="CK512" s="25"/>
      <c r="CP512" s="93" t="b">
        <f t="shared" si="55"/>
        <v>0</v>
      </c>
      <c r="CQ512" s="93" t="b">
        <f t="shared" si="56"/>
        <v>0</v>
      </c>
      <c r="CU512" s="93" t="b">
        <f>$CU$152</f>
        <v>0</v>
      </c>
      <c r="CW512" s="93" t="b">
        <f>$CW$154</f>
        <v>0</v>
      </c>
      <c r="CZ512" s="93" t="b">
        <f>CZ157</f>
        <v>0</v>
      </c>
      <c r="DB512" s="93" t="b">
        <f>$DB$159</f>
        <v>0</v>
      </c>
      <c r="DC512" s="25"/>
      <c r="DD512" s="94"/>
      <c r="DE512" s="94"/>
      <c r="DF512" s="94"/>
      <c r="DG512" s="94"/>
      <c r="DH512" s="94"/>
      <c r="DJ512" s="118"/>
      <c r="DS512" s="94"/>
    </row>
    <row r="513" spans="6:123">
      <c r="F513" s="42"/>
      <c r="G513" s="42"/>
      <c r="H513" s="42"/>
      <c r="I513" s="42"/>
      <c r="J513" s="42"/>
      <c r="K513" s="42"/>
      <c r="L513" s="42"/>
      <c r="M513" s="42"/>
      <c r="N513" s="42"/>
      <c r="O513" s="42"/>
      <c r="P513" s="42"/>
      <c r="Q513" s="42"/>
      <c r="R513" s="42"/>
      <c r="S513" s="42"/>
      <c r="T513" s="42"/>
      <c r="U513" s="42"/>
      <c r="V513" s="42"/>
      <c r="W513" s="42"/>
      <c r="X513" s="42"/>
      <c r="Y513" s="42"/>
      <c r="Z513" s="42"/>
      <c r="AA513" s="42"/>
      <c r="AB513" s="42"/>
      <c r="AC513" s="42"/>
      <c r="AD513" s="42"/>
      <c r="AE513" s="42"/>
      <c r="AF513" s="42"/>
      <c r="AG513" s="42"/>
      <c r="AH513" s="42"/>
      <c r="AI513" s="42"/>
      <c r="AJ513" s="42"/>
      <c r="AK513" s="42"/>
      <c r="AL513" s="42"/>
      <c r="AM513" s="42"/>
      <c r="AN513" s="42"/>
      <c r="AO513" s="42"/>
      <c r="AP513" s="42"/>
      <c r="AQ513" s="42"/>
      <c r="AR513" s="42"/>
      <c r="AS513" s="42"/>
      <c r="AT513" s="42"/>
      <c r="AU513" s="42"/>
      <c r="AV513" s="42"/>
      <c r="AW513" s="42"/>
      <c r="AX513" s="42"/>
      <c r="AY513" s="42"/>
      <c r="AZ513" s="42"/>
      <c r="BA513" s="42"/>
      <c r="BB513" s="42"/>
      <c r="BC513" s="42"/>
      <c r="BD513" s="42"/>
      <c r="BE513" s="42"/>
      <c r="BF513" s="42"/>
      <c r="BG513" s="44"/>
      <c r="CF513" s="128" t="s">
        <v>229</v>
      </c>
      <c r="CG513" s="131" t="s">
        <v>229</v>
      </c>
      <c r="CH513" s="93" t="b">
        <f t="shared" si="54"/>
        <v>0</v>
      </c>
      <c r="CI513" s="25"/>
      <c r="CJ513" s="25"/>
      <c r="CK513" s="25"/>
      <c r="CP513" s="93" t="b">
        <f t="shared" si="55"/>
        <v>0</v>
      </c>
      <c r="CQ513" s="93" t="b">
        <f t="shared" si="56"/>
        <v>0</v>
      </c>
      <c r="CS513" s="93" t="b">
        <f>$CS$150</f>
        <v>0</v>
      </c>
      <c r="CT513" s="93" t="b">
        <f>CT151</f>
        <v>0</v>
      </c>
      <c r="CY513" s="93" t="b">
        <f>CY156</f>
        <v>0</v>
      </c>
      <c r="DC513" s="25"/>
      <c r="DD513" s="94"/>
      <c r="DE513" s="94"/>
      <c r="DF513" s="94"/>
      <c r="DG513" s="94"/>
      <c r="DH513" s="94"/>
      <c r="DJ513" s="118"/>
      <c r="DS513" s="94"/>
    </row>
    <row r="514" spans="6:123">
      <c r="F514" s="42"/>
      <c r="G514" s="42"/>
      <c r="H514" s="42"/>
      <c r="I514" s="42"/>
      <c r="J514" s="42"/>
      <c r="K514" s="42"/>
      <c r="L514" s="42"/>
      <c r="M514" s="42"/>
      <c r="N514" s="42"/>
      <c r="O514" s="42"/>
      <c r="P514" s="42"/>
      <c r="Q514" s="42"/>
      <c r="R514" s="42"/>
      <c r="S514" s="42"/>
      <c r="T514" s="42"/>
      <c r="U514" s="42"/>
      <c r="V514" s="42"/>
      <c r="W514" s="42"/>
      <c r="X514" s="42"/>
      <c r="Y514" s="42"/>
      <c r="Z514" s="42"/>
      <c r="AA514" s="42"/>
      <c r="AB514" s="42"/>
      <c r="AC514" s="42"/>
      <c r="AD514" s="42"/>
      <c r="AE514" s="42"/>
      <c r="AF514" s="42"/>
      <c r="AG514" s="42"/>
      <c r="AH514" s="42"/>
      <c r="AI514" s="42"/>
      <c r="AJ514" s="42"/>
      <c r="AK514" s="42"/>
      <c r="AL514" s="42"/>
      <c r="AM514" s="42"/>
      <c r="AN514" s="42"/>
      <c r="AO514" s="42"/>
      <c r="AP514" s="42"/>
      <c r="AQ514" s="42"/>
      <c r="AR514" s="42"/>
      <c r="AS514" s="42"/>
      <c r="AT514" s="42"/>
      <c r="AU514" s="42"/>
      <c r="AV514" s="42"/>
      <c r="AW514" s="42"/>
      <c r="AX514" s="42"/>
      <c r="AY514" s="42"/>
      <c r="AZ514" s="42"/>
      <c r="BA514" s="42"/>
      <c r="BB514" s="42"/>
      <c r="BC514" s="42"/>
      <c r="BD514" s="42"/>
      <c r="BE514" s="42"/>
      <c r="BF514" s="42"/>
      <c r="BG514" s="44"/>
      <c r="CF514" s="128" t="s">
        <v>465</v>
      </c>
      <c r="CG514" s="131" t="s">
        <v>465</v>
      </c>
      <c r="CH514" s="93" t="b">
        <f t="shared" si="54"/>
        <v>0</v>
      </c>
      <c r="CI514" s="25"/>
      <c r="CJ514" s="25"/>
      <c r="CK514" s="25"/>
      <c r="CP514" s="93" t="b">
        <f t="shared" si="55"/>
        <v>0</v>
      </c>
      <c r="CQ514" s="93" t="b">
        <f t="shared" si="56"/>
        <v>0</v>
      </c>
      <c r="CU514" s="93" t="b">
        <f>$CU$152</f>
        <v>0</v>
      </c>
      <c r="CW514" s="93" t="b">
        <f>$CW$154</f>
        <v>0</v>
      </c>
      <c r="CZ514" s="93" t="b">
        <f>CZ157</f>
        <v>0</v>
      </c>
      <c r="DB514" s="93" t="b">
        <f>$DB$159</f>
        <v>0</v>
      </c>
      <c r="DC514" s="25"/>
      <c r="DD514" s="94"/>
      <c r="DE514" s="94"/>
      <c r="DF514" s="94"/>
      <c r="DG514" s="94"/>
      <c r="DH514" s="94"/>
      <c r="DJ514" s="118"/>
      <c r="DS514" s="94"/>
    </row>
    <row r="515" spans="6:123">
      <c r="F515" s="42"/>
      <c r="G515" s="42"/>
      <c r="H515" s="42"/>
      <c r="I515" s="42"/>
      <c r="J515" s="42"/>
      <c r="K515" s="42"/>
      <c r="L515" s="42"/>
      <c r="M515" s="42"/>
      <c r="N515" s="42"/>
      <c r="O515" s="42"/>
      <c r="P515" s="42"/>
      <c r="Q515" s="42"/>
      <c r="R515" s="42"/>
      <c r="S515" s="42"/>
      <c r="T515" s="42"/>
      <c r="U515" s="42"/>
      <c r="V515" s="42"/>
      <c r="W515" s="42"/>
      <c r="X515" s="42"/>
      <c r="Y515" s="42"/>
      <c r="Z515" s="42"/>
      <c r="AA515" s="42"/>
      <c r="AB515" s="42"/>
      <c r="AC515" s="42"/>
      <c r="AD515" s="42"/>
      <c r="AE515" s="42"/>
      <c r="AF515" s="42"/>
      <c r="AG515" s="42"/>
      <c r="AH515" s="42"/>
      <c r="AI515" s="42"/>
      <c r="AJ515" s="42"/>
      <c r="AK515" s="42"/>
      <c r="AL515" s="42"/>
      <c r="AM515" s="42"/>
      <c r="AN515" s="42"/>
      <c r="AO515" s="42"/>
      <c r="AP515" s="42"/>
      <c r="AQ515" s="42"/>
      <c r="AR515" s="42"/>
      <c r="AS515" s="42"/>
      <c r="AT515" s="42"/>
      <c r="AU515" s="42"/>
      <c r="AV515" s="42"/>
      <c r="AW515" s="42"/>
      <c r="AX515" s="42"/>
      <c r="AY515" s="42"/>
      <c r="AZ515" s="42"/>
      <c r="BA515" s="42"/>
      <c r="BB515" s="42"/>
      <c r="BC515" s="42"/>
      <c r="BD515" s="42"/>
      <c r="BE515" s="42"/>
      <c r="BF515" s="42"/>
      <c r="BG515" s="44"/>
      <c r="CF515" s="128" t="s">
        <v>230</v>
      </c>
      <c r="CG515" s="131" t="s">
        <v>230</v>
      </c>
      <c r="CH515" s="93" t="b">
        <f t="shared" si="54"/>
        <v>0</v>
      </c>
      <c r="CI515" s="25"/>
      <c r="CJ515" s="25"/>
      <c r="CK515" s="25"/>
      <c r="CP515" s="93" t="b">
        <f t="shared" si="55"/>
        <v>0</v>
      </c>
      <c r="CQ515" s="93" t="b">
        <f t="shared" si="56"/>
        <v>0</v>
      </c>
      <c r="CS515" s="93" t="b">
        <f>$CS$150</f>
        <v>0</v>
      </c>
      <c r="CY515" s="93" t="b">
        <f>CY156</f>
        <v>0</v>
      </c>
      <c r="DC515" s="25"/>
      <c r="DD515" s="94"/>
      <c r="DE515" s="94"/>
      <c r="DF515" s="94"/>
      <c r="DG515" s="94"/>
      <c r="DH515" s="94"/>
      <c r="DJ515" s="118"/>
      <c r="DS515" s="94"/>
    </row>
    <row r="516" spans="6:123">
      <c r="F516" s="42"/>
      <c r="G516" s="42"/>
      <c r="H516" s="42"/>
      <c r="I516" s="42"/>
      <c r="J516" s="42"/>
      <c r="K516" s="42"/>
      <c r="L516" s="42"/>
      <c r="M516" s="42"/>
      <c r="N516" s="42"/>
      <c r="O516" s="42"/>
      <c r="P516" s="42"/>
      <c r="Q516" s="42"/>
      <c r="R516" s="42"/>
      <c r="S516" s="42"/>
      <c r="T516" s="42"/>
      <c r="U516" s="42"/>
      <c r="V516" s="42"/>
      <c r="W516" s="42"/>
      <c r="X516" s="42"/>
      <c r="Y516" s="42"/>
      <c r="Z516" s="42"/>
      <c r="AA516" s="42"/>
      <c r="AB516" s="42"/>
      <c r="AC516" s="42"/>
      <c r="AD516" s="42"/>
      <c r="AE516" s="42"/>
      <c r="AF516" s="42"/>
      <c r="AG516" s="42"/>
      <c r="AH516" s="42"/>
      <c r="AI516" s="42"/>
      <c r="AJ516" s="42"/>
      <c r="AK516" s="42"/>
      <c r="AL516" s="42"/>
      <c r="AM516" s="42"/>
      <c r="AN516" s="42"/>
      <c r="AO516" s="42"/>
      <c r="AP516" s="42"/>
      <c r="AQ516" s="42"/>
      <c r="AR516" s="42"/>
      <c r="AS516" s="42"/>
      <c r="AT516" s="42"/>
      <c r="AU516" s="42"/>
      <c r="AV516" s="42"/>
      <c r="AW516" s="42"/>
      <c r="AX516" s="42"/>
      <c r="AY516" s="42"/>
      <c r="AZ516" s="42"/>
      <c r="BA516" s="42"/>
      <c r="BB516" s="42"/>
      <c r="BC516" s="42"/>
      <c r="BD516" s="42"/>
      <c r="BE516" s="42"/>
      <c r="BF516" s="42"/>
      <c r="BG516" s="44"/>
      <c r="CF516" s="128" t="s">
        <v>842</v>
      </c>
      <c r="CG516" s="131" t="s">
        <v>842</v>
      </c>
      <c r="CH516" s="93" t="b">
        <f t="shared" ref="CH516" si="57">IF(COUNTIF(CP516:DC516,TRUE)=0,FALSE,TRUE)</f>
        <v>0</v>
      </c>
      <c r="CI516" s="25"/>
      <c r="CJ516" s="25"/>
      <c r="CK516" s="25"/>
      <c r="CP516" s="93" t="b">
        <f t="shared" si="55"/>
        <v>0</v>
      </c>
      <c r="CQ516" s="93" t="b">
        <f t="shared" si="56"/>
        <v>0</v>
      </c>
      <c r="CU516" s="93" t="b">
        <f>$CU$152</f>
        <v>0</v>
      </c>
      <c r="CW516" s="93" t="b">
        <f>$CW$154</f>
        <v>0</v>
      </c>
      <c r="CZ516" s="93" t="b">
        <f>$CZ$157</f>
        <v>0</v>
      </c>
      <c r="DB516" s="93" t="b">
        <f>$DB$159</f>
        <v>0</v>
      </c>
      <c r="DC516" s="25"/>
      <c r="DD516" s="94"/>
      <c r="DE516" s="94"/>
      <c r="DF516" s="94"/>
      <c r="DG516" s="94"/>
      <c r="DH516" s="94"/>
      <c r="DJ516" s="118"/>
      <c r="DS516" s="94"/>
    </row>
    <row r="517" spans="6:123">
      <c r="F517" s="42"/>
      <c r="G517" s="42"/>
      <c r="H517" s="42"/>
      <c r="I517" s="42"/>
      <c r="J517" s="42"/>
      <c r="K517" s="42"/>
      <c r="L517" s="42"/>
      <c r="M517" s="42"/>
      <c r="N517" s="42"/>
      <c r="O517" s="42"/>
      <c r="P517" s="42"/>
      <c r="Q517" s="42"/>
      <c r="R517" s="42"/>
      <c r="S517" s="42"/>
      <c r="T517" s="42"/>
      <c r="U517" s="42"/>
      <c r="V517" s="42"/>
      <c r="W517" s="42"/>
      <c r="X517" s="42"/>
      <c r="Y517" s="42"/>
      <c r="Z517" s="42"/>
      <c r="AA517" s="42"/>
      <c r="AB517" s="42"/>
      <c r="AC517" s="42"/>
      <c r="AD517" s="42"/>
      <c r="AE517" s="42"/>
      <c r="AF517" s="42"/>
      <c r="AG517" s="42"/>
      <c r="AH517" s="42"/>
      <c r="AI517" s="42"/>
      <c r="AJ517" s="42"/>
      <c r="AK517" s="42"/>
      <c r="AL517" s="42"/>
      <c r="AM517" s="42"/>
      <c r="AN517" s="42"/>
      <c r="AO517" s="42"/>
      <c r="AP517" s="42"/>
      <c r="AQ517" s="42"/>
      <c r="AR517" s="42"/>
      <c r="AS517" s="42"/>
      <c r="AT517" s="42"/>
      <c r="AU517" s="42"/>
      <c r="AV517" s="42"/>
      <c r="AW517" s="42"/>
      <c r="AX517" s="42"/>
      <c r="AY517" s="42"/>
      <c r="AZ517" s="42"/>
      <c r="BA517" s="42"/>
      <c r="BB517" s="42"/>
      <c r="BC517" s="42"/>
      <c r="BD517" s="42"/>
      <c r="BE517" s="42"/>
      <c r="BF517" s="42"/>
      <c r="BG517" s="44"/>
      <c r="CF517" s="128" t="s">
        <v>232</v>
      </c>
      <c r="CG517" s="131" t="s">
        <v>232</v>
      </c>
      <c r="CH517" s="93" t="b">
        <f t="shared" si="54"/>
        <v>0</v>
      </c>
      <c r="CI517" s="25"/>
      <c r="CJ517" s="25"/>
      <c r="CK517" s="25"/>
      <c r="CP517" s="93" t="b">
        <f t="shared" si="55"/>
        <v>0</v>
      </c>
      <c r="CQ517" s="93" t="b">
        <f t="shared" si="56"/>
        <v>0</v>
      </c>
      <c r="CS517" s="93" t="b">
        <f>$CS$150</f>
        <v>0</v>
      </c>
      <c r="CY517" s="93" t="b">
        <f>CY156</f>
        <v>0</v>
      </c>
      <c r="DC517" s="25"/>
      <c r="DD517" s="94"/>
      <c r="DE517" s="94"/>
      <c r="DF517" s="94"/>
      <c r="DG517" s="94"/>
      <c r="DH517" s="94"/>
      <c r="DJ517" s="118"/>
      <c r="DS517" s="94"/>
    </row>
    <row r="518" spans="6:123">
      <c r="F518" s="42"/>
      <c r="G518" s="42"/>
      <c r="H518" s="42"/>
      <c r="I518" s="42"/>
      <c r="J518" s="42"/>
      <c r="K518" s="42"/>
      <c r="L518" s="42"/>
      <c r="M518" s="42"/>
      <c r="N518" s="42"/>
      <c r="O518" s="42"/>
      <c r="P518" s="42"/>
      <c r="Q518" s="42"/>
      <c r="R518" s="42"/>
      <c r="S518" s="42"/>
      <c r="T518" s="42"/>
      <c r="U518" s="42"/>
      <c r="V518" s="42"/>
      <c r="W518" s="42"/>
      <c r="X518" s="42"/>
      <c r="Y518" s="42"/>
      <c r="Z518" s="42"/>
      <c r="AA518" s="42"/>
      <c r="AB518" s="42"/>
      <c r="AC518" s="42"/>
      <c r="AD518" s="42"/>
      <c r="AE518" s="42"/>
      <c r="AF518" s="42"/>
      <c r="AG518" s="42"/>
      <c r="AH518" s="42"/>
      <c r="AI518" s="42"/>
      <c r="AJ518" s="42"/>
      <c r="AK518" s="42"/>
      <c r="AL518" s="42"/>
      <c r="AM518" s="42"/>
      <c r="AN518" s="42"/>
      <c r="AO518" s="42"/>
      <c r="AP518" s="42"/>
      <c r="AQ518" s="42"/>
      <c r="AR518" s="42"/>
      <c r="AS518" s="42"/>
      <c r="AT518" s="42"/>
      <c r="AU518" s="42"/>
      <c r="AV518" s="42"/>
      <c r="AW518" s="42"/>
      <c r="AX518" s="42"/>
      <c r="AY518" s="42"/>
      <c r="AZ518" s="42"/>
      <c r="BA518" s="42"/>
      <c r="BB518" s="42"/>
      <c r="BC518" s="42"/>
      <c r="BD518" s="42"/>
      <c r="BE518" s="42"/>
      <c r="BF518" s="42"/>
      <c r="BG518" s="44"/>
      <c r="CF518" s="128" t="s">
        <v>843</v>
      </c>
      <c r="CG518" s="131" t="s">
        <v>843</v>
      </c>
      <c r="CH518" s="93" t="b">
        <f t="shared" ref="CH518" si="58">IF(COUNTIF(CP518:DC518,TRUE)=0,FALSE,TRUE)</f>
        <v>0</v>
      </c>
      <c r="CI518" s="25"/>
      <c r="CJ518" s="25"/>
      <c r="CK518" s="25"/>
      <c r="CP518" s="93" t="b">
        <f t="shared" si="55"/>
        <v>0</v>
      </c>
      <c r="CQ518" s="93" t="b">
        <f t="shared" si="56"/>
        <v>0</v>
      </c>
      <c r="CU518" s="93" t="b">
        <f>$CU$152</f>
        <v>0</v>
      </c>
      <c r="CW518" s="93" t="b">
        <f>$CW$154</f>
        <v>0</v>
      </c>
      <c r="CZ518" s="93" t="b">
        <f>$CZ$157</f>
        <v>0</v>
      </c>
      <c r="DB518" s="93" t="b">
        <f>$DB$159</f>
        <v>0</v>
      </c>
      <c r="DC518" s="25"/>
      <c r="DD518" s="94"/>
      <c r="DE518" s="94"/>
      <c r="DF518" s="94"/>
      <c r="DG518" s="94"/>
      <c r="DH518" s="94"/>
      <c r="DJ518" s="118"/>
      <c r="DS518" s="94"/>
    </row>
    <row r="519" spans="6:123">
      <c r="F519" s="42"/>
      <c r="G519" s="42"/>
      <c r="H519" s="42"/>
      <c r="I519" s="42"/>
      <c r="J519" s="42"/>
      <c r="K519" s="42"/>
      <c r="L519" s="42"/>
      <c r="M519" s="42"/>
      <c r="N519" s="42"/>
      <c r="O519" s="42"/>
      <c r="P519" s="42"/>
      <c r="Q519" s="42"/>
      <c r="R519" s="42"/>
      <c r="S519" s="42"/>
      <c r="T519" s="42"/>
      <c r="U519" s="42"/>
      <c r="V519" s="42"/>
      <c r="W519" s="42"/>
      <c r="X519" s="42"/>
      <c r="Y519" s="42"/>
      <c r="Z519" s="42"/>
      <c r="AA519" s="42"/>
      <c r="AB519" s="42"/>
      <c r="AC519" s="42"/>
      <c r="AD519" s="42"/>
      <c r="AE519" s="42"/>
      <c r="AF519" s="42"/>
      <c r="AG519" s="42"/>
      <c r="AH519" s="42"/>
      <c r="AI519" s="42"/>
      <c r="AJ519" s="42"/>
      <c r="AK519" s="42"/>
      <c r="AL519" s="42"/>
      <c r="AM519" s="42"/>
      <c r="AN519" s="42"/>
      <c r="AO519" s="42"/>
      <c r="AP519" s="42"/>
      <c r="AQ519" s="42"/>
      <c r="AR519" s="42"/>
      <c r="AS519" s="42"/>
      <c r="AT519" s="42"/>
      <c r="AU519" s="42"/>
      <c r="AV519" s="42"/>
      <c r="AW519" s="42"/>
      <c r="AX519" s="42"/>
      <c r="AY519" s="42"/>
      <c r="AZ519" s="42"/>
      <c r="BA519" s="42"/>
      <c r="BB519" s="42"/>
      <c r="BC519" s="42"/>
      <c r="BD519" s="42"/>
      <c r="BE519" s="42"/>
      <c r="BF519" s="42"/>
      <c r="BG519" s="44"/>
      <c r="CF519" s="128" t="s">
        <v>233</v>
      </c>
      <c r="CG519" s="131" t="s">
        <v>233</v>
      </c>
      <c r="CH519" s="93" t="b">
        <f t="shared" si="54"/>
        <v>0</v>
      </c>
      <c r="CI519" s="25"/>
      <c r="CJ519" s="25"/>
      <c r="CK519" s="25"/>
      <c r="CP519" s="93" t="b">
        <f t="shared" si="55"/>
        <v>0</v>
      </c>
      <c r="CQ519" s="93" t="b">
        <f t="shared" si="56"/>
        <v>0</v>
      </c>
      <c r="CS519" s="93" t="b">
        <f>$CS$150</f>
        <v>0</v>
      </c>
      <c r="CY519" s="93" t="b">
        <f>CY156</f>
        <v>0</v>
      </c>
      <c r="DC519" s="25"/>
      <c r="DD519" s="94"/>
      <c r="DE519" s="94"/>
      <c r="DF519" s="94"/>
      <c r="DG519" s="94"/>
      <c r="DH519" s="94"/>
      <c r="DJ519" s="118"/>
      <c r="DS519" s="94"/>
    </row>
    <row r="520" spans="6:123">
      <c r="F520" s="42"/>
      <c r="G520" s="42"/>
      <c r="H520" s="42"/>
      <c r="I520" s="42"/>
      <c r="J520" s="42"/>
      <c r="K520" s="42"/>
      <c r="L520" s="42"/>
      <c r="M520" s="42"/>
      <c r="N520" s="42"/>
      <c r="O520" s="42"/>
      <c r="P520" s="42"/>
      <c r="Q520" s="42"/>
      <c r="R520" s="42"/>
      <c r="S520" s="42"/>
      <c r="T520" s="42"/>
      <c r="U520" s="42"/>
      <c r="V520" s="42"/>
      <c r="W520" s="42"/>
      <c r="X520" s="42"/>
      <c r="Y520" s="42"/>
      <c r="Z520" s="42"/>
      <c r="AA520" s="42"/>
      <c r="AB520" s="42"/>
      <c r="AC520" s="42"/>
      <c r="AD520" s="42"/>
      <c r="AE520" s="42"/>
      <c r="AF520" s="42"/>
      <c r="AG520" s="42"/>
      <c r="AH520" s="42"/>
      <c r="AI520" s="42"/>
      <c r="AJ520" s="42"/>
      <c r="AK520" s="42"/>
      <c r="AL520" s="42"/>
      <c r="AM520" s="42"/>
      <c r="AN520" s="42"/>
      <c r="AO520" s="42"/>
      <c r="AP520" s="42"/>
      <c r="AQ520" s="42"/>
      <c r="AR520" s="42"/>
      <c r="AS520" s="42"/>
      <c r="AT520" s="42"/>
      <c r="AU520" s="42"/>
      <c r="AV520" s="42"/>
      <c r="AW520" s="42"/>
      <c r="AX520" s="42"/>
      <c r="AY520" s="42"/>
      <c r="AZ520" s="42"/>
      <c r="BA520" s="42"/>
      <c r="BB520" s="42"/>
      <c r="BC520" s="42"/>
      <c r="BD520" s="42"/>
      <c r="BE520" s="42"/>
      <c r="BF520" s="42"/>
      <c r="BG520" s="44"/>
      <c r="CF520" s="128" t="str">
        <f>CF519&amp;"_1mM"</f>
        <v>EEF2K_1mM</v>
      </c>
      <c r="CG520" s="128" t="str">
        <f>CG519&amp;"_1mM"</f>
        <v>EEF2K_1mM</v>
      </c>
      <c r="CI520" s="25"/>
      <c r="CJ520" s="25"/>
      <c r="CK520" s="25"/>
      <c r="DC520" s="25"/>
      <c r="DD520" s="94"/>
      <c r="DE520" s="94"/>
      <c r="DF520" s="94"/>
      <c r="DG520" s="94"/>
      <c r="DH520" s="94"/>
      <c r="DJ520" s="118"/>
      <c r="DS520" s="94"/>
    </row>
    <row r="521" spans="6:123">
      <c r="F521" s="42"/>
      <c r="G521" s="42"/>
      <c r="H521" s="42"/>
      <c r="I521" s="42"/>
      <c r="J521" s="42"/>
      <c r="K521" s="42"/>
      <c r="L521" s="42"/>
      <c r="M521" s="42"/>
      <c r="N521" s="42"/>
      <c r="O521" s="42"/>
      <c r="P521" s="42"/>
      <c r="Q521" s="42"/>
      <c r="R521" s="42"/>
      <c r="S521" s="42"/>
      <c r="T521" s="42"/>
      <c r="U521" s="42"/>
      <c r="V521" s="42"/>
      <c r="W521" s="42"/>
      <c r="X521" s="42"/>
      <c r="Y521" s="42"/>
      <c r="Z521" s="42"/>
      <c r="AA521" s="42"/>
      <c r="AB521" s="42"/>
      <c r="AC521" s="42"/>
      <c r="AD521" s="42"/>
      <c r="AE521" s="42"/>
      <c r="AF521" s="42"/>
      <c r="AG521" s="42"/>
      <c r="AH521" s="42"/>
      <c r="AI521" s="42"/>
      <c r="AJ521" s="42"/>
      <c r="AK521" s="42"/>
      <c r="AL521" s="42"/>
      <c r="AM521" s="42"/>
      <c r="AN521" s="42"/>
      <c r="AO521" s="42"/>
      <c r="AP521" s="42"/>
      <c r="AQ521" s="42"/>
      <c r="AR521" s="42"/>
      <c r="AS521" s="42"/>
      <c r="AT521" s="42"/>
      <c r="AU521" s="42"/>
      <c r="AV521" s="42"/>
      <c r="AW521" s="42"/>
      <c r="AX521" s="42"/>
      <c r="AY521" s="42"/>
      <c r="AZ521" s="42"/>
      <c r="BA521" s="42"/>
      <c r="BB521" s="42"/>
      <c r="BC521" s="42"/>
      <c r="BD521" s="42"/>
      <c r="BE521" s="42"/>
      <c r="BF521" s="42"/>
      <c r="BG521" s="44"/>
      <c r="CF521" s="128" t="s">
        <v>234</v>
      </c>
      <c r="CG521" s="131" t="s">
        <v>234</v>
      </c>
      <c r="CH521" s="93" t="b">
        <f t="shared" si="54"/>
        <v>0</v>
      </c>
      <c r="CI521" s="25"/>
      <c r="CJ521" s="25"/>
      <c r="CK521" s="25"/>
      <c r="CP521" s="93" t="b">
        <f t="shared" ref="CP521:CP530" si="59">IF(COUNTIF(DJ:DJ,CF521)&gt;0,TRUE,FALSE)</f>
        <v>0</v>
      </c>
      <c r="CQ521" s="93" t="b">
        <f t="shared" ref="CQ521:CQ530" si="60">IF(COUNTIF($BU$164:$CB$339,CF521)&gt;0,TRUE,FALSE)</f>
        <v>0</v>
      </c>
      <c r="CS521" s="93" t="b">
        <f>$CS$150</f>
        <v>0</v>
      </c>
      <c r="CY521" s="93" t="b">
        <f>CY156</f>
        <v>0</v>
      </c>
      <c r="DC521" s="25"/>
      <c r="DD521" s="94"/>
      <c r="DE521" s="94"/>
      <c r="DF521" s="94"/>
      <c r="DG521" s="94"/>
      <c r="DH521" s="94"/>
      <c r="DJ521" s="118"/>
      <c r="DS521" s="94"/>
    </row>
    <row r="522" spans="6:123">
      <c r="F522" s="42"/>
      <c r="G522" s="42"/>
      <c r="H522" s="42"/>
      <c r="I522" s="42"/>
      <c r="J522" s="42"/>
      <c r="K522" s="42"/>
      <c r="L522" s="42"/>
      <c r="M522" s="42"/>
      <c r="N522" s="42"/>
      <c r="O522" s="42"/>
      <c r="P522" s="42"/>
      <c r="Q522" s="42"/>
      <c r="R522" s="42"/>
      <c r="S522" s="42"/>
      <c r="T522" s="42"/>
      <c r="U522" s="42"/>
      <c r="V522" s="42"/>
      <c r="W522" s="42"/>
      <c r="X522" s="42"/>
      <c r="Y522" s="42"/>
      <c r="Z522" s="42"/>
      <c r="AA522" s="42"/>
      <c r="AB522" s="42"/>
      <c r="AC522" s="42"/>
      <c r="AD522" s="42"/>
      <c r="AE522" s="42"/>
      <c r="AF522" s="42"/>
      <c r="AG522" s="42"/>
      <c r="AH522" s="42"/>
      <c r="AI522" s="42"/>
      <c r="AJ522" s="42"/>
      <c r="AK522" s="42"/>
      <c r="AL522" s="42"/>
      <c r="AM522" s="42"/>
      <c r="AN522" s="42"/>
      <c r="AO522" s="42"/>
      <c r="AP522" s="42"/>
      <c r="AQ522" s="42"/>
      <c r="AR522" s="42"/>
      <c r="AS522" s="42"/>
      <c r="AT522" s="42"/>
      <c r="AU522" s="42"/>
      <c r="AV522" s="42"/>
      <c r="AW522" s="42"/>
      <c r="AX522" s="42"/>
      <c r="AY522" s="42"/>
      <c r="AZ522" s="42"/>
      <c r="BA522" s="42"/>
      <c r="BB522" s="42"/>
      <c r="BC522" s="42"/>
      <c r="BD522" s="42"/>
      <c r="BE522" s="42"/>
      <c r="BF522" s="42"/>
      <c r="BG522" s="44"/>
      <c r="CF522" s="128" t="s">
        <v>539</v>
      </c>
      <c r="CG522" s="131" t="s">
        <v>539</v>
      </c>
      <c r="CH522" s="93" t="b">
        <f t="shared" si="54"/>
        <v>0</v>
      </c>
      <c r="CI522" s="25"/>
      <c r="CJ522" s="25"/>
      <c r="CK522" s="25"/>
      <c r="CP522" s="93" t="b">
        <f t="shared" si="59"/>
        <v>0</v>
      </c>
      <c r="CQ522" s="93" t="b">
        <f t="shared" si="60"/>
        <v>0</v>
      </c>
      <c r="CU522" s="93" t="b">
        <f>$CU$152</f>
        <v>0</v>
      </c>
      <c r="CW522" s="93" t="b">
        <f>$CW$154</f>
        <v>0</v>
      </c>
      <c r="CX522" s="93" t="b">
        <f>CX155</f>
        <v>0</v>
      </c>
      <c r="CZ522" s="93" t="b">
        <f>CZ157</f>
        <v>0</v>
      </c>
      <c r="DB522" s="93" t="b">
        <f>$DB$159</f>
        <v>0</v>
      </c>
      <c r="DC522" s="25"/>
      <c r="DD522" s="94"/>
      <c r="DE522" s="94"/>
      <c r="DF522" s="94"/>
      <c r="DG522" s="94"/>
      <c r="DH522" s="94"/>
      <c r="DJ522" s="118"/>
      <c r="DS522" s="94"/>
    </row>
    <row r="523" spans="6:123">
      <c r="F523" s="42"/>
      <c r="G523" s="42"/>
      <c r="H523" s="42"/>
      <c r="I523" s="42"/>
      <c r="J523" s="42"/>
      <c r="K523" s="42"/>
      <c r="L523" s="42"/>
      <c r="M523" s="42"/>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2"/>
      <c r="AK523" s="42"/>
      <c r="AL523" s="42"/>
      <c r="AM523" s="42"/>
      <c r="AN523" s="42"/>
      <c r="AO523" s="42"/>
      <c r="AP523" s="42"/>
      <c r="AQ523" s="42"/>
      <c r="AR523" s="42"/>
      <c r="AS523" s="42"/>
      <c r="AT523" s="42"/>
      <c r="AU523" s="42"/>
      <c r="AV523" s="42"/>
      <c r="AW523" s="42"/>
      <c r="AX523" s="42"/>
      <c r="AY523" s="42"/>
      <c r="AZ523" s="42"/>
      <c r="BA523" s="42"/>
      <c r="BB523" s="42"/>
      <c r="BC523" s="42"/>
      <c r="BD523" s="42"/>
      <c r="BE523" s="42"/>
      <c r="BF523" s="42"/>
      <c r="BG523" s="44"/>
      <c r="CF523" s="128" t="s">
        <v>235</v>
      </c>
      <c r="CG523" s="131" t="s">
        <v>235</v>
      </c>
      <c r="CH523" s="93" t="b">
        <f t="shared" si="54"/>
        <v>0</v>
      </c>
      <c r="CI523" s="25"/>
      <c r="CJ523" s="25"/>
      <c r="CK523" s="25"/>
      <c r="CP523" s="93" t="b">
        <f t="shared" si="59"/>
        <v>0</v>
      </c>
      <c r="CQ523" s="93" t="b">
        <f t="shared" si="60"/>
        <v>0</v>
      </c>
      <c r="CS523" s="93" t="b">
        <f>$CS$150</f>
        <v>0</v>
      </c>
      <c r="CT523" s="93" t="b">
        <f>CT151</f>
        <v>0</v>
      </c>
      <c r="CY523" s="93" t="b">
        <f>CY156</f>
        <v>0</v>
      </c>
      <c r="DC523" s="25"/>
      <c r="DD523" s="94"/>
      <c r="DE523" s="94"/>
      <c r="DF523" s="94"/>
      <c r="DG523" s="94"/>
      <c r="DH523" s="94"/>
      <c r="DJ523" s="118"/>
      <c r="DS523" s="94"/>
    </row>
    <row r="524" spans="6:123">
      <c r="F524" s="42"/>
      <c r="G524" s="42"/>
      <c r="H524" s="42"/>
      <c r="I524" s="42"/>
      <c r="J524" s="42"/>
      <c r="K524" s="42"/>
      <c r="L524" s="42"/>
      <c r="M524" s="42"/>
      <c r="N524" s="42"/>
      <c r="O524" s="42"/>
      <c r="P524" s="42"/>
      <c r="Q524" s="42"/>
      <c r="R524" s="42"/>
      <c r="S524" s="42"/>
      <c r="T524" s="42"/>
      <c r="U524" s="42"/>
      <c r="V524" s="42"/>
      <c r="W524" s="42"/>
      <c r="X524" s="42"/>
      <c r="Y524" s="42"/>
      <c r="Z524" s="42"/>
      <c r="AA524" s="42"/>
      <c r="AB524" s="42"/>
      <c r="AC524" s="42"/>
      <c r="AD524" s="42"/>
      <c r="AE524" s="42"/>
      <c r="AF524" s="42"/>
      <c r="AG524" s="42"/>
      <c r="AH524" s="42"/>
      <c r="AI524" s="42"/>
      <c r="AJ524" s="42"/>
      <c r="AK524" s="42"/>
      <c r="AL524" s="42"/>
      <c r="AM524" s="42"/>
      <c r="AN524" s="42"/>
      <c r="AO524" s="42"/>
      <c r="AP524" s="42"/>
      <c r="AQ524" s="42"/>
      <c r="AR524" s="42"/>
      <c r="AS524" s="42"/>
      <c r="AT524" s="42"/>
      <c r="AU524" s="42"/>
      <c r="AV524" s="42"/>
      <c r="AW524" s="42"/>
      <c r="AX524" s="42"/>
      <c r="AY524" s="42"/>
      <c r="AZ524" s="42"/>
      <c r="BA524" s="42"/>
      <c r="BB524" s="42"/>
      <c r="BC524" s="42"/>
      <c r="BD524" s="42"/>
      <c r="BE524" s="42"/>
      <c r="BF524" s="42"/>
      <c r="BG524" s="44"/>
      <c r="CF524" s="130" t="s">
        <v>466</v>
      </c>
      <c r="CG524" s="131" t="s">
        <v>466</v>
      </c>
      <c r="CH524" s="93" t="b">
        <f t="shared" si="54"/>
        <v>0</v>
      </c>
      <c r="CI524" s="25"/>
      <c r="CJ524" s="25"/>
      <c r="CK524" s="25"/>
      <c r="CP524" s="93" t="b">
        <f t="shared" si="59"/>
        <v>0</v>
      </c>
      <c r="CQ524" s="93" t="b">
        <f t="shared" si="60"/>
        <v>0</v>
      </c>
      <c r="CU524" s="93" t="b">
        <f>$CU$152</f>
        <v>0</v>
      </c>
      <c r="CW524" s="93" t="b">
        <f>$CW$154</f>
        <v>0</v>
      </c>
      <c r="CX524" s="93" t="b">
        <f>CX155</f>
        <v>0</v>
      </c>
      <c r="CZ524" s="93" t="b">
        <f>CZ157</f>
        <v>0</v>
      </c>
      <c r="DB524" s="93" t="b">
        <f>$DB$159</f>
        <v>0</v>
      </c>
      <c r="DC524" s="25"/>
      <c r="DD524" s="94"/>
      <c r="DE524" s="94"/>
      <c r="DF524" s="94"/>
      <c r="DG524" s="94"/>
      <c r="DH524" s="94"/>
      <c r="DJ524" s="118"/>
      <c r="DS524" s="94"/>
    </row>
    <row r="525" spans="6:123">
      <c r="F525" s="42"/>
      <c r="G525" s="42"/>
      <c r="H525" s="42"/>
      <c r="I525" s="42"/>
      <c r="J525" s="42"/>
      <c r="K525" s="42"/>
      <c r="L525" s="42"/>
      <c r="M525" s="42"/>
      <c r="N525" s="42"/>
      <c r="O525" s="42"/>
      <c r="P525" s="42"/>
      <c r="Q525" s="42"/>
      <c r="R525" s="42"/>
      <c r="S525" s="42"/>
      <c r="T525" s="42"/>
      <c r="U525" s="42"/>
      <c r="V525" s="42"/>
      <c r="W525" s="42"/>
      <c r="X525" s="42"/>
      <c r="Y525" s="42"/>
      <c r="Z525" s="42"/>
      <c r="AA525" s="42"/>
      <c r="AB525" s="42"/>
      <c r="AC525" s="42"/>
      <c r="AD525" s="42"/>
      <c r="AE525" s="42"/>
      <c r="AF525" s="42"/>
      <c r="AG525" s="42"/>
      <c r="AH525" s="42"/>
      <c r="AI525" s="42"/>
      <c r="AJ525" s="42"/>
      <c r="AK525" s="42"/>
      <c r="AL525" s="42"/>
      <c r="AM525" s="42"/>
      <c r="AN525" s="42"/>
      <c r="AO525" s="42"/>
      <c r="AP525" s="42"/>
      <c r="AQ525" s="42"/>
      <c r="AR525" s="42"/>
      <c r="AS525" s="42"/>
      <c r="AT525" s="42"/>
      <c r="AU525" s="42"/>
      <c r="AV525" s="42"/>
      <c r="AW525" s="42"/>
      <c r="AX525" s="42"/>
      <c r="AY525" s="42"/>
      <c r="AZ525" s="42"/>
      <c r="BA525" s="42"/>
      <c r="BB525" s="42"/>
      <c r="BC525" s="42"/>
      <c r="BD525" s="42"/>
      <c r="BE525" s="42"/>
      <c r="BF525" s="42"/>
      <c r="BG525" s="44"/>
      <c r="CD525" s="152" t="s">
        <v>893</v>
      </c>
      <c r="CF525" s="130" t="s">
        <v>237</v>
      </c>
      <c r="CG525" s="131" t="s">
        <v>237</v>
      </c>
      <c r="CH525" s="93" t="b">
        <f t="shared" si="54"/>
        <v>0</v>
      </c>
      <c r="CI525" s="25"/>
      <c r="CJ525" s="25"/>
      <c r="CK525" s="25"/>
      <c r="CP525" s="93" t="b">
        <f t="shared" si="59"/>
        <v>0</v>
      </c>
      <c r="CQ525" s="93" t="b">
        <f t="shared" si="60"/>
        <v>0</v>
      </c>
      <c r="CS525" s="93" t="b">
        <f>$CS$150</f>
        <v>0</v>
      </c>
      <c r="CU525" s="93" t="b">
        <f>$CU$152</f>
        <v>0</v>
      </c>
      <c r="CW525" s="93" t="b">
        <f>$CW$154</f>
        <v>0</v>
      </c>
      <c r="CX525" s="93" t="b">
        <f>CX155</f>
        <v>0</v>
      </c>
      <c r="CY525" s="93" t="b">
        <f>CY156</f>
        <v>0</v>
      </c>
      <c r="CZ525" s="93" t="b">
        <f>CZ157</f>
        <v>0</v>
      </c>
      <c r="DB525" s="93" t="b">
        <f>$DB$159</f>
        <v>0</v>
      </c>
      <c r="DC525" s="25"/>
      <c r="DD525" s="94"/>
      <c r="DE525" s="94"/>
      <c r="DF525" s="94"/>
      <c r="DG525" s="94"/>
      <c r="DH525" s="94"/>
      <c r="DJ525" s="118"/>
      <c r="DS525" s="94"/>
    </row>
    <row r="526" spans="6:123">
      <c r="F526" s="42"/>
      <c r="G526" s="42"/>
      <c r="H526" s="42"/>
      <c r="I526" s="42"/>
      <c r="J526" s="42"/>
      <c r="K526" s="42"/>
      <c r="L526" s="42"/>
      <c r="M526" s="42"/>
      <c r="N526" s="42"/>
      <c r="O526" s="42"/>
      <c r="P526" s="42"/>
      <c r="Q526" s="42"/>
      <c r="R526" s="42"/>
      <c r="S526" s="42"/>
      <c r="T526" s="42"/>
      <c r="U526" s="42"/>
      <c r="V526" s="42"/>
      <c r="W526" s="42"/>
      <c r="X526" s="42"/>
      <c r="Y526" s="42"/>
      <c r="Z526" s="42"/>
      <c r="AA526" s="42"/>
      <c r="AB526" s="42"/>
      <c r="AC526" s="42"/>
      <c r="AD526" s="42"/>
      <c r="AE526" s="42"/>
      <c r="AF526" s="42"/>
      <c r="AG526" s="42"/>
      <c r="AH526" s="42"/>
      <c r="AI526" s="42"/>
      <c r="AJ526" s="42"/>
      <c r="AK526" s="42"/>
      <c r="AL526" s="42"/>
      <c r="AM526" s="42"/>
      <c r="AN526" s="42"/>
      <c r="AO526" s="42"/>
      <c r="AP526" s="42"/>
      <c r="AQ526" s="42"/>
      <c r="AR526" s="42"/>
      <c r="AS526" s="42"/>
      <c r="AT526" s="42"/>
      <c r="AU526" s="42"/>
      <c r="AV526" s="42"/>
      <c r="AW526" s="42"/>
      <c r="AX526" s="42"/>
      <c r="AY526" s="42"/>
      <c r="AZ526" s="42"/>
      <c r="BA526" s="42"/>
      <c r="BB526" s="42"/>
      <c r="BC526" s="42"/>
      <c r="BD526" s="42"/>
      <c r="BE526" s="42"/>
      <c r="BF526" s="42"/>
      <c r="BG526" s="44"/>
      <c r="CF526" s="128" t="s">
        <v>238</v>
      </c>
      <c r="CG526" s="131" t="s">
        <v>238</v>
      </c>
      <c r="CH526" s="93" t="b">
        <f t="shared" si="54"/>
        <v>0</v>
      </c>
      <c r="CI526" s="25"/>
      <c r="CJ526" s="25"/>
      <c r="CK526" s="25"/>
      <c r="CP526" s="93" t="b">
        <f t="shared" si="59"/>
        <v>0</v>
      </c>
      <c r="CQ526" s="93" t="b">
        <f t="shared" si="60"/>
        <v>0</v>
      </c>
      <c r="CS526" s="93" t="b">
        <f>$CS$150</f>
        <v>0</v>
      </c>
      <c r="CY526" s="93" t="b">
        <f>CY156</f>
        <v>0</v>
      </c>
      <c r="DC526" s="25"/>
      <c r="DD526" s="94"/>
      <c r="DE526" s="94"/>
      <c r="DF526" s="94"/>
      <c r="DG526" s="94"/>
      <c r="DH526" s="94"/>
      <c r="DJ526" s="118"/>
      <c r="DS526" s="94"/>
    </row>
    <row r="527" spans="6:123">
      <c r="F527" s="42"/>
      <c r="G527" s="42"/>
      <c r="H527" s="42"/>
      <c r="I527" s="42"/>
      <c r="J527" s="42"/>
      <c r="K527" s="42"/>
      <c r="L527" s="42"/>
      <c r="M527" s="42"/>
      <c r="N527" s="42"/>
      <c r="O527" s="42"/>
      <c r="P527" s="42"/>
      <c r="Q527" s="42"/>
      <c r="R527" s="42"/>
      <c r="S527" s="42"/>
      <c r="T527" s="42"/>
      <c r="U527" s="42"/>
      <c r="V527" s="42"/>
      <c r="W527" s="42"/>
      <c r="X527" s="42"/>
      <c r="Y527" s="42"/>
      <c r="Z527" s="42"/>
      <c r="AA527" s="42"/>
      <c r="AB527" s="42"/>
      <c r="AC527" s="42"/>
      <c r="AD527" s="42"/>
      <c r="AE527" s="42"/>
      <c r="AF527" s="42"/>
      <c r="AG527" s="42"/>
      <c r="AH527" s="42"/>
      <c r="AI527" s="42"/>
      <c r="AJ527" s="42"/>
      <c r="AK527" s="42"/>
      <c r="AL527" s="42"/>
      <c r="AM527" s="42"/>
      <c r="AN527" s="42"/>
      <c r="AO527" s="42"/>
      <c r="AP527" s="42"/>
      <c r="AQ527" s="42"/>
      <c r="AR527" s="42"/>
      <c r="AS527" s="42"/>
      <c r="AT527" s="42"/>
      <c r="AU527" s="42"/>
      <c r="AV527" s="42"/>
      <c r="AW527" s="42"/>
      <c r="AX527" s="42"/>
      <c r="AY527" s="42"/>
      <c r="AZ527" s="42"/>
      <c r="BA527" s="42"/>
      <c r="BB527" s="42"/>
      <c r="BC527" s="42"/>
      <c r="BD527" s="42"/>
      <c r="BE527" s="42"/>
      <c r="BF527" s="42"/>
      <c r="BG527" s="44"/>
      <c r="CF527" s="128" t="s">
        <v>467</v>
      </c>
      <c r="CG527" s="131" t="s">
        <v>467</v>
      </c>
      <c r="CH527" s="93" t="b">
        <f t="shared" si="54"/>
        <v>0</v>
      </c>
      <c r="CI527" s="25"/>
      <c r="CJ527" s="25"/>
      <c r="CK527" s="25"/>
      <c r="CP527" s="93" t="b">
        <f t="shared" si="59"/>
        <v>0</v>
      </c>
      <c r="CQ527" s="93" t="b">
        <f t="shared" si="60"/>
        <v>0</v>
      </c>
      <c r="CU527" s="93" t="b">
        <f>$CU$152</f>
        <v>0</v>
      </c>
      <c r="CW527" s="93" t="b">
        <f>$CW$154</f>
        <v>0</v>
      </c>
      <c r="CZ527" s="93" t="b">
        <f>CZ157</f>
        <v>0</v>
      </c>
      <c r="DB527" s="93" t="b">
        <f>$DB$159</f>
        <v>0</v>
      </c>
      <c r="DC527" s="25"/>
      <c r="DD527" s="94"/>
      <c r="DE527" s="94"/>
      <c r="DF527" s="94"/>
      <c r="DG527" s="94"/>
      <c r="DH527" s="94"/>
      <c r="DJ527" s="118"/>
      <c r="DS527" s="94"/>
    </row>
    <row r="528" spans="6:123">
      <c r="F528" s="42"/>
      <c r="G528" s="42"/>
      <c r="H528" s="42"/>
      <c r="I528" s="42"/>
      <c r="J528" s="42"/>
      <c r="K528" s="42"/>
      <c r="L528" s="42"/>
      <c r="M528" s="42"/>
      <c r="N528" s="42"/>
      <c r="O528" s="42"/>
      <c r="P528" s="42"/>
      <c r="Q528" s="42"/>
      <c r="R528" s="42"/>
      <c r="S528" s="42"/>
      <c r="T528" s="42"/>
      <c r="U528" s="42"/>
      <c r="V528" s="42"/>
      <c r="W528" s="42"/>
      <c r="X528" s="42"/>
      <c r="Y528" s="42"/>
      <c r="Z528" s="42"/>
      <c r="AA528" s="42"/>
      <c r="AB528" s="42"/>
      <c r="AC528" s="42"/>
      <c r="AD528" s="42"/>
      <c r="AE528" s="42"/>
      <c r="AF528" s="42"/>
      <c r="AG528" s="42"/>
      <c r="AH528" s="42"/>
      <c r="AI528" s="42"/>
      <c r="AJ528" s="42"/>
      <c r="AK528" s="42"/>
      <c r="AL528" s="42"/>
      <c r="AM528" s="42"/>
      <c r="AN528" s="42"/>
      <c r="AO528" s="42"/>
      <c r="AP528" s="42"/>
      <c r="AQ528" s="42"/>
      <c r="AR528" s="42"/>
      <c r="AS528" s="42"/>
      <c r="AT528" s="42"/>
      <c r="AU528" s="42"/>
      <c r="AV528" s="42"/>
      <c r="AW528" s="42"/>
      <c r="AX528" s="42"/>
      <c r="AY528" s="42"/>
      <c r="AZ528" s="42"/>
      <c r="BA528" s="42"/>
      <c r="BB528" s="42"/>
      <c r="BC528" s="42"/>
      <c r="BD528" s="42"/>
      <c r="BE528" s="42"/>
      <c r="BF528" s="42"/>
      <c r="BG528" s="44"/>
      <c r="CF528" s="128" t="s">
        <v>239</v>
      </c>
      <c r="CG528" s="131" t="s">
        <v>239</v>
      </c>
      <c r="CH528" s="93" t="b">
        <f t="shared" si="54"/>
        <v>0</v>
      </c>
      <c r="CI528" s="25"/>
      <c r="CJ528" s="25"/>
      <c r="CK528" s="25"/>
      <c r="CP528" s="93" t="b">
        <f t="shared" si="59"/>
        <v>0</v>
      </c>
      <c r="CQ528" s="93" t="b">
        <f t="shared" si="60"/>
        <v>0</v>
      </c>
      <c r="CS528" s="93" t="b">
        <f>$CS$150</f>
        <v>0</v>
      </c>
      <c r="CT528" s="93" t="b">
        <f>CT151</f>
        <v>0</v>
      </c>
      <c r="CV528" s="93" t="b">
        <f>CV153</f>
        <v>0</v>
      </c>
      <c r="CY528" s="93" t="b">
        <f>CY156</f>
        <v>0</v>
      </c>
      <c r="DC528" s="25"/>
      <c r="DD528" s="94"/>
      <c r="DE528" s="94"/>
      <c r="DF528" s="94"/>
      <c r="DG528" s="94"/>
      <c r="DH528" s="94"/>
      <c r="DJ528" s="118"/>
      <c r="DS528" s="94"/>
    </row>
    <row r="529" spans="6:123">
      <c r="F529" s="42"/>
      <c r="G529" s="42"/>
      <c r="H529" s="42"/>
      <c r="I529" s="42"/>
      <c r="J529" s="42"/>
      <c r="K529" s="42"/>
      <c r="L529" s="42"/>
      <c r="M529" s="42"/>
      <c r="N529" s="42"/>
      <c r="O529" s="42"/>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c r="AN529" s="42"/>
      <c r="AO529" s="42"/>
      <c r="AP529" s="42"/>
      <c r="AQ529" s="42"/>
      <c r="AR529" s="42"/>
      <c r="AS529" s="42"/>
      <c r="AT529" s="42"/>
      <c r="AU529" s="42"/>
      <c r="AV529" s="42"/>
      <c r="AW529" s="42"/>
      <c r="AX529" s="42"/>
      <c r="AY529" s="42"/>
      <c r="AZ529" s="42"/>
      <c r="BA529" s="42"/>
      <c r="BB529" s="42"/>
      <c r="BC529" s="42"/>
      <c r="BD529" s="42"/>
      <c r="BE529" s="42"/>
      <c r="BF529" s="42"/>
      <c r="BG529" s="44"/>
      <c r="CF529" s="128" t="s">
        <v>468</v>
      </c>
      <c r="CG529" s="131" t="s">
        <v>468</v>
      </c>
      <c r="CH529" s="93" t="b">
        <f t="shared" si="54"/>
        <v>0</v>
      </c>
      <c r="CI529" s="25"/>
      <c r="CJ529" s="25"/>
      <c r="CK529" s="25"/>
      <c r="CP529" s="93" t="b">
        <f t="shared" si="59"/>
        <v>0</v>
      </c>
      <c r="CQ529" s="93" t="b">
        <f t="shared" si="60"/>
        <v>0</v>
      </c>
      <c r="CU529" s="93" t="b">
        <f>$CU$152</f>
        <v>0</v>
      </c>
      <c r="CW529" s="93" t="b">
        <f>$CW$154</f>
        <v>0</v>
      </c>
      <c r="CZ529" s="93" t="b">
        <f>CZ157</f>
        <v>0</v>
      </c>
      <c r="DB529" s="93" t="b">
        <f>$DB$159</f>
        <v>0</v>
      </c>
      <c r="DC529" s="25"/>
      <c r="DD529" s="94"/>
      <c r="DE529" s="94"/>
      <c r="DF529" s="94"/>
      <c r="DG529" s="94"/>
      <c r="DH529" s="94"/>
      <c r="DJ529" s="118"/>
      <c r="DS529" s="94"/>
    </row>
    <row r="530" spans="6:123">
      <c r="F530" s="42"/>
      <c r="G530" s="42"/>
      <c r="H530" s="42"/>
      <c r="I530" s="42"/>
      <c r="J530" s="42"/>
      <c r="K530" s="42"/>
      <c r="L530" s="42"/>
      <c r="M530" s="42"/>
      <c r="N530" s="42"/>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2"/>
      <c r="AL530" s="42"/>
      <c r="AM530" s="42"/>
      <c r="AN530" s="42"/>
      <c r="AO530" s="42"/>
      <c r="AP530" s="42"/>
      <c r="AQ530" s="42"/>
      <c r="AR530" s="42"/>
      <c r="AS530" s="42"/>
      <c r="AT530" s="42"/>
      <c r="AU530" s="42"/>
      <c r="AV530" s="42"/>
      <c r="AW530" s="42"/>
      <c r="AX530" s="42"/>
      <c r="AY530" s="42"/>
      <c r="AZ530" s="42"/>
      <c r="BA530" s="42"/>
      <c r="BB530" s="42"/>
      <c r="BC530" s="42"/>
      <c r="BD530" s="42"/>
      <c r="BE530" s="42"/>
      <c r="BF530" s="42"/>
      <c r="BG530" s="44"/>
      <c r="CF530" s="128" t="s">
        <v>240</v>
      </c>
      <c r="CG530" s="131" t="s">
        <v>240</v>
      </c>
      <c r="CH530" s="93" t="b">
        <f t="shared" si="54"/>
        <v>0</v>
      </c>
      <c r="CI530" s="25"/>
      <c r="CJ530" s="25"/>
      <c r="CK530" s="25"/>
      <c r="CP530" s="93" t="b">
        <f t="shared" si="59"/>
        <v>0</v>
      </c>
      <c r="CQ530" s="93" t="b">
        <f t="shared" si="60"/>
        <v>0</v>
      </c>
      <c r="CS530" s="93" t="b">
        <f>$CS$150</f>
        <v>0</v>
      </c>
      <c r="CY530" s="93" t="b">
        <f>CY156</f>
        <v>0</v>
      </c>
      <c r="DC530" s="25"/>
      <c r="DD530" s="94"/>
      <c r="DE530" s="94"/>
      <c r="DF530" s="94"/>
      <c r="DG530" s="94"/>
      <c r="DH530" s="94"/>
      <c r="DJ530" s="118"/>
      <c r="DS530" s="94"/>
    </row>
    <row r="531" spans="6:123">
      <c r="F531" s="42"/>
      <c r="G531" s="42"/>
      <c r="H531" s="42"/>
      <c r="I531" s="42"/>
      <c r="J531" s="42"/>
      <c r="K531" s="42"/>
      <c r="L531" s="42"/>
      <c r="M531" s="42"/>
      <c r="N531" s="42"/>
      <c r="O531" s="42"/>
      <c r="P531" s="42"/>
      <c r="Q531" s="42"/>
      <c r="R531" s="42"/>
      <c r="S531" s="42"/>
      <c r="T531" s="42"/>
      <c r="U531" s="42"/>
      <c r="V531" s="42"/>
      <c r="W531" s="42"/>
      <c r="X531" s="42"/>
      <c r="Y531" s="42"/>
      <c r="Z531" s="42"/>
      <c r="AA531" s="42"/>
      <c r="AB531" s="42"/>
      <c r="AC531" s="42"/>
      <c r="AD531" s="42"/>
      <c r="AE531" s="42"/>
      <c r="AF531" s="42"/>
      <c r="AG531" s="42"/>
      <c r="AH531" s="42"/>
      <c r="AI531" s="42"/>
      <c r="AJ531" s="42"/>
      <c r="AK531" s="42"/>
      <c r="AL531" s="42"/>
      <c r="AM531" s="42"/>
      <c r="AN531" s="42"/>
      <c r="AO531" s="42"/>
      <c r="AP531" s="42"/>
      <c r="AQ531" s="42"/>
      <c r="AR531" s="42"/>
      <c r="AS531" s="42"/>
      <c r="AT531" s="42"/>
      <c r="AU531" s="42"/>
      <c r="AV531" s="42"/>
      <c r="AW531" s="42"/>
      <c r="AX531" s="42"/>
      <c r="AY531" s="42"/>
      <c r="AZ531" s="42"/>
      <c r="BA531" s="42"/>
      <c r="BB531" s="42"/>
      <c r="BC531" s="42"/>
      <c r="BD531" s="42"/>
      <c r="BE531" s="42"/>
      <c r="BF531" s="42"/>
      <c r="BG531" s="44"/>
      <c r="CF531" s="128" t="str">
        <f>CF530&amp;"_1mM"</f>
        <v>Haspin_1mM</v>
      </c>
      <c r="CG531" s="128" t="str">
        <f>CG530&amp;"_1mM"</f>
        <v>Haspin_1mM</v>
      </c>
      <c r="CI531" s="25"/>
      <c r="CJ531" s="25"/>
      <c r="CK531" s="25"/>
      <c r="DC531" s="25"/>
      <c r="DD531" s="94"/>
      <c r="DE531" s="94"/>
      <c r="DF531" s="94"/>
      <c r="DG531" s="94"/>
      <c r="DH531" s="94"/>
      <c r="DJ531" s="118"/>
      <c r="DS531" s="94"/>
    </row>
    <row r="532" spans="6:123">
      <c r="F532" s="42"/>
      <c r="G532" s="42"/>
      <c r="H532" s="42"/>
      <c r="I532" s="42"/>
      <c r="J532" s="42"/>
      <c r="K532" s="42"/>
      <c r="L532" s="42"/>
      <c r="M532" s="42"/>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2"/>
      <c r="AM532" s="42"/>
      <c r="AN532" s="42"/>
      <c r="AO532" s="42"/>
      <c r="AP532" s="42"/>
      <c r="AQ532" s="42"/>
      <c r="AR532" s="42"/>
      <c r="AS532" s="42"/>
      <c r="AT532" s="42"/>
      <c r="AU532" s="42"/>
      <c r="AV532" s="42"/>
      <c r="AW532" s="42"/>
      <c r="AX532" s="42"/>
      <c r="AY532" s="42"/>
      <c r="AZ532" s="42"/>
      <c r="BA532" s="42"/>
      <c r="BB532" s="42"/>
      <c r="BC532" s="42"/>
      <c r="BD532" s="42"/>
      <c r="BE532" s="42"/>
      <c r="BF532" s="42"/>
      <c r="BG532" s="44"/>
      <c r="CF532" s="128" t="s">
        <v>242</v>
      </c>
      <c r="CG532" s="131" t="s">
        <v>242</v>
      </c>
      <c r="CH532" s="93" t="b">
        <f t="shared" si="54"/>
        <v>0</v>
      </c>
      <c r="CI532" s="25"/>
      <c r="CJ532" s="25"/>
      <c r="CK532" s="25"/>
      <c r="CP532" s="93" t="b">
        <f>IF(COUNTIF(DJ:DJ,CF532)&gt;0,TRUE,FALSE)</f>
        <v>0</v>
      </c>
      <c r="CQ532" s="93" t="b">
        <f>IF(COUNTIF($BU$164:$CB$339,CF532)&gt;0,TRUE,FALSE)</f>
        <v>0</v>
      </c>
      <c r="CS532" s="93" t="b">
        <f>$CS$150</f>
        <v>0</v>
      </c>
      <c r="CT532" s="93" t="b">
        <f>CT151</f>
        <v>0</v>
      </c>
      <c r="CY532" s="93" t="b">
        <f>CY156</f>
        <v>0</v>
      </c>
      <c r="DC532" s="25"/>
      <c r="DD532" s="94"/>
      <c r="DE532" s="94"/>
      <c r="DF532" s="94"/>
      <c r="DG532" s="94"/>
      <c r="DH532" s="94"/>
      <c r="DJ532" s="118"/>
      <c r="DS532" s="94"/>
    </row>
    <row r="533" spans="6:123">
      <c r="F533" s="42"/>
      <c r="G533" s="42"/>
      <c r="H533" s="42"/>
      <c r="I533" s="42"/>
      <c r="J533" s="42"/>
      <c r="K533" s="42"/>
      <c r="L533" s="42"/>
      <c r="M533" s="42"/>
      <c r="N533" s="42"/>
      <c r="O533" s="42"/>
      <c r="P533" s="42"/>
      <c r="Q533" s="42"/>
      <c r="R533" s="42"/>
      <c r="S533" s="42"/>
      <c r="T533" s="42"/>
      <c r="U533" s="42"/>
      <c r="V533" s="42"/>
      <c r="W533" s="42"/>
      <c r="X533" s="42"/>
      <c r="Y533" s="42"/>
      <c r="Z533" s="42"/>
      <c r="AA533" s="42"/>
      <c r="AB533" s="42"/>
      <c r="AC533" s="42"/>
      <c r="AD533" s="42"/>
      <c r="AE533" s="42"/>
      <c r="AF533" s="42"/>
      <c r="AG533" s="42"/>
      <c r="AH533" s="42"/>
      <c r="AI533" s="42"/>
      <c r="AJ533" s="42"/>
      <c r="AK533" s="42"/>
      <c r="AL533" s="42"/>
      <c r="AM533" s="42"/>
      <c r="AN533" s="42"/>
      <c r="AO533" s="42"/>
      <c r="AP533" s="42"/>
      <c r="AQ533" s="42"/>
      <c r="AR533" s="42"/>
      <c r="AS533" s="42"/>
      <c r="AT533" s="42"/>
      <c r="AU533" s="42"/>
      <c r="AV533" s="42"/>
      <c r="AW533" s="42"/>
      <c r="AX533" s="42"/>
      <c r="AY533" s="42"/>
      <c r="AZ533" s="42"/>
      <c r="BA533" s="42"/>
      <c r="BB533" s="42"/>
      <c r="BC533" s="42"/>
      <c r="BD533" s="42"/>
      <c r="BE533" s="42"/>
      <c r="BF533" s="42"/>
      <c r="BG533" s="44"/>
      <c r="CF533" s="128" t="s">
        <v>540</v>
      </c>
      <c r="CG533" s="131" t="s">
        <v>540</v>
      </c>
      <c r="CH533" s="93" t="b">
        <f t="shared" si="54"/>
        <v>0</v>
      </c>
      <c r="CI533" s="25"/>
      <c r="CJ533" s="25"/>
      <c r="CK533" s="25"/>
      <c r="CP533" s="93" t="b">
        <f>IF(COUNTIF(DJ:DJ,CF533)&gt;0,TRUE,FALSE)</f>
        <v>0</v>
      </c>
      <c r="CQ533" s="93" t="b">
        <f>IF(COUNTIF($BU$164:$CB$339,CF533)&gt;0,TRUE,FALSE)</f>
        <v>0</v>
      </c>
      <c r="CU533" s="93" t="b">
        <f>$CU$152</f>
        <v>0</v>
      </c>
      <c r="CW533" s="93" t="b">
        <f>$CW$154</f>
        <v>0</v>
      </c>
      <c r="CZ533" s="93" t="b">
        <f>CZ157</f>
        <v>0</v>
      </c>
      <c r="DB533" s="93" t="b">
        <f>$DB$159</f>
        <v>0</v>
      </c>
      <c r="DC533" s="25"/>
      <c r="DD533" s="94"/>
      <c r="DE533" s="94"/>
      <c r="DF533" s="94"/>
      <c r="DG533" s="94"/>
      <c r="DH533" s="94"/>
      <c r="DJ533" s="118"/>
      <c r="DS533" s="94"/>
    </row>
    <row r="534" spans="6:123">
      <c r="F534" s="42"/>
      <c r="G534" s="42"/>
      <c r="H534" s="42"/>
      <c r="I534" s="42"/>
      <c r="J534" s="42"/>
      <c r="K534" s="42"/>
      <c r="L534" s="42"/>
      <c r="M534" s="42"/>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2"/>
      <c r="AL534" s="42"/>
      <c r="AM534" s="42"/>
      <c r="AN534" s="42"/>
      <c r="AO534" s="42"/>
      <c r="AP534" s="42"/>
      <c r="AQ534" s="42"/>
      <c r="AR534" s="42"/>
      <c r="AS534" s="42"/>
      <c r="AT534" s="42"/>
      <c r="AU534" s="42"/>
      <c r="AV534" s="42"/>
      <c r="AW534" s="42"/>
      <c r="AX534" s="42"/>
      <c r="AY534" s="42"/>
      <c r="AZ534" s="42"/>
      <c r="BA534" s="42"/>
      <c r="BB534" s="42"/>
      <c r="BC534" s="42"/>
      <c r="BD534" s="42"/>
      <c r="BE534" s="42"/>
      <c r="BF534" s="42"/>
      <c r="BG534" s="44"/>
      <c r="CF534" s="128" t="s">
        <v>243</v>
      </c>
      <c r="CG534" s="131" t="s">
        <v>243</v>
      </c>
      <c r="CH534" s="93" t="b">
        <f t="shared" si="54"/>
        <v>0</v>
      </c>
      <c r="CI534" s="25"/>
      <c r="CJ534" s="25"/>
      <c r="CK534" s="25"/>
      <c r="CP534" s="93" t="b">
        <f>IF(COUNTIF(DJ:DJ,CF534)&gt;0,TRUE,FALSE)</f>
        <v>0</v>
      </c>
      <c r="CQ534" s="93" t="b">
        <f>IF(COUNTIF($BU$164:$CB$339,CF534)&gt;0,TRUE,FALSE)</f>
        <v>0</v>
      </c>
      <c r="CS534" s="93" t="b">
        <f>$CS$150</f>
        <v>0</v>
      </c>
      <c r="CY534" s="93" t="b">
        <f>CY156</f>
        <v>0</v>
      </c>
      <c r="DC534" s="25"/>
      <c r="DD534" s="94"/>
      <c r="DE534" s="94"/>
      <c r="DF534" s="94"/>
      <c r="DG534" s="94"/>
      <c r="DH534" s="94"/>
      <c r="DJ534" s="118"/>
      <c r="DS534" s="94"/>
    </row>
    <row r="535" spans="6:123">
      <c r="F535" s="42"/>
      <c r="G535" s="42"/>
      <c r="H535" s="42"/>
      <c r="I535" s="42"/>
      <c r="J535" s="42"/>
      <c r="K535" s="42"/>
      <c r="L535" s="42"/>
      <c r="M535" s="42"/>
      <c r="N535" s="42"/>
      <c r="O535" s="42"/>
      <c r="P535" s="42"/>
      <c r="Q535" s="42"/>
      <c r="R535" s="42"/>
      <c r="S535" s="42"/>
      <c r="T535" s="42"/>
      <c r="U535" s="42"/>
      <c r="V535" s="42"/>
      <c r="W535" s="42"/>
      <c r="X535" s="42"/>
      <c r="Y535" s="42"/>
      <c r="Z535" s="42"/>
      <c r="AA535" s="42"/>
      <c r="AB535" s="42"/>
      <c r="AC535" s="42"/>
      <c r="AD535" s="42"/>
      <c r="AE535" s="42"/>
      <c r="AF535" s="42"/>
      <c r="AG535" s="42"/>
      <c r="AH535" s="42"/>
      <c r="AI535" s="42"/>
      <c r="AJ535" s="42"/>
      <c r="AK535" s="42"/>
      <c r="AL535" s="42"/>
      <c r="AM535" s="42"/>
      <c r="AN535" s="42"/>
      <c r="AO535" s="42"/>
      <c r="AP535" s="42"/>
      <c r="AQ535" s="42"/>
      <c r="AR535" s="42"/>
      <c r="AS535" s="42"/>
      <c r="AT535" s="42"/>
      <c r="AU535" s="42"/>
      <c r="AV535" s="42"/>
      <c r="AW535" s="42"/>
      <c r="AX535" s="42"/>
      <c r="AY535" s="42"/>
      <c r="AZ535" s="42"/>
      <c r="BA535" s="42"/>
      <c r="BB535" s="42"/>
      <c r="BC535" s="42"/>
      <c r="BD535" s="42"/>
      <c r="BE535" s="42"/>
      <c r="BF535" s="42"/>
      <c r="BG535" s="44"/>
      <c r="CF535" s="128" t="str">
        <f>CF534&amp;"_1mM"</f>
        <v>HIPK1_1mM</v>
      </c>
      <c r="CG535" s="128" t="str">
        <f>CG534&amp;"_1mM"</f>
        <v>HIPK1_1mM</v>
      </c>
      <c r="CI535" s="25"/>
      <c r="CJ535" s="25"/>
      <c r="CK535" s="25"/>
      <c r="DC535" s="25"/>
      <c r="DD535" s="94"/>
      <c r="DE535" s="94"/>
      <c r="DF535" s="94"/>
      <c r="DG535" s="94"/>
      <c r="DH535" s="94"/>
      <c r="DJ535" s="118"/>
      <c r="DS535" s="94"/>
    </row>
    <row r="536" spans="6:123">
      <c r="F536" s="42"/>
      <c r="G536" s="42"/>
      <c r="H536" s="42"/>
      <c r="I536" s="42"/>
      <c r="J536" s="42"/>
      <c r="K536" s="42"/>
      <c r="L536" s="42"/>
      <c r="M536" s="42"/>
      <c r="N536" s="42"/>
      <c r="O536" s="42"/>
      <c r="P536" s="42"/>
      <c r="Q536" s="42"/>
      <c r="R536" s="42"/>
      <c r="S536" s="42"/>
      <c r="T536" s="42"/>
      <c r="U536" s="42"/>
      <c r="V536" s="42"/>
      <c r="W536" s="42"/>
      <c r="X536" s="42"/>
      <c r="Y536" s="42"/>
      <c r="Z536" s="42"/>
      <c r="AA536" s="42"/>
      <c r="AB536" s="42"/>
      <c r="AC536" s="42"/>
      <c r="AD536" s="42"/>
      <c r="AE536" s="42"/>
      <c r="AF536" s="42"/>
      <c r="AG536" s="42"/>
      <c r="AH536" s="42"/>
      <c r="AI536" s="42"/>
      <c r="AJ536" s="42"/>
      <c r="AK536" s="42"/>
      <c r="AL536" s="42"/>
      <c r="AM536" s="42"/>
      <c r="AN536" s="42"/>
      <c r="AO536" s="42"/>
      <c r="AP536" s="42"/>
      <c r="AQ536" s="42"/>
      <c r="AR536" s="42"/>
      <c r="AS536" s="42"/>
      <c r="AT536" s="42"/>
      <c r="AU536" s="42"/>
      <c r="AV536" s="42"/>
      <c r="AW536" s="42"/>
      <c r="AX536" s="42"/>
      <c r="AY536" s="42"/>
      <c r="AZ536" s="42"/>
      <c r="BA536" s="42"/>
      <c r="BB536" s="42"/>
      <c r="BC536" s="42"/>
      <c r="BD536" s="42"/>
      <c r="BE536" s="42"/>
      <c r="BF536" s="42"/>
      <c r="BG536" s="44"/>
      <c r="CF536" s="128" t="s">
        <v>244</v>
      </c>
      <c r="CG536" s="131" t="s">
        <v>244</v>
      </c>
      <c r="CH536" s="93" t="b">
        <f t="shared" si="54"/>
        <v>0</v>
      </c>
      <c r="CI536" s="25"/>
      <c r="CJ536" s="25"/>
      <c r="CK536" s="25"/>
      <c r="CP536" s="93" t="b">
        <f>IF(COUNTIF(DJ:DJ,CF536)&gt;0,TRUE,FALSE)</f>
        <v>0</v>
      </c>
      <c r="CQ536" s="93" t="b">
        <f>IF(COUNTIF($BU$164:$CB$339,CF536)&gt;0,TRUE,FALSE)</f>
        <v>0</v>
      </c>
      <c r="CS536" s="93" t="b">
        <f>$CS$150</f>
        <v>0</v>
      </c>
      <c r="CY536" s="93" t="b">
        <f>CY156</f>
        <v>0</v>
      </c>
      <c r="DC536" s="25"/>
      <c r="DD536" s="94"/>
      <c r="DE536" s="94"/>
      <c r="DF536" s="94"/>
      <c r="DG536" s="94"/>
      <c r="DH536" s="94"/>
      <c r="DJ536" s="118"/>
      <c r="DS536" s="94"/>
    </row>
    <row r="537" spans="6:123" ht="13.5" customHeight="1">
      <c r="F537" s="42"/>
      <c r="G537" s="42"/>
      <c r="H537" s="42"/>
      <c r="I537" s="42"/>
      <c r="J537" s="42"/>
      <c r="K537" s="42"/>
      <c r="L537" s="42"/>
      <c r="M537" s="42"/>
      <c r="N537" s="42"/>
      <c r="O537" s="42"/>
      <c r="P537" s="42"/>
      <c r="Q537" s="42"/>
      <c r="R537" s="42"/>
      <c r="S537" s="42"/>
      <c r="T537" s="42"/>
      <c r="U537" s="42"/>
      <c r="V537" s="42"/>
      <c r="W537" s="42"/>
      <c r="X537" s="42"/>
      <c r="Y537" s="42"/>
      <c r="Z537" s="42"/>
      <c r="AA537" s="42"/>
      <c r="AB537" s="42"/>
      <c r="AC537" s="42"/>
      <c r="AD537" s="42"/>
      <c r="AE537" s="42"/>
      <c r="AF537" s="42"/>
      <c r="AG537" s="42"/>
      <c r="AH537" s="42"/>
      <c r="AI537" s="42"/>
      <c r="AJ537" s="42"/>
      <c r="AK537" s="42"/>
      <c r="AL537" s="42"/>
      <c r="AM537" s="42"/>
      <c r="AN537" s="42"/>
      <c r="AO537" s="42"/>
      <c r="AP537" s="42"/>
      <c r="AQ537" s="42"/>
      <c r="AR537" s="42"/>
      <c r="AS537" s="42"/>
      <c r="AT537" s="42"/>
      <c r="AU537" s="42"/>
      <c r="AV537" s="42"/>
      <c r="AW537" s="42"/>
      <c r="AX537" s="42"/>
      <c r="AY537" s="42"/>
      <c r="AZ537" s="42"/>
      <c r="BA537" s="42"/>
      <c r="BB537" s="42"/>
      <c r="BC537" s="42"/>
      <c r="BD537" s="42"/>
      <c r="BE537" s="42"/>
      <c r="BF537" s="42"/>
      <c r="BG537" s="44"/>
      <c r="CF537" s="128" t="str">
        <f>CF536&amp;"_1mM"</f>
        <v>HIPK2_1mM</v>
      </c>
      <c r="CG537" s="128" t="str">
        <f>CG536&amp;"_1mM"</f>
        <v>HIPK2_1mM</v>
      </c>
      <c r="CI537" s="25"/>
      <c r="CJ537" s="25"/>
      <c r="CK537" s="25"/>
      <c r="DC537" s="25"/>
      <c r="DD537" s="94"/>
      <c r="DE537" s="94"/>
      <c r="DF537" s="94"/>
      <c r="DG537" s="94"/>
      <c r="DH537" s="94"/>
      <c r="DJ537" s="118"/>
      <c r="DS537" s="94"/>
    </row>
    <row r="538" spans="6:123">
      <c r="F538" s="42"/>
      <c r="G538" s="42"/>
      <c r="H538" s="42"/>
      <c r="I538" s="42"/>
      <c r="J538" s="42"/>
      <c r="K538" s="42"/>
      <c r="L538" s="42"/>
      <c r="M538" s="42"/>
      <c r="N538" s="42"/>
      <c r="O538" s="42"/>
      <c r="P538" s="42"/>
      <c r="Q538" s="42"/>
      <c r="R538" s="42"/>
      <c r="S538" s="42"/>
      <c r="T538" s="42"/>
      <c r="U538" s="42"/>
      <c r="V538" s="42"/>
      <c r="W538" s="42"/>
      <c r="X538" s="42"/>
      <c r="Y538" s="42"/>
      <c r="Z538" s="42"/>
      <c r="AA538" s="42"/>
      <c r="AB538" s="42"/>
      <c r="AC538" s="42"/>
      <c r="AD538" s="42"/>
      <c r="AE538" s="42"/>
      <c r="AF538" s="42"/>
      <c r="AG538" s="42"/>
      <c r="AH538" s="42"/>
      <c r="AI538" s="42"/>
      <c r="AJ538" s="42"/>
      <c r="AK538" s="42"/>
      <c r="AL538" s="42"/>
      <c r="AM538" s="42"/>
      <c r="AN538" s="42"/>
      <c r="AO538" s="42"/>
      <c r="AP538" s="42"/>
      <c r="AQ538" s="42"/>
      <c r="AR538" s="42"/>
      <c r="AS538" s="42"/>
      <c r="AT538" s="42"/>
      <c r="AU538" s="42"/>
      <c r="AV538" s="42"/>
      <c r="AW538" s="42"/>
      <c r="AX538" s="42"/>
      <c r="AY538" s="42"/>
      <c r="AZ538" s="42"/>
      <c r="BA538" s="42"/>
      <c r="BB538" s="42"/>
      <c r="BC538" s="42"/>
      <c r="BD538" s="42"/>
      <c r="BE538" s="42"/>
      <c r="BF538" s="42"/>
      <c r="BG538" s="44"/>
      <c r="CF538" s="128" t="s">
        <v>245</v>
      </c>
      <c r="CG538" s="131" t="s">
        <v>245</v>
      </c>
      <c r="CH538" s="93" t="b">
        <f t="shared" si="54"/>
        <v>0</v>
      </c>
      <c r="CI538" s="25"/>
      <c r="CJ538" s="25"/>
      <c r="CK538" s="25"/>
      <c r="CP538" s="93" t="b">
        <f>IF(COUNTIF(DJ:DJ,CF538)&gt;0,TRUE,FALSE)</f>
        <v>0</v>
      </c>
      <c r="CQ538" s="93" t="b">
        <f>IF(COUNTIF($BU$164:$CB$339,CF538)&gt;0,TRUE,FALSE)</f>
        <v>0</v>
      </c>
      <c r="CS538" s="93" t="b">
        <f>$CS$150</f>
        <v>0</v>
      </c>
      <c r="CY538" s="93" t="b">
        <f>CY156</f>
        <v>0</v>
      </c>
      <c r="DC538" s="25"/>
      <c r="DD538" s="94"/>
      <c r="DE538" s="94"/>
      <c r="DF538" s="94"/>
      <c r="DG538" s="94"/>
      <c r="DH538" s="94"/>
      <c r="DJ538" s="118"/>
      <c r="DS538" s="94"/>
    </row>
    <row r="539" spans="6:123">
      <c r="F539" s="42"/>
      <c r="G539" s="42"/>
      <c r="H539" s="42"/>
      <c r="I539" s="42"/>
      <c r="J539" s="42"/>
      <c r="K539" s="42"/>
      <c r="L539" s="42"/>
      <c r="M539" s="42"/>
      <c r="N539" s="42"/>
      <c r="O539" s="42"/>
      <c r="P539" s="42"/>
      <c r="Q539" s="42"/>
      <c r="R539" s="42"/>
      <c r="S539" s="42"/>
      <c r="T539" s="42"/>
      <c r="U539" s="42"/>
      <c r="V539" s="42"/>
      <c r="W539" s="42"/>
      <c r="X539" s="42"/>
      <c r="Y539" s="42"/>
      <c r="Z539" s="42"/>
      <c r="AA539" s="42"/>
      <c r="AB539" s="42"/>
      <c r="AC539" s="42"/>
      <c r="AD539" s="42"/>
      <c r="AE539" s="42"/>
      <c r="AF539" s="42"/>
      <c r="AG539" s="42"/>
      <c r="AH539" s="42"/>
      <c r="AI539" s="42"/>
      <c r="AJ539" s="42"/>
      <c r="AK539" s="42"/>
      <c r="AL539" s="42"/>
      <c r="AM539" s="42"/>
      <c r="AN539" s="42"/>
      <c r="AO539" s="42"/>
      <c r="AP539" s="42"/>
      <c r="AQ539" s="42"/>
      <c r="AR539" s="42"/>
      <c r="AS539" s="42"/>
      <c r="AT539" s="42"/>
      <c r="AU539" s="42"/>
      <c r="AV539" s="42"/>
      <c r="AW539" s="42"/>
      <c r="AX539" s="42"/>
      <c r="AY539" s="42"/>
      <c r="AZ539" s="42"/>
      <c r="BA539" s="42"/>
      <c r="BB539" s="42"/>
      <c r="BC539" s="42"/>
      <c r="BD539" s="42"/>
      <c r="BE539" s="42"/>
      <c r="BF539" s="42"/>
      <c r="BG539" s="44"/>
      <c r="CF539" s="128" t="s">
        <v>844</v>
      </c>
      <c r="CG539" s="131" t="s">
        <v>844</v>
      </c>
      <c r="CH539" s="93" t="b">
        <f t="shared" ref="CH539" si="61">IF(COUNTIF(CP539:DC539,TRUE)=0,FALSE,TRUE)</f>
        <v>0</v>
      </c>
      <c r="CI539" s="25"/>
      <c r="CJ539" s="25"/>
      <c r="CK539" s="25"/>
      <c r="CP539" s="93" t="b">
        <f>IF(COUNTIF(DJ:DJ,CF539)&gt;0,TRUE,FALSE)</f>
        <v>0</v>
      </c>
      <c r="CQ539" s="93" t="b">
        <f>IF(COUNTIF($BU$164:$CB$339,CF539)&gt;0,TRUE,FALSE)</f>
        <v>0</v>
      </c>
      <c r="CU539" s="93" t="b">
        <f>$CU$152</f>
        <v>0</v>
      </c>
      <c r="CW539" s="93" t="b">
        <f>$CW$154</f>
        <v>0</v>
      </c>
      <c r="CZ539" s="93" t="b">
        <f>$CZ$157</f>
        <v>0</v>
      </c>
      <c r="DB539" s="93" t="b">
        <f>$DB$159</f>
        <v>0</v>
      </c>
      <c r="DC539" s="25"/>
      <c r="DD539" s="94"/>
      <c r="DE539" s="94"/>
      <c r="DF539" s="94"/>
      <c r="DG539" s="94"/>
      <c r="DH539" s="94"/>
      <c r="DJ539" s="118"/>
      <c r="DS539" s="94"/>
    </row>
    <row r="540" spans="6:123">
      <c r="F540" s="42"/>
      <c r="G540" s="42"/>
      <c r="H540" s="42"/>
      <c r="I540" s="42"/>
      <c r="J540" s="42"/>
      <c r="K540" s="42"/>
      <c r="L540" s="42"/>
      <c r="M540" s="42"/>
      <c r="N540" s="42"/>
      <c r="O540" s="42"/>
      <c r="P540" s="42"/>
      <c r="Q540" s="42"/>
      <c r="R540" s="42"/>
      <c r="S540" s="42"/>
      <c r="T540" s="42"/>
      <c r="U540" s="42"/>
      <c r="V540" s="42"/>
      <c r="W540" s="42"/>
      <c r="X540" s="42"/>
      <c r="Y540" s="42"/>
      <c r="Z540" s="42"/>
      <c r="AA540" s="42"/>
      <c r="AB540" s="42"/>
      <c r="AC540" s="42"/>
      <c r="AD540" s="42"/>
      <c r="AE540" s="42"/>
      <c r="AF540" s="42"/>
      <c r="AG540" s="42"/>
      <c r="AH540" s="42"/>
      <c r="AI540" s="42"/>
      <c r="AJ540" s="42"/>
      <c r="AK540" s="42"/>
      <c r="AL540" s="42"/>
      <c r="AM540" s="42"/>
      <c r="AN540" s="42"/>
      <c r="AO540" s="42"/>
      <c r="AP540" s="42"/>
      <c r="AQ540" s="42"/>
      <c r="AR540" s="42"/>
      <c r="AS540" s="42"/>
      <c r="AT540" s="42"/>
      <c r="AU540" s="42"/>
      <c r="AV540" s="42"/>
      <c r="AW540" s="42"/>
      <c r="AX540" s="42"/>
      <c r="AY540" s="42"/>
      <c r="AZ540" s="42"/>
      <c r="BA540" s="42"/>
      <c r="BB540" s="42"/>
      <c r="BC540" s="42"/>
      <c r="BD540" s="42"/>
      <c r="BE540" s="42"/>
      <c r="BF540" s="42"/>
      <c r="BG540" s="44"/>
      <c r="CF540" s="128" t="s">
        <v>248</v>
      </c>
      <c r="CG540" s="131" t="s">
        <v>248</v>
      </c>
      <c r="CH540" s="93" t="b">
        <f t="shared" si="54"/>
        <v>0</v>
      </c>
      <c r="CI540" s="25"/>
      <c r="CJ540" s="25"/>
      <c r="CK540" s="25"/>
      <c r="CP540" s="93" t="b">
        <f>IF(COUNTIF(DJ:DJ,CF540)&gt;0,TRUE,FALSE)</f>
        <v>0</v>
      </c>
      <c r="CQ540" s="93" t="b">
        <f>IF(COUNTIF($BU$164:$CB$339,CF540)&gt;0,TRUE,FALSE)</f>
        <v>0</v>
      </c>
      <c r="CS540" s="93" t="b">
        <f>$CS$150</f>
        <v>0</v>
      </c>
      <c r="CY540" s="93" t="b">
        <f>CY156</f>
        <v>0</v>
      </c>
      <c r="DC540" s="25"/>
      <c r="DD540" s="94"/>
      <c r="DE540" s="94"/>
      <c r="DF540" s="94"/>
      <c r="DG540" s="94"/>
      <c r="DH540" s="94"/>
      <c r="DJ540" s="118"/>
      <c r="DS540" s="94"/>
    </row>
    <row r="541" spans="6:123">
      <c r="F541" s="42"/>
      <c r="G541" s="42"/>
      <c r="H541" s="42"/>
      <c r="I541" s="42"/>
      <c r="J541" s="42"/>
      <c r="K541" s="42"/>
      <c r="L541" s="42"/>
      <c r="M541" s="42"/>
      <c r="N541" s="42"/>
      <c r="O541" s="42"/>
      <c r="P541" s="42"/>
      <c r="Q541" s="42"/>
      <c r="R541" s="42"/>
      <c r="S541" s="42"/>
      <c r="T541" s="42"/>
      <c r="U541" s="42"/>
      <c r="V541" s="42"/>
      <c r="W541" s="42"/>
      <c r="X541" s="42"/>
      <c r="Y541" s="42"/>
      <c r="Z541" s="42"/>
      <c r="AA541" s="42"/>
      <c r="AB541" s="42"/>
      <c r="AC541" s="42"/>
      <c r="AD541" s="42"/>
      <c r="AE541" s="42"/>
      <c r="AF541" s="42"/>
      <c r="AG541" s="42"/>
      <c r="AH541" s="42"/>
      <c r="AI541" s="42"/>
      <c r="AJ541" s="42"/>
      <c r="AK541" s="42"/>
      <c r="AL541" s="42"/>
      <c r="AM541" s="42"/>
      <c r="AN541" s="42"/>
      <c r="AO541" s="42"/>
      <c r="AP541" s="42"/>
      <c r="AQ541" s="42"/>
      <c r="AR541" s="42"/>
      <c r="AS541" s="42"/>
      <c r="AT541" s="42"/>
      <c r="AU541" s="42"/>
      <c r="AV541" s="42"/>
      <c r="AW541" s="42"/>
      <c r="AX541" s="42"/>
      <c r="AY541" s="42"/>
      <c r="AZ541" s="42"/>
      <c r="BA541" s="42"/>
      <c r="BB541" s="42"/>
      <c r="BC541" s="42"/>
      <c r="BD541" s="42"/>
      <c r="BE541" s="42"/>
      <c r="BF541" s="42"/>
      <c r="BG541" s="44"/>
      <c r="CF541" s="128" t="s">
        <v>541</v>
      </c>
      <c r="CG541" s="131" t="s">
        <v>541</v>
      </c>
      <c r="CH541" s="93" t="b">
        <f t="shared" si="54"/>
        <v>0</v>
      </c>
      <c r="CI541" s="25"/>
      <c r="CJ541" s="25"/>
      <c r="CK541" s="25"/>
      <c r="CP541" s="93" t="b">
        <f>IF(COUNTIF(DJ:DJ,CF541)&gt;0,TRUE,FALSE)</f>
        <v>0</v>
      </c>
      <c r="CQ541" s="93" t="b">
        <f>IF(COUNTIF($BU$164:$CB$339,CF541)&gt;0,TRUE,FALSE)</f>
        <v>0</v>
      </c>
      <c r="CU541" s="93" t="b">
        <f>$CU$152</f>
        <v>0</v>
      </c>
      <c r="CW541" s="93" t="b">
        <f>$CW$154</f>
        <v>0</v>
      </c>
      <c r="CZ541" s="93" t="b">
        <f>CZ157</f>
        <v>0</v>
      </c>
      <c r="DB541" s="93" t="b">
        <f>$DB$159</f>
        <v>0</v>
      </c>
      <c r="DC541" s="25"/>
      <c r="DD541" s="94"/>
      <c r="DE541" s="94"/>
      <c r="DF541" s="94"/>
      <c r="DG541" s="94"/>
      <c r="DH541" s="94"/>
      <c r="DJ541" s="118"/>
      <c r="DS541" s="94"/>
    </row>
    <row r="542" spans="6:123">
      <c r="F542" s="42"/>
      <c r="G542" s="42"/>
      <c r="H542" s="42"/>
      <c r="I542" s="42"/>
      <c r="J542" s="42"/>
      <c r="K542" s="42"/>
      <c r="L542" s="42"/>
      <c r="M542" s="42"/>
      <c r="N542" s="42"/>
      <c r="O542" s="42"/>
      <c r="P542" s="42"/>
      <c r="Q542" s="42"/>
      <c r="R542" s="42"/>
      <c r="S542" s="42"/>
      <c r="T542" s="42"/>
      <c r="U542" s="42"/>
      <c r="V542" s="42"/>
      <c r="W542" s="42"/>
      <c r="X542" s="42"/>
      <c r="Y542" s="42"/>
      <c r="Z542" s="42"/>
      <c r="AA542" s="42"/>
      <c r="AB542" s="42"/>
      <c r="AC542" s="42"/>
      <c r="AD542" s="42"/>
      <c r="AE542" s="42"/>
      <c r="AF542" s="42"/>
      <c r="AG542" s="42"/>
      <c r="AH542" s="42"/>
      <c r="AI542" s="42"/>
      <c r="AJ542" s="42"/>
      <c r="AK542" s="42"/>
      <c r="AL542" s="42"/>
      <c r="AM542" s="42"/>
      <c r="AN542" s="42"/>
      <c r="AO542" s="42"/>
      <c r="AP542" s="42"/>
      <c r="AQ542" s="42"/>
      <c r="AR542" s="42"/>
      <c r="AS542" s="42"/>
      <c r="AT542" s="42"/>
      <c r="AU542" s="42"/>
      <c r="AV542" s="42"/>
      <c r="AW542" s="42"/>
      <c r="AX542" s="42"/>
      <c r="AY542" s="42"/>
      <c r="AZ542" s="42"/>
      <c r="BA542" s="42"/>
      <c r="BB542" s="42"/>
      <c r="BC542" s="42"/>
      <c r="BD542" s="42"/>
      <c r="BE542" s="42"/>
      <c r="BF542" s="42"/>
      <c r="BG542" s="44"/>
      <c r="CF542" s="128" t="s">
        <v>610</v>
      </c>
      <c r="CG542" s="131" t="s">
        <v>610</v>
      </c>
      <c r="CH542" s="93" t="b">
        <f t="shared" si="54"/>
        <v>0</v>
      </c>
      <c r="CI542" s="25"/>
      <c r="CJ542" s="25"/>
      <c r="CK542" s="25"/>
      <c r="CP542" s="93" t="b">
        <f>IF(COUNTIF(DJ:DJ,CF542)&gt;0,TRUE,FALSE)</f>
        <v>0</v>
      </c>
      <c r="CQ542" s="93" t="b">
        <f>IF(COUNTIF($BU$164:$CB$339,CF542)&gt;0,TRUE,FALSE)</f>
        <v>0</v>
      </c>
      <c r="CS542" s="93" t="b">
        <f>$CS$150</f>
        <v>0</v>
      </c>
      <c r="CY542" s="93" t="b">
        <f>CY156</f>
        <v>0</v>
      </c>
      <c r="DC542" s="25"/>
      <c r="DD542" s="94"/>
      <c r="DE542" s="94"/>
      <c r="DF542" s="94"/>
      <c r="DG542" s="94"/>
      <c r="DH542" s="94"/>
      <c r="DJ542" s="118"/>
      <c r="DS542" s="94"/>
    </row>
    <row r="543" spans="6:123">
      <c r="F543" s="42"/>
      <c r="G543" s="42"/>
      <c r="H543" s="42"/>
      <c r="I543" s="42"/>
      <c r="J543" s="42"/>
      <c r="K543" s="42"/>
      <c r="L543" s="42"/>
      <c r="M543" s="42"/>
      <c r="N543" s="42"/>
      <c r="O543" s="42"/>
      <c r="P543" s="42"/>
      <c r="Q543" s="42"/>
      <c r="R543" s="42"/>
      <c r="S543" s="42"/>
      <c r="T543" s="42"/>
      <c r="U543" s="42"/>
      <c r="V543" s="42"/>
      <c r="W543" s="42"/>
      <c r="X543" s="42"/>
      <c r="Y543" s="42"/>
      <c r="Z543" s="42"/>
      <c r="AA543" s="42"/>
      <c r="AB543" s="42"/>
      <c r="AC543" s="42"/>
      <c r="AD543" s="42"/>
      <c r="AE543" s="42"/>
      <c r="AF543" s="42"/>
      <c r="AG543" s="42"/>
      <c r="AH543" s="42"/>
      <c r="AI543" s="42"/>
      <c r="AJ543" s="42"/>
      <c r="AK543" s="42"/>
      <c r="AL543" s="42"/>
      <c r="AM543" s="42"/>
      <c r="AN543" s="42"/>
      <c r="AO543" s="42"/>
      <c r="AP543" s="42"/>
      <c r="AQ543" s="42"/>
      <c r="AR543" s="42"/>
      <c r="AS543" s="42"/>
      <c r="AT543" s="42"/>
      <c r="AU543" s="42"/>
      <c r="AV543" s="42"/>
      <c r="AW543" s="42"/>
      <c r="AX543" s="42"/>
      <c r="AY543" s="42"/>
      <c r="AZ543" s="42"/>
      <c r="BA543" s="42"/>
      <c r="BB543" s="42"/>
      <c r="BC543" s="42"/>
      <c r="BD543" s="42"/>
      <c r="BE543" s="42"/>
      <c r="BF543" s="42"/>
      <c r="BG543" s="44"/>
      <c r="CF543" s="128" t="str">
        <f>CF542&amp;"_1mM"</f>
        <v>HPK1_1mM</v>
      </c>
      <c r="CG543" s="128" t="str">
        <f>CG542&amp;"_1mM"</f>
        <v>HPK1_1mM</v>
      </c>
      <c r="CI543" s="25"/>
      <c r="CJ543" s="25"/>
      <c r="CK543" s="25"/>
      <c r="DC543" s="25"/>
      <c r="DD543" s="94"/>
      <c r="DE543" s="94"/>
      <c r="DF543" s="94"/>
      <c r="DG543" s="94"/>
      <c r="DH543" s="94"/>
      <c r="DJ543" s="118"/>
      <c r="DS543" s="94"/>
    </row>
    <row r="544" spans="6:123">
      <c r="F544" s="42"/>
      <c r="G544" s="42"/>
      <c r="H544" s="42"/>
      <c r="I544" s="42"/>
      <c r="J544" s="42"/>
      <c r="K544" s="42"/>
      <c r="L544" s="42"/>
      <c r="M544" s="42"/>
      <c r="N544" s="42"/>
      <c r="O544" s="42"/>
      <c r="P544" s="42"/>
      <c r="Q544" s="42"/>
      <c r="R544" s="42"/>
      <c r="S544" s="42"/>
      <c r="T544" s="42"/>
      <c r="U544" s="42"/>
      <c r="V544" s="42"/>
      <c r="W544" s="42"/>
      <c r="X544" s="42"/>
      <c r="Y544" s="42"/>
      <c r="Z544" s="42"/>
      <c r="AA544" s="42"/>
      <c r="AB544" s="42"/>
      <c r="AC544" s="42"/>
      <c r="AD544" s="42"/>
      <c r="AE544" s="42"/>
      <c r="AF544" s="42"/>
      <c r="AG544" s="42"/>
      <c r="AH544" s="42"/>
      <c r="AI544" s="42"/>
      <c r="AJ544" s="42"/>
      <c r="AK544" s="42"/>
      <c r="AL544" s="42"/>
      <c r="AM544" s="42"/>
      <c r="AN544" s="42"/>
      <c r="AO544" s="42"/>
      <c r="AP544" s="42"/>
      <c r="AQ544" s="42"/>
      <c r="AR544" s="42"/>
      <c r="AS544" s="42"/>
      <c r="AT544" s="42"/>
      <c r="AU544" s="42"/>
      <c r="AV544" s="42"/>
      <c r="AW544" s="42"/>
      <c r="AX544" s="42"/>
      <c r="AY544" s="42"/>
      <c r="AZ544" s="42"/>
      <c r="BA544" s="42"/>
      <c r="BB544" s="42"/>
      <c r="BC544" s="42"/>
      <c r="BD544" s="42"/>
      <c r="BE544" s="42"/>
      <c r="BF544" s="42"/>
      <c r="BG544" s="44"/>
      <c r="CD544" s="152" t="s">
        <v>892</v>
      </c>
      <c r="CF544" s="128" t="s">
        <v>249</v>
      </c>
      <c r="CG544" s="131" t="s">
        <v>249</v>
      </c>
      <c r="CH544" s="93" t="b">
        <f t="shared" si="54"/>
        <v>0</v>
      </c>
      <c r="CI544" s="25"/>
      <c r="CJ544" s="25"/>
      <c r="CK544" s="25"/>
      <c r="CP544" s="93" t="b">
        <f>IF(COUNTIF(DJ:DJ,CF544)&gt;0,TRUE,FALSE)</f>
        <v>0</v>
      </c>
      <c r="CQ544" s="93" t="b">
        <f>IF(COUNTIF($BU$164:$CB$339,CF544)&gt;0,TRUE,FALSE)</f>
        <v>0</v>
      </c>
      <c r="CS544" s="93" t="b">
        <f>$CS$150</f>
        <v>0</v>
      </c>
      <c r="CY544" s="93" t="b">
        <f>CY156</f>
        <v>0</v>
      </c>
      <c r="DC544" s="25"/>
      <c r="DD544" s="94"/>
      <c r="DE544" s="94"/>
      <c r="DF544" s="94"/>
      <c r="DG544" s="94"/>
      <c r="DH544" s="94"/>
      <c r="DJ544" s="118"/>
      <c r="DS544" s="94"/>
    </row>
    <row r="545" spans="6:123">
      <c r="F545" s="42"/>
      <c r="G545" s="42"/>
      <c r="H545" s="42"/>
      <c r="I545" s="42"/>
      <c r="J545" s="42"/>
      <c r="K545" s="42"/>
      <c r="L545" s="42"/>
      <c r="M545" s="42"/>
      <c r="N545" s="42"/>
      <c r="O545" s="42"/>
      <c r="P545" s="42"/>
      <c r="Q545" s="42"/>
      <c r="R545" s="42"/>
      <c r="S545" s="42"/>
      <c r="T545" s="42"/>
      <c r="U545" s="42"/>
      <c r="V545" s="42"/>
      <c r="W545" s="42"/>
      <c r="X545" s="42"/>
      <c r="Y545" s="42"/>
      <c r="Z545" s="42"/>
      <c r="AA545" s="42"/>
      <c r="AB545" s="42"/>
      <c r="AC545" s="42"/>
      <c r="AD545" s="42"/>
      <c r="AE545" s="42"/>
      <c r="AF545" s="42"/>
      <c r="AG545" s="42"/>
      <c r="AH545" s="42"/>
      <c r="AI545" s="42"/>
      <c r="AJ545" s="42"/>
      <c r="AK545" s="42"/>
      <c r="AL545" s="42"/>
      <c r="AM545" s="42"/>
      <c r="AN545" s="42"/>
      <c r="AO545" s="42"/>
      <c r="AP545" s="42"/>
      <c r="AQ545" s="42"/>
      <c r="AR545" s="42"/>
      <c r="AS545" s="42"/>
      <c r="AT545" s="42"/>
      <c r="AU545" s="42"/>
      <c r="AV545" s="42"/>
      <c r="AW545" s="42"/>
      <c r="AX545" s="42"/>
      <c r="AY545" s="42"/>
      <c r="AZ545" s="42"/>
      <c r="BA545" s="42"/>
      <c r="BB545" s="42"/>
      <c r="BC545" s="42"/>
      <c r="BD545" s="42"/>
      <c r="BE545" s="42"/>
      <c r="BF545" s="42"/>
      <c r="BG545" s="44"/>
      <c r="CF545" s="128" t="s">
        <v>250</v>
      </c>
      <c r="CG545" s="131" t="s">
        <v>250</v>
      </c>
      <c r="CH545" s="93" t="b">
        <f t="shared" si="54"/>
        <v>0</v>
      </c>
      <c r="CI545" s="25"/>
      <c r="CJ545" s="25"/>
      <c r="CK545" s="25"/>
      <c r="CP545" s="93" t="b">
        <f>IF(COUNTIF(DJ:DJ,CF545)&gt;0,TRUE,FALSE)</f>
        <v>0</v>
      </c>
      <c r="CQ545" s="93" t="b">
        <f>IF(COUNTIF($BU$164:$CB$339,CF545)&gt;0,TRUE,FALSE)</f>
        <v>0</v>
      </c>
      <c r="CS545" s="93" t="b">
        <f>$CS$150</f>
        <v>0</v>
      </c>
      <c r="CT545" s="93" t="b">
        <f>CT151</f>
        <v>0</v>
      </c>
      <c r="CY545" s="93" t="b">
        <f>CY156</f>
        <v>0</v>
      </c>
      <c r="DC545" s="25"/>
      <c r="DD545" s="94"/>
      <c r="DE545" s="94"/>
      <c r="DF545" s="94"/>
      <c r="DG545" s="94"/>
      <c r="DH545" s="94"/>
      <c r="DJ545" s="118"/>
      <c r="DS545" s="94"/>
    </row>
    <row r="546" spans="6:123">
      <c r="F546" s="42"/>
      <c r="G546" s="42"/>
      <c r="H546" s="42"/>
      <c r="I546" s="42"/>
      <c r="J546" s="42"/>
      <c r="K546" s="42"/>
      <c r="L546" s="42"/>
      <c r="M546" s="42"/>
      <c r="N546" s="42"/>
      <c r="O546" s="42"/>
      <c r="P546" s="42"/>
      <c r="Q546" s="42"/>
      <c r="R546" s="42"/>
      <c r="S546" s="42"/>
      <c r="T546" s="42"/>
      <c r="U546" s="42"/>
      <c r="V546" s="42"/>
      <c r="W546" s="42"/>
      <c r="X546" s="42"/>
      <c r="Y546" s="42"/>
      <c r="Z546" s="42"/>
      <c r="AA546" s="42"/>
      <c r="AB546" s="42"/>
      <c r="AC546" s="42"/>
      <c r="AD546" s="42"/>
      <c r="AE546" s="42"/>
      <c r="AF546" s="42"/>
      <c r="AG546" s="42"/>
      <c r="AH546" s="42"/>
      <c r="AI546" s="42"/>
      <c r="AJ546" s="42"/>
      <c r="AK546" s="42"/>
      <c r="AL546" s="42"/>
      <c r="AM546" s="42"/>
      <c r="AN546" s="42"/>
      <c r="AO546" s="42"/>
      <c r="AP546" s="42"/>
      <c r="AQ546" s="42"/>
      <c r="AR546" s="42"/>
      <c r="AS546" s="42"/>
      <c r="AT546" s="42"/>
      <c r="AU546" s="42"/>
      <c r="AV546" s="42"/>
      <c r="AW546" s="42"/>
      <c r="AX546" s="42"/>
      <c r="AY546" s="42"/>
      <c r="AZ546" s="42"/>
      <c r="BA546" s="42"/>
      <c r="BB546" s="42"/>
      <c r="BC546" s="42"/>
      <c r="BD546" s="42"/>
      <c r="BE546" s="42"/>
      <c r="BF546" s="42"/>
      <c r="BG546" s="44"/>
      <c r="CF546" s="128" t="s">
        <v>469</v>
      </c>
      <c r="CG546" s="131" t="s">
        <v>469</v>
      </c>
      <c r="CH546" s="93" t="b">
        <f t="shared" si="54"/>
        <v>0</v>
      </c>
      <c r="CI546" s="25"/>
      <c r="CJ546" s="25"/>
      <c r="CK546" s="25"/>
      <c r="CP546" s="93" t="b">
        <f>IF(COUNTIF(DJ:DJ,CF546)&gt;0,TRUE,FALSE)</f>
        <v>0</v>
      </c>
      <c r="CQ546" s="93" t="b">
        <f>IF(COUNTIF($BU$164:$CB$339,CF546)&gt;0,TRUE,FALSE)</f>
        <v>0</v>
      </c>
      <c r="CU546" s="93" t="b">
        <f>$CU$152</f>
        <v>0</v>
      </c>
      <c r="CW546" s="93" t="b">
        <f>$CW$154</f>
        <v>0</v>
      </c>
      <c r="CZ546" s="93" t="b">
        <f>CZ157</f>
        <v>0</v>
      </c>
      <c r="DB546" s="93" t="b">
        <f>$DB$159</f>
        <v>0</v>
      </c>
      <c r="DC546" s="25"/>
      <c r="DD546" s="94"/>
      <c r="DE546" s="94"/>
      <c r="DF546" s="94"/>
      <c r="DG546" s="94"/>
      <c r="DH546" s="94"/>
      <c r="DJ546" s="118"/>
      <c r="DS546" s="94"/>
    </row>
    <row r="547" spans="6:123">
      <c r="F547" s="42"/>
      <c r="G547" s="42"/>
      <c r="H547" s="42"/>
      <c r="I547" s="42"/>
      <c r="J547" s="42"/>
      <c r="K547" s="42"/>
      <c r="L547" s="42"/>
      <c r="M547" s="42"/>
      <c r="N547" s="42"/>
      <c r="O547" s="42"/>
      <c r="P547" s="42"/>
      <c r="Q547" s="42"/>
      <c r="R547" s="42"/>
      <c r="S547" s="42"/>
      <c r="T547" s="42"/>
      <c r="U547" s="42"/>
      <c r="V547" s="42"/>
      <c r="W547" s="42"/>
      <c r="X547" s="42"/>
      <c r="Y547" s="42"/>
      <c r="Z547" s="42"/>
      <c r="AA547" s="42"/>
      <c r="AB547" s="42"/>
      <c r="AC547" s="42"/>
      <c r="AD547" s="42"/>
      <c r="AE547" s="42"/>
      <c r="AF547" s="42"/>
      <c r="AG547" s="42"/>
      <c r="AH547" s="42"/>
      <c r="AI547" s="42"/>
      <c r="AJ547" s="42"/>
      <c r="AK547" s="42"/>
      <c r="AL547" s="42"/>
      <c r="AM547" s="42"/>
      <c r="AN547" s="42"/>
      <c r="AO547" s="42"/>
      <c r="AP547" s="42"/>
      <c r="AQ547" s="42"/>
      <c r="AR547" s="42"/>
      <c r="AS547" s="42"/>
      <c r="AT547" s="42"/>
      <c r="AU547" s="42"/>
      <c r="AV547" s="42"/>
      <c r="AW547" s="42"/>
      <c r="AX547" s="42"/>
      <c r="AY547" s="42"/>
      <c r="AZ547" s="42"/>
      <c r="BA547" s="42"/>
      <c r="BB547" s="42"/>
      <c r="BC547" s="42"/>
      <c r="BD547" s="42"/>
      <c r="BE547" s="42"/>
      <c r="BF547" s="42"/>
      <c r="BG547" s="44"/>
      <c r="CF547" s="128" t="s">
        <v>251</v>
      </c>
      <c r="CG547" s="131" t="s">
        <v>251</v>
      </c>
      <c r="CH547" s="93" t="b">
        <f t="shared" si="54"/>
        <v>0</v>
      </c>
      <c r="CI547" s="25"/>
      <c r="CJ547" s="25"/>
      <c r="CK547" s="25"/>
      <c r="CP547" s="93" t="b">
        <f>IF(COUNTIF(DJ:DJ,CF547)&gt;0,TRUE,FALSE)</f>
        <v>0</v>
      </c>
      <c r="CQ547" s="93" t="b">
        <f>IF(COUNTIF($BU$164:$CB$339,CF547)&gt;0,TRUE,FALSE)</f>
        <v>0</v>
      </c>
      <c r="CS547" s="93" t="b">
        <f>$CS$150</f>
        <v>0</v>
      </c>
      <c r="CY547" s="93" t="b">
        <f>CY156</f>
        <v>0</v>
      </c>
      <c r="DC547" s="25"/>
      <c r="DD547" s="94"/>
      <c r="DE547" s="94"/>
      <c r="DF547" s="94"/>
      <c r="DG547" s="94"/>
      <c r="DH547" s="94"/>
      <c r="DJ547" s="118"/>
      <c r="DS547" s="94"/>
    </row>
    <row r="548" spans="6:123">
      <c r="F548" s="42"/>
      <c r="G548" s="42"/>
      <c r="H548" s="42"/>
      <c r="I548" s="42"/>
      <c r="J548" s="42"/>
      <c r="K548" s="42"/>
      <c r="L548" s="42"/>
      <c r="M548" s="42"/>
      <c r="N548" s="42"/>
      <c r="O548" s="42"/>
      <c r="P548" s="42"/>
      <c r="Q548" s="42"/>
      <c r="R548" s="42"/>
      <c r="S548" s="42"/>
      <c r="T548" s="42"/>
      <c r="U548" s="42"/>
      <c r="V548" s="42"/>
      <c r="W548" s="42"/>
      <c r="X548" s="42"/>
      <c r="Y548" s="42"/>
      <c r="Z548" s="42"/>
      <c r="AA548" s="42"/>
      <c r="AB548" s="42"/>
      <c r="AC548" s="42"/>
      <c r="AD548" s="42"/>
      <c r="AE548" s="42"/>
      <c r="AF548" s="42"/>
      <c r="AG548" s="42"/>
      <c r="AH548" s="42"/>
      <c r="AI548" s="42"/>
      <c r="AJ548" s="42"/>
      <c r="AK548" s="42"/>
      <c r="AL548" s="42"/>
      <c r="AM548" s="42"/>
      <c r="AN548" s="42"/>
      <c r="AO548" s="42"/>
      <c r="AP548" s="42"/>
      <c r="AQ548" s="42"/>
      <c r="AR548" s="42"/>
      <c r="AS548" s="42"/>
      <c r="AT548" s="42"/>
      <c r="AU548" s="42"/>
      <c r="AV548" s="42"/>
      <c r="AW548" s="42"/>
      <c r="AX548" s="42"/>
      <c r="AY548" s="42"/>
      <c r="AZ548" s="42"/>
      <c r="BA548" s="42"/>
      <c r="BB548" s="42"/>
      <c r="BC548" s="42"/>
      <c r="BD548" s="42"/>
      <c r="BE548" s="42"/>
      <c r="BF548" s="42"/>
      <c r="BG548" s="44"/>
      <c r="CF548" s="128" t="str">
        <f>CF547&amp;"_1mM"</f>
        <v>IKKε_1mM</v>
      </c>
      <c r="CG548" s="128" t="str">
        <f>CG547&amp;"_1mM"</f>
        <v>IKKε_1mM</v>
      </c>
      <c r="CI548" s="25"/>
      <c r="CJ548" s="25"/>
      <c r="CK548" s="25"/>
      <c r="DC548" s="25"/>
      <c r="DD548" s="94"/>
      <c r="DE548" s="94"/>
      <c r="DF548" s="94"/>
      <c r="DG548" s="94"/>
      <c r="DH548" s="94"/>
      <c r="DJ548" s="118"/>
      <c r="DS548" s="94"/>
    </row>
    <row r="549" spans="6:123">
      <c r="F549" s="42"/>
      <c r="G549" s="42"/>
      <c r="H549" s="42"/>
      <c r="I549" s="42"/>
      <c r="J549" s="42"/>
      <c r="K549" s="42"/>
      <c r="L549" s="42"/>
      <c r="M549" s="42"/>
      <c r="N549" s="42"/>
      <c r="O549" s="42"/>
      <c r="P549" s="42"/>
      <c r="Q549" s="42"/>
      <c r="R549" s="42"/>
      <c r="S549" s="42"/>
      <c r="T549" s="42"/>
      <c r="U549" s="42"/>
      <c r="V549" s="42"/>
      <c r="W549" s="42"/>
      <c r="X549" s="42"/>
      <c r="Y549" s="42"/>
      <c r="Z549" s="42"/>
      <c r="AA549" s="42"/>
      <c r="AB549" s="42"/>
      <c r="AC549" s="42"/>
      <c r="AD549" s="42"/>
      <c r="AE549" s="42"/>
      <c r="AF549" s="42"/>
      <c r="AG549" s="42"/>
      <c r="AH549" s="42"/>
      <c r="AI549" s="42"/>
      <c r="AJ549" s="42"/>
      <c r="AK549" s="42"/>
      <c r="AL549" s="42"/>
      <c r="AM549" s="42"/>
      <c r="AN549" s="42"/>
      <c r="AO549" s="42"/>
      <c r="AP549" s="42"/>
      <c r="AQ549" s="42"/>
      <c r="AR549" s="42"/>
      <c r="AS549" s="42"/>
      <c r="AT549" s="42"/>
      <c r="AU549" s="42"/>
      <c r="AV549" s="42"/>
      <c r="AW549" s="42"/>
      <c r="AX549" s="42"/>
      <c r="AY549" s="42"/>
      <c r="AZ549" s="42"/>
      <c r="BA549" s="42"/>
      <c r="BB549" s="42"/>
      <c r="BC549" s="42"/>
      <c r="BD549" s="42"/>
      <c r="BE549" s="42"/>
      <c r="BF549" s="42"/>
      <c r="BG549" s="44"/>
      <c r="CD549" s="152" t="s">
        <v>892</v>
      </c>
      <c r="CF549" s="128" t="s">
        <v>254</v>
      </c>
      <c r="CG549" s="131" t="s">
        <v>254</v>
      </c>
      <c r="CH549" s="93" t="b">
        <f t="shared" si="54"/>
        <v>0</v>
      </c>
      <c r="CI549" s="25"/>
      <c r="CJ549" s="25"/>
      <c r="CK549" s="25"/>
      <c r="CP549" s="93" t="b">
        <f t="shared" ref="CP549:CP556" si="62">IF(COUNTIF(DJ:DJ,CF549)&gt;0,TRUE,FALSE)</f>
        <v>0</v>
      </c>
      <c r="CQ549" s="93" t="b">
        <f t="shared" ref="CQ549:CQ561" si="63">IF(COUNTIF($BU$164:$CB$339,CF549)&gt;0,TRUE,FALSE)</f>
        <v>0</v>
      </c>
      <c r="CS549" s="93" t="b">
        <f>$CS$150</f>
        <v>0</v>
      </c>
      <c r="CY549" s="93" t="b">
        <f>CY156</f>
        <v>0</v>
      </c>
      <c r="DC549" s="25"/>
      <c r="DD549" s="94"/>
      <c r="DE549" s="94"/>
      <c r="DF549" s="94"/>
      <c r="DG549" s="94"/>
      <c r="DH549" s="94"/>
      <c r="DJ549" s="118"/>
      <c r="DS549" s="94"/>
    </row>
    <row r="550" spans="6:123">
      <c r="F550" s="42"/>
      <c r="G550" s="42"/>
      <c r="H550" s="42"/>
      <c r="I550" s="42"/>
      <c r="J550" s="42"/>
      <c r="K550" s="42"/>
      <c r="L550" s="42"/>
      <c r="M550" s="42"/>
      <c r="N550" s="42"/>
      <c r="O550" s="42"/>
      <c r="P550" s="42"/>
      <c r="Q550" s="42"/>
      <c r="R550" s="42"/>
      <c r="S550" s="42"/>
      <c r="T550" s="42"/>
      <c r="U550" s="42"/>
      <c r="V550" s="42"/>
      <c r="W550" s="42"/>
      <c r="X550" s="42"/>
      <c r="Y550" s="42"/>
      <c r="Z550" s="42"/>
      <c r="AA550" s="42"/>
      <c r="AB550" s="42"/>
      <c r="AC550" s="42"/>
      <c r="AD550" s="42"/>
      <c r="AE550" s="42"/>
      <c r="AF550" s="42"/>
      <c r="AG550" s="42"/>
      <c r="AH550" s="42"/>
      <c r="AI550" s="42"/>
      <c r="AJ550" s="42"/>
      <c r="AK550" s="42"/>
      <c r="AL550" s="42"/>
      <c r="AM550" s="42"/>
      <c r="AN550" s="42"/>
      <c r="AO550" s="42"/>
      <c r="AP550" s="42"/>
      <c r="AQ550" s="42"/>
      <c r="AR550" s="42"/>
      <c r="AS550" s="42"/>
      <c r="AT550" s="42"/>
      <c r="AU550" s="42"/>
      <c r="AV550" s="42"/>
      <c r="AW550" s="42"/>
      <c r="AX550" s="42"/>
      <c r="AY550" s="42"/>
      <c r="AZ550" s="42"/>
      <c r="BA550" s="42"/>
      <c r="BB550" s="42"/>
      <c r="BC550" s="42"/>
      <c r="BD550" s="42"/>
      <c r="BE550" s="42"/>
      <c r="BF550" s="42"/>
      <c r="BG550" s="44"/>
      <c r="CD550" s="152" t="s">
        <v>893</v>
      </c>
      <c r="CF550" s="128" t="s">
        <v>255</v>
      </c>
      <c r="CG550" s="131" t="s">
        <v>255</v>
      </c>
      <c r="CH550" s="93" t="b">
        <f t="shared" si="54"/>
        <v>0</v>
      </c>
      <c r="CI550" s="25"/>
      <c r="CJ550" s="25"/>
      <c r="CK550" s="25"/>
      <c r="CP550" s="93" t="b">
        <f t="shared" si="62"/>
        <v>0</v>
      </c>
      <c r="CQ550" s="93" t="b">
        <f t="shared" si="63"/>
        <v>0</v>
      </c>
      <c r="CS550" s="93" t="b">
        <f>$CS$150</f>
        <v>0</v>
      </c>
      <c r="CT550" s="93" t="b">
        <f>CT151</f>
        <v>0</v>
      </c>
      <c r="CU550" s="93" t="b">
        <f>$CU$152</f>
        <v>0</v>
      </c>
      <c r="CW550" s="93" t="b">
        <f>$CW$154</f>
        <v>0</v>
      </c>
      <c r="CY550" s="93" t="b">
        <f>CY156</f>
        <v>0</v>
      </c>
      <c r="CZ550" s="93" t="b">
        <f>CZ157</f>
        <v>0</v>
      </c>
      <c r="DB550" s="93" t="b">
        <f>$DB$159</f>
        <v>0</v>
      </c>
      <c r="DC550" s="25"/>
      <c r="DD550" s="94"/>
      <c r="DE550" s="94"/>
      <c r="DF550" s="94"/>
      <c r="DG550" s="94"/>
      <c r="DH550" s="94"/>
      <c r="DJ550" s="118"/>
      <c r="DS550" s="94"/>
    </row>
    <row r="551" spans="6:123">
      <c r="F551" s="42"/>
      <c r="G551" s="42"/>
      <c r="H551" s="42"/>
      <c r="I551" s="42"/>
      <c r="J551" s="42"/>
      <c r="K551" s="42"/>
      <c r="L551" s="42"/>
      <c r="M551" s="42"/>
      <c r="N551" s="42"/>
      <c r="O551" s="42"/>
      <c r="P551" s="42"/>
      <c r="Q551" s="42"/>
      <c r="R551" s="42"/>
      <c r="S551" s="42"/>
      <c r="T551" s="42"/>
      <c r="U551" s="42"/>
      <c r="V551" s="42"/>
      <c r="W551" s="42"/>
      <c r="X551" s="42"/>
      <c r="Y551" s="42"/>
      <c r="Z551" s="42"/>
      <c r="AA551" s="42"/>
      <c r="AB551" s="42"/>
      <c r="AC551" s="42"/>
      <c r="AD551" s="42"/>
      <c r="AE551" s="42"/>
      <c r="AF551" s="42"/>
      <c r="AG551" s="42"/>
      <c r="AH551" s="42"/>
      <c r="AI551" s="42"/>
      <c r="AJ551" s="42"/>
      <c r="AK551" s="42"/>
      <c r="AL551" s="42"/>
      <c r="AM551" s="42"/>
      <c r="AN551" s="42"/>
      <c r="AO551" s="42"/>
      <c r="AP551" s="42"/>
      <c r="AQ551" s="42"/>
      <c r="AR551" s="42"/>
      <c r="AS551" s="42"/>
      <c r="AT551" s="42"/>
      <c r="AU551" s="42"/>
      <c r="AV551" s="42"/>
      <c r="AW551" s="42"/>
      <c r="AX551" s="42"/>
      <c r="AY551" s="42"/>
      <c r="AZ551" s="42"/>
      <c r="BA551" s="42"/>
      <c r="BB551" s="42"/>
      <c r="BC551" s="42"/>
      <c r="BD551" s="42"/>
      <c r="BE551" s="42"/>
      <c r="BF551" s="42"/>
      <c r="BG551" s="44"/>
      <c r="CF551" s="128" t="s">
        <v>256</v>
      </c>
      <c r="CG551" s="131" t="s">
        <v>256</v>
      </c>
      <c r="CH551" s="93" t="b">
        <f t="shared" si="54"/>
        <v>0</v>
      </c>
      <c r="CI551" s="25"/>
      <c r="CJ551" s="25"/>
      <c r="CK551" s="25"/>
      <c r="CP551" s="93" t="b">
        <f t="shared" si="62"/>
        <v>0</v>
      </c>
      <c r="CQ551" s="93" t="b">
        <f t="shared" si="63"/>
        <v>0</v>
      </c>
      <c r="CS551" s="93" t="b">
        <f>$CS$150</f>
        <v>0</v>
      </c>
      <c r="CY551" s="93" t="b">
        <f>CY156</f>
        <v>0</v>
      </c>
      <c r="DC551" s="25"/>
      <c r="DD551" s="94"/>
      <c r="DE551" s="94"/>
      <c r="DF551" s="94"/>
      <c r="DG551" s="94"/>
      <c r="DH551" s="94"/>
      <c r="DJ551" s="118"/>
      <c r="DS551" s="94"/>
    </row>
    <row r="552" spans="6:123">
      <c r="F552" s="42"/>
      <c r="G552" s="42"/>
      <c r="H552" s="42"/>
      <c r="I552" s="42"/>
      <c r="J552" s="42"/>
      <c r="K552" s="42"/>
      <c r="L552" s="42"/>
      <c r="M552" s="42"/>
      <c r="N552" s="42"/>
      <c r="O552" s="42"/>
      <c r="P552" s="42"/>
      <c r="Q552" s="42"/>
      <c r="R552" s="42"/>
      <c r="S552" s="42"/>
      <c r="T552" s="42"/>
      <c r="U552" s="42"/>
      <c r="V552" s="42"/>
      <c r="W552" s="42"/>
      <c r="X552" s="42"/>
      <c r="Y552" s="42"/>
      <c r="Z552" s="42"/>
      <c r="AA552" s="42"/>
      <c r="AB552" s="42"/>
      <c r="AC552" s="42"/>
      <c r="AD552" s="42"/>
      <c r="AE552" s="42"/>
      <c r="AF552" s="42"/>
      <c r="AG552" s="42"/>
      <c r="AH552" s="42"/>
      <c r="AI552" s="42"/>
      <c r="AJ552" s="42"/>
      <c r="AK552" s="42"/>
      <c r="AL552" s="42"/>
      <c r="AM552" s="42"/>
      <c r="AN552" s="42"/>
      <c r="AO552" s="42"/>
      <c r="AP552" s="42"/>
      <c r="AQ552" s="42"/>
      <c r="AR552" s="42"/>
      <c r="AS552" s="42"/>
      <c r="AT552" s="42"/>
      <c r="AU552" s="42"/>
      <c r="AV552" s="42"/>
      <c r="AW552" s="42"/>
      <c r="AX552" s="42"/>
      <c r="AY552" s="42"/>
      <c r="AZ552" s="42"/>
      <c r="BA552" s="42"/>
      <c r="BB552" s="42"/>
      <c r="BC552" s="42"/>
      <c r="BD552" s="42"/>
      <c r="BE552" s="42"/>
      <c r="BF552" s="42"/>
      <c r="BG552" s="44"/>
      <c r="CF552" s="128" t="s">
        <v>470</v>
      </c>
      <c r="CG552" s="131" t="s">
        <v>470</v>
      </c>
      <c r="CH552" s="93" t="b">
        <f t="shared" si="54"/>
        <v>0</v>
      </c>
      <c r="CI552" s="25"/>
      <c r="CJ552" s="25"/>
      <c r="CK552" s="25"/>
      <c r="CP552" s="93" t="b">
        <f t="shared" si="62"/>
        <v>0</v>
      </c>
      <c r="CQ552" s="93" t="b">
        <f t="shared" si="63"/>
        <v>0</v>
      </c>
      <c r="CU552" s="93" t="b">
        <f>$CU$152</f>
        <v>0</v>
      </c>
      <c r="CW552" s="93" t="b">
        <f>$CW$154</f>
        <v>0</v>
      </c>
      <c r="CX552" s="93" t="b">
        <f>CX155</f>
        <v>0</v>
      </c>
      <c r="CZ552" s="93" t="b">
        <f>CZ157</f>
        <v>0</v>
      </c>
      <c r="DB552" s="93" t="b">
        <f>$DB$159</f>
        <v>0</v>
      </c>
      <c r="DC552" s="25"/>
      <c r="DD552" s="94"/>
      <c r="DE552" s="94"/>
      <c r="DF552" s="94"/>
      <c r="DG552" s="94"/>
      <c r="DH552" s="94"/>
      <c r="DJ552" s="118"/>
      <c r="DS552" s="94"/>
    </row>
    <row r="553" spans="6:123">
      <c r="F553" s="42"/>
      <c r="G553" s="42"/>
      <c r="H553" s="42"/>
      <c r="I553" s="42"/>
      <c r="J553" s="42"/>
      <c r="K553" s="42"/>
      <c r="L553" s="42"/>
      <c r="M553" s="42"/>
      <c r="N553" s="42"/>
      <c r="O553" s="42"/>
      <c r="P553" s="42"/>
      <c r="Q553" s="42"/>
      <c r="R553" s="42"/>
      <c r="S553" s="42"/>
      <c r="T553" s="42"/>
      <c r="U553" s="42"/>
      <c r="V553" s="42"/>
      <c r="W553" s="42"/>
      <c r="X553" s="42"/>
      <c r="Y553" s="42"/>
      <c r="Z553" s="42"/>
      <c r="AA553" s="42"/>
      <c r="AB553" s="42"/>
      <c r="AC553" s="42"/>
      <c r="AD553" s="42"/>
      <c r="AE553" s="42"/>
      <c r="AF553" s="42"/>
      <c r="AG553" s="42"/>
      <c r="AH553" s="42"/>
      <c r="AI553" s="42"/>
      <c r="AJ553" s="42"/>
      <c r="AK553" s="42"/>
      <c r="AL553" s="42"/>
      <c r="AM553" s="42"/>
      <c r="AN553" s="42"/>
      <c r="AO553" s="42"/>
      <c r="AP553" s="42"/>
      <c r="AQ553" s="42"/>
      <c r="AR553" s="42"/>
      <c r="AS553" s="42"/>
      <c r="AT553" s="42"/>
      <c r="AU553" s="42"/>
      <c r="AV553" s="42"/>
      <c r="AW553" s="42"/>
      <c r="AX553" s="42"/>
      <c r="AY553" s="42"/>
      <c r="AZ553" s="42"/>
      <c r="BA553" s="42"/>
      <c r="BB553" s="42"/>
      <c r="BC553" s="42"/>
      <c r="BD553" s="42"/>
      <c r="BE553" s="42"/>
      <c r="BF553" s="42"/>
      <c r="BG553" s="44"/>
      <c r="CF553" s="128" t="s">
        <v>257</v>
      </c>
      <c r="CG553" s="131" t="s">
        <v>257</v>
      </c>
      <c r="CH553" s="93" t="b">
        <f t="shared" si="54"/>
        <v>0</v>
      </c>
      <c r="CI553" s="25"/>
      <c r="CJ553" s="25"/>
      <c r="CK553" s="25"/>
      <c r="CP553" s="93" t="b">
        <f t="shared" si="62"/>
        <v>0</v>
      </c>
      <c r="CQ553" s="93" t="b">
        <f t="shared" si="63"/>
        <v>0</v>
      </c>
      <c r="CS553" s="93" t="b">
        <f>$CS$150</f>
        <v>0</v>
      </c>
      <c r="CT553" s="93" t="b">
        <f>CT151</f>
        <v>0</v>
      </c>
      <c r="CY553" s="93" t="b">
        <f>CY156</f>
        <v>0</v>
      </c>
      <c r="DC553" s="25"/>
      <c r="DD553" s="94"/>
      <c r="DE553" s="94"/>
      <c r="DF553" s="94"/>
      <c r="DG553" s="94"/>
      <c r="DH553" s="94"/>
      <c r="DJ553" s="118"/>
      <c r="DS553" s="94"/>
    </row>
    <row r="554" spans="6:123">
      <c r="F554" s="42"/>
      <c r="G554" s="42"/>
      <c r="H554" s="42"/>
      <c r="I554" s="42"/>
      <c r="J554" s="42"/>
      <c r="K554" s="42"/>
      <c r="L554" s="42"/>
      <c r="M554" s="42"/>
      <c r="N554" s="42"/>
      <c r="O554" s="42"/>
      <c r="P554" s="42"/>
      <c r="Q554" s="42"/>
      <c r="R554" s="42"/>
      <c r="S554" s="42"/>
      <c r="T554" s="42"/>
      <c r="U554" s="42"/>
      <c r="V554" s="42"/>
      <c r="W554" s="42"/>
      <c r="X554" s="42"/>
      <c r="Y554" s="42"/>
      <c r="Z554" s="42"/>
      <c r="AA554" s="42"/>
      <c r="AB554" s="42"/>
      <c r="AC554" s="42"/>
      <c r="AD554" s="42"/>
      <c r="AE554" s="42"/>
      <c r="AF554" s="42"/>
      <c r="AG554" s="42"/>
      <c r="AH554" s="42"/>
      <c r="AI554" s="42"/>
      <c r="AJ554" s="42"/>
      <c r="AK554" s="42"/>
      <c r="AL554" s="42"/>
      <c r="AM554" s="42"/>
      <c r="AN554" s="42"/>
      <c r="AO554" s="42"/>
      <c r="AP554" s="42"/>
      <c r="AQ554" s="42"/>
      <c r="AR554" s="42"/>
      <c r="AS554" s="42"/>
      <c r="AT554" s="42"/>
      <c r="AU554" s="42"/>
      <c r="AV554" s="42"/>
      <c r="AW554" s="42"/>
      <c r="AX554" s="42"/>
      <c r="AY554" s="42"/>
      <c r="AZ554" s="42"/>
      <c r="BA554" s="42"/>
      <c r="BB554" s="42"/>
      <c r="BC554" s="42"/>
      <c r="BD554" s="42"/>
      <c r="BE554" s="42"/>
      <c r="BF554" s="42"/>
      <c r="BG554" s="44"/>
      <c r="CF554" s="128" t="s">
        <v>471</v>
      </c>
      <c r="CG554" s="131" t="s">
        <v>471</v>
      </c>
      <c r="CH554" s="93" t="b">
        <f t="shared" si="54"/>
        <v>0</v>
      </c>
      <c r="CI554" s="25"/>
      <c r="CJ554" s="25"/>
      <c r="CK554" s="25"/>
      <c r="CP554" s="93" t="b">
        <f t="shared" si="62"/>
        <v>0</v>
      </c>
      <c r="CQ554" s="93" t="b">
        <f t="shared" si="63"/>
        <v>0</v>
      </c>
      <c r="CU554" s="93" t="b">
        <f>$CU$152</f>
        <v>0</v>
      </c>
      <c r="CW554" s="93" t="b">
        <f>$CW$154</f>
        <v>0</v>
      </c>
      <c r="CX554" s="93" t="b">
        <f>CX155</f>
        <v>0</v>
      </c>
      <c r="CZ554" s="93" t="b">
        <f>CZ157</f>
        <v>0</v>
      </c>
      <c r="DB554" s="93" t="b">
        <f>$DB$159</f>
        <v>0</v>
      </c>
      <c r="DC554" s="25"/>
      <c r="DD554" s="94"/>
      <c r="DE554" s="94"/>
      <c r="DF554" s="94"/>
      <c r="DG554" s="94"/>
      <c r="DH554" s="94"/>
      <c r="DJ554" s="118"/>
      <c r="DS554" s="94"/>
    </row>
    <row r="555" spans="6:123">
      <c r="F555" s="42"/>
      <c r="G555" s="42"/>
      <c r="H555" s="42"/>
      <c r="I555" s="42"/>
      <c r="J555" s="42"/>
      <c r="K555" s="42"/>
      <c r="L555" s="42"/>
      <c r="M555" s="42"/>
      <c r="N555" s="42"/>
      <c r="O555" s="42"/>
      <c r="P555" s="42"/>
      <c r="Q555" s="42"/>
      <c r="R555" s="42"/>
      <c r="S555" s="42"/>
      <c r="T555" s="42"/>
      <c r="U555" s="42"/>
      <c r="V555" s="42"/>
      <c r="W555" s="42"/>
      <c r="X555" s="42"/>
      <c r="Y555" s="42"/>
      <c r="Z555" s="42"/>
      <c r="AA555" s="42"/>
      <c r="AB555" s="42"/>
      <c r="AC555" s="42"/>
      <c r="AD555" s="42"/>
      <c r="AE555" s="42"/>
      <c r="AF555" s="42"/>
      <c r="AG555" s="42"/>
      <c r="AH555" s="42"/>
      <c r="AI555" s="42"/>
      <c r="AJ555" s="42"/>
      <c r="AK555" s="42"/>
      <c r="AL555" s="42"/>
      <c r="AM555" s="42"/>
      <c r="AN555" s="42"/>
      <c r="AO555" s="42"/>
      <c r="AP555" s="42"/>
      <c r="AQ555" s="42"/>
      <c r="AR555" s="42"/>
      <c r="AS555" s="42"/>
      <c r="AT555" s="42"/>
      <c r="AU555" s="42"/>
      <c r="AV555" s="42"/>
      <c r="AW555" s="42"/>
      <c r="AX555" s="42"/>
      <c r="AY555" s="42"/>
      <c r="AZ555" s="42"/>
      <c r="BA555" s="42"/>
      <c r="BB555" s="42"/>
      <c r="BC555" s="42"/>
      <c r="BD555" s="42"/>
      <c r="BE555" s="42"/>
      <c r="BF555" s="42"/>
      <c r="BG555" s="44"/>
      <c r="CF555" s="128" t="s">
        <v>259</v>
      </c>
      <c r="CG555" s="131" t="s">
        <v>259</v>
      </c>
      <c r="CH555" s="93" t="b">
        <f t="shared" si="54"/>
        <v>0</v>
      </c>
      <c r="CI555" s="25"/>
      <c r="CJ555" s="25"/>
      <c r="CK555" s="25"/>
      <c r="CP555" s="93" t="b">
        <f t="shared" si="62"/>
        <v>0</v>
      </c>
      <c r="CQ555" s="93" t="b">
        <f t="shared" si="63"/>
        <v>0</v>
      </c>
      <c r="CS555" s="93" t="b">
        <f>$CS$150</f>
        <v>0</v>
      </c>
      <c r="CY555" s="93" t="b">
        <f>CY156</f>
        <v>0</v>
      </c>
      <c r="DC555" s="25"/>
      <c r="DD555" s="94"/>
      <c r="DE555" s="94"/>
      <c r="DF555" s="94"/>
      <c r="DG555" s="94"/>
      <c r="DH555" s="94"/>
      <c r="DJ555" s="118"/>
      <c r="DS555" s="94"/>
    </row>
    <row r="556" spans="6:123">
      <c r="F556" s="42"/>
      <c r="G556" s="42"/>
      <c r="H556" s="42"/>
      <c r="I556" s="42"/>
      <c r="J556" s="42"/>
      <c r="K556" s="42"/>
      <c r="L556" s="42"/>
      <c r="M556" s="42"/>
      <c r="N556" s="42"/>
      <c r="O556" s="42"/>
      <c r="P556" s="42"/>
      <c r="Q556" s="42"/>
      <c r="R556" s="42"/>
      <c r="S556" s="42"/>
      <c r="T556" s="42"/>
      <c r="U556" s="42"/>
      <c r="V556" s="42"/>
      <c r="W556" s="42"/>
      <c r="X556" s="42"/>
      <c r="Y556" s="42"/>
      <c r="Z556" s="42"/>
      <c r="AA556" s="42"/>
      <c r="AB556" s="42"/>
      <c r="AC556" s="42"/>
      <c r="AD556" s="42"/>
      <c r="AE556" s="42"/>
      <c r="AF556" s="42"/>
      <c r="AG556" s="42"/>
      <c r="AH556" s="42"/>
      <c r="AI556" s="42"/>
      <c r="AJ556" s="42"/>
      <c r="AK556" s="42"/>
      <c r="AL556" s="42"/>
      <c r="AM556" s="42"/>
      <c r="AN556" s="42"/>
      <c r="AO556" s="42"/>
      <c r="AP556" s="42"/>
      <c r="AQ556" s="42"/>
      <c r="AR556" s="42"/>
      <c r="AS556" s="42"/>
      <c r="AT556" s="42"/>
      <c r="AU556" s="42"/>
      <c r="AV556" s="42"/>
      <c r="AW556" s="42"/>
      <c r="AX556" s="42"/>
      <c r="AY556" s="42"/>
      <c r="AZ556" s="42"/>
      <c r="BA556" s="42"/>
      <c r="BB556" s="42"/>
      <c r="BC556" s="42"/>
      <c r="BD556" s="42"/>
      <c r="BE556" s="42"/>
      <c r="BF556" s="42"/>
      <c r="BG556" s="44"/>
      <c r="CF556" s="128" t="s">
        <v>472</v>
      </c>
      <c r="CG556" s="131" t="s">
        <v>472</v>
      </c>
      <c r="CH556" s="93" t="b">
        <f t="shared" si="54"/>
        <v>0</v>
      </c>
      <c r="CI556" s="25"/>
      <c r="CJ556" s="25"/>
      <c r="CK556" s="25"/>
      <c r="CP556" s="93" t="b">
        <f t="shared" si="62"/>
        <v>0</v>
      </c>
      <c r="CQ556" s="93" t="b">
        <f t="shared" si="63"/>
        <v>0</v>
      </c>
      <c r="CU556" s="93" t="b">
        <f>$CU$152</f>
        <v>0</v>
      </c>
      <c r="CW556" s="93" t="b">
        <f>$CW$154</f>
        <v>0</v>
      </c>
      <c r="CX556" s="93" t="b">
        <f>CX155</f>
        <v>0</v>
      </c>
      <c r="CZ556" s="93" t="b">
        <f>CZ157</f>
        <v>0</v>
      </c>
      <c r="DB556" s="93" t="b">
        <f>$DB$159</f>
        <v>0</v>
      </c>
      <c r="DC556" s="25"/>
      <c r="DD556" s="94"/>
      <c r="DE556" s="94"/>
      <c r="DF556" s="94"/>
      <c r="DG556" s="94"/>
      <c r="DH556" s="94"/>
      <c r="DJ556" s="118"/>
      <c r="DS556" s="94"/>
    </row>
    <row r="557" spans="6:123">
      <c r="F557" s="42"/>
      <c r="G557" s="42"/>
      <c r="H557" s="42"/>
      <c r="I557" s="42"/>
      <c r="J557" s="42"/>
      <c r="K557" s="42"/>
      <c r="L557" s="42"/>
      <c r="M557" s="42"/>
      <c r="N557" s="42"/>
      <c r="O557" s="42"/>
      <c r="P557" s="42"/>
      <c r="Q557" s="42"/>
      <c r="R557" s="42"/>
      <c r="S557" s="42"/>
      <c r="T557" s="42"/>
      <c r="U557" s="42"/>
      <c r="V557" s="42"/>
      <c r="W557" s="42"/>
      <c r="X557" s="42"/>
      <c r="Y557" s="42"/>
      <c r="Z557" s="42"/>
      <c r="AA557" s="42"/>
      <c r="AB557" s="42"/>
      <c r="AC557" s="42"/>
      <c r="AD557" s="42"/>
      <c r="AE557" s="42"/>
      <c r="AF557" s="42"/>
      <c r="AG557" s="42"/>
      <c r="AH557" s="42"/>
      <c r="AI557" s="42"/>
      <c r="AJ557" s="42"/>
      <c r="AK557" s="42"/>
      <c r="AL557" s="42"/>
      <c r="AM557" s="42"/>
      <c r="AN557" s="42"/>
      <c r="AO557" s="42"/>
      <c r="AP557" s="42"/>
      <c r="AQ557" s="42"/>
      <c r="AR557" s="42"/>
      <c r="AS557" s="42"/>
      <c r="AT557" s="42"/>
      <c r="AU557" s="42"/>
      <c r="AV557" s="42"/>
      <c r="AW557" s="42"/>
      <c r="AX557" s="42"/>
      <c r="AY557" s="42"/>
      <c r="AZ557" s="42"/>
      <c r="BA557" s="42"/>
      <c r="BB557" s="42"/>
      <c r="BC557" s="42"/>
      <c r="BD557" s="42"/>
      <c r="BE557" s="42"/>
      <c r="BF557" s="42"/>
      <c r="BG557" s="44"/>
      <c r="CF557" s="128" t="s">
        <v>917</v>
      </c>
      <c r="CG557" s="131" t="s">
        <v>917</v>
      </c>
      <c r="CH557" s="93" t="b">
        <f t="shared" si="54"/>
        <v>0</v>
      </c>
      <c r="CI557" s="25"/>
      <c r="CJ557" s="25"/>
      <c r="CK557" s="25"/>
      <c r="CP557" s="93" t="b">
        <f t="shared" ref="CP557" si="64">IF(COUNTIF(DJ:DJ,CF557)&gt;0,TRUE,FALSE)</f>
        <v>0</v>
      </c>
      <c r="CQ557" s="93" t="b">
        <f t="shared" ref="CQ557" si="65">IF(COUNTIF($BU$164:$CB$339,CF557)&gt;0,TRUE,FALSE)</f>
        <v>0</v>
      </c>
      <c r="CS557" s="93" t="b">
        <f>$CS$150</f>
        <v>0</v>
      </c>
      <c r="CY557" s="93" t="b">
        <f>CY156</f>
        <v>0</v>
      </c>
      <c r="DC557" s="25"/>
      <c r="DD557" s="94"/>
      <c r="DE557" s="94"/>
      <c r="DF557" s="94"/>
      <c r="DG557" s="94"/>
      <c r="DH557" s="94"/>
      <c r="DJ557" s="118"/>
      <c r="DS557" s="94"/>
    </row>
    <row r="558" spans="6:123">
      <c r="F558" s="42"/>
      <c r="G558" s="42"/>
      <c r="H558" s="42"/>
      <c r="I558" s="42"/>
      <c r="J558" s="42"/>
      <c r="K558" s="42"/>
      <c r="L558" s="42"/>
      <c r="M558" s="42"/>
      <c r="N558" s="42"/>
      <c r="O558" s="42"/>
      <c r="P558" s="42"/>
      <c r="Q558" s="42"/>
      <c r="R558" s="42"/>
      <c r="S558" s="42"/>
      <c r="T558" s="42"/>
      <c r="U558" s="42"/>
      <c r="V558" s="42"/>
      <c r="W558" s="42"/>
      <c r="X558" s="42"/>
      <c r="Y558" s="42"/>
      <c r="Z558" s="42"/>
      <c r="AA558" s="42"/>
      <c r="AB558" s="42"/>
      <c r="AC558" s="42"/>
      <c r="AD558" s="42"/>
      <c r="AE558" s="42"/>
      <c r="AF558" s="42"/>
      <c r="AG558" s="42"/>
      <c r="AH558" s="42"/>
      <c r="AI558" s="42"/>
      <c r="AJ558" s="42"/>
      <c r="AK558" s="42"/>
      <c r="AL558" s="42"/>
      <c r="AM558" s="42"/>
      <c r="AN558" s="42"/>
      <c r="AO558" s="42"/>
      <c r="AP558" s="42"/>
      <c r="AQ558" s="42"/>
      <c r="AR558" s="42"/>
      <c r="AS558" s="42"/>
      <c r="AT558" s="42"/>
      <c r="AU558" s="42"/>
      <c r="AV558" s="42"/>
      <c r="AW558" s="42"/>
      <c r="AX558" s="42"/>
      <c r="AY558" s="42"/>
      <c r="AZ558" s="42"/>
      <c r="BA558" s="42"/>
      <c r="BB558" s="42"/>
      <c r="BC558" s="42"/>
      <c r="BD558" s="42"/>
      <c r="BE558" s="42"/>
      <c r="BF558" s="42"/>
      <c r="BG558" s="44"/>
      <c r="CF558" s="128" t="s">
        <v>920</v>
      </c>
      <c r="CG558" s="131" t="s">
        <v>920</v>
      </c>
      <c r="CH558" s="93" t="b">
        <f>IF(COUNTIF(CP558:DC558,TRUE)=0,FALSE,TRUE)</f>
        <v>0</v>
      </c>
      <c r="CI558" s="25"/>
      <c r="CJ558" s="25"/>
      <c r="CK558" s="25"/>
      <c r="CP558" s="93" t="b">
        <f>IF(COUNTIF(DJ:DJ,CF558)&gt;0,TRUE,FALSE)</f>
        <v>0</v>
      </c>
      <c r="CQ558" s="93" t="b">
        <f>IF(COUNTIF($BU$164:$CB$339,CF558)&gt;0,TRUE,FALSE)</f>
        <v>0</v>
      </c>
      <c r="CU558" s="93" t="b">
        <f>$CU$152</f>
        <v>0</v>
      </c>
      <c r="CW558" s="93" t="b">
        <f>$CW$154</f>
        <v>0</v>
      </c>
      <c r="CZ558" s="93" t="b">
        <f>$CZ$157</f>
        <v>0</v>
      </c>
      <c r="DB558" s="93" t="b">
        <f>$DB$159</f>
        <v>0</v>
      </c>
      <c r="DC558" s="25"/>
      <c r="DD558" s="94"/>
      <c r="DE558" s="94"/>
      <c r="DF558" s="94"/>
      <c r="DG558" s="94"/>
      <c r="DH558" s="94"/>
      <c r="DJ558" s="118"/>
      <c r="DS558" s="94"/>
    </row>
    <row r="559" spans="6:123">
      <c r="F559" s="42"/>
      <c r="G559" s="42"/>
      <c r="H559" s="42"/>
      <c r="I559" s="42"/>
      <c r="J559" s="42"/>
      <c r="K559" s="42"/>
      <c r="L559" s="42"/>
      <c r="M559" s="42"/>
      <c r="N559" s="42"/>
      <c r="O559" s="42"/>
      <c r="P559" s="42"/>
      <c r="Q559" s="42"/>
      <c r="R559" s="42"/>
      <c r="S559" s="42"/>
      <c r="T559" s="42"/>
      <c r="U559" s="42"/>
      <c r="V559" s="42"/>
      <c r="W559" s="42"/>
      <c r="X559" s="42"/>
      <c r="Y559" s="42"/>
      <c r="Z559" s="42"/>
      <c r="AA559" s="42"/>
      <c r="AB559" s="42"/>
      <c r="AC559" s="42"/>
      <c r="AD559" s="42"/>
      <c r="AE559" s="42"/>
      <c r="AF559" s="42"/>
      <c r="AG559" s="42"/>
      <c r="AH559" s="42"/>
      <c r="AI559" s="42"/>
      <c r="AJ559" s="42"/>
      <c r="AK559" s="42"/>
      <c r="AL559" s="42"/>
      <c r="AM559" s="42"/>
      <c r="AN559" s="42"/>
      <c r="AO559" s="42"/>
      <c r="AP559" s="42"/>
      <c r="AQ559" s="42"/>
      <c r="AR559" s="42"/>
      <c r="AS559" s="42"/>
      <c r="AT559" s="42"/>
      <c r="AU559" s="42"/>
      <c r="AV559" s="42"/>
      <c r="AW559" s="42"/>
      <c r="AX559" s="42"/>
      <c r="AY559" s="42"/>
      <c r="AZ559" s="42"/>
      <c r="BA559" s="42"/>
      <c r="BB559" s="42"/>
      <c r="BC559" s="42"/>
      <c r="BD559" s="42"/>
      <c r="BE559" s="42"/>
      <c r="BF559" s="42"/>
      <c r="BG559" s="44"/>
      <c r="CF559" s="128" t="s">
        <v>918</v>
      </c>
      <c r="CG559" s="131" t="s">
        <v>918</v>
      </c>
      <c r="CH559" s="93" t="b">
        <f t="shared" si="54"/>
        <v>0</v>
      </c>
      <c r="CI559" s="25"/>
      <c r="CJ559" s="25"/>
      <c r="CK559" s="25"/>
      <c r="CP559" s="93" t="b">
        <f>IF(COUNTIF(DJ:DJ,CF559)&gt;0,TRUE,FALSE)</f>
        <v>0</v>
      </c>
      <c r="CQ559" s="93" t="b">
        <f t="shared" si="63"/>
        <v>0</v>
      </c>
      <c r="CS559" s="93" t="b">
        <f>$CS$150</f>
        <v>0</v>
      </c>
      <c r="CY559" s="93" t="b">
        <f>CY156</f>
        <v>0</v>
      </c>
      <c r="DC559" s="25"/>
      <c r="DD559" s="94"/>
      <c r="DE559" s="94"/>
      <c r="DF559" s="94"/>
      <c r="DG559" s="94"/>
      <c r="DH559" s="94"/>
      <c r="DJ559" s="118"/>
      <c r="DS559" s="94"/>
    </row>
    <row r="560" spans="6:123">
      <c r="F560" s="42"/>
      <c r="G560" s="42"/>
      <c r="H560" s="42"/>
      <c r="I560" s="42"/>
      <c r="J560" s="42"/>
      <c r="K560" s="42"/>
      <c r="L560" s="42"/>
      <c r="M560" s="42"/>
      <c r="N560" s="42"/>
      <c r="O560" s="42"/>
      <c r="P560" s="42"/>
      <c r="Q560" s="42"/>
      <c r="R560" s="42"/>
      <c r="S560" s="42"/>
      <c r="T560" s="42"/>
      <c r="U560" s="42"/>
      <c r="V560" s="42"/>
      <c r="W560" s="42"/>
      <c r="X560" s="42"/>
      <c r="Y560" s="42"/>
      <c r="Z560" s="42"/>
      <c r="AA560" s="42"/>
      <c r="AB560" s="42"/>
      <c r="AC560" s="42"/>
      <c r="AD560" s="42"/>
      <c r="AE560" s="42"/>
      <c r="AF560" s="42"/>
      <c r="AG560" s="42"/>
      <c r="AH560" s="42"/>
      <c r="AI560" s="42"/>
      <c r="AJ560" s="42"/>
      <c r="AK560" s="42"/>
      <c r="AL560" s="42"/>
      <c r="AM560" s="42"/>
      <c r="AN560" s="42"/>
      <c r="AO560" s="42"/>
      <c r="AP560" s="42"/>
      <c r="AQ560" s="42"/>
      <c r="AR560" s="42"/>
      <c r="AS560" s="42"/>
      <c r="AT560" s="42"/>
      <c r="AU560" s="42"/>
      <c r="AV560" s="42"/>
      <c r="AW560" s="42"/>
      <c r="AX560" s="42"/>
      <c r="AY560" s="42"/>
      <c r="AZ560" s="42"/>
      <c r="BA560" s="42"/>
      <c r="BB560" s="42"/>
      <c r="BC560" s="42"/>
      <c r="BD560" s="42"/>
      <c r="BE560" s="42"/>
      <c r="BF560" s="42"/>
      <c r="BG560" s="44"/>
      <c r="CF560" s="128" t="s">
        <v>919</v>
      </c>
      <c r="CG560" s="131" t="s">
        <v>919</v>
      </c>
      <c r="CH560" s="93" t="b">
        <f t="shared" ref="CH560" si="66">IF(COUNTIF(CP560:DC560,TRUE)=0,FALSE,TRUE)</f>
        <v>0</v>
      </c>
      <c r="CI560" s="25"/>
      <c r="CJ560" s="25"/>
      <c r="CK560" s="25"/>
      <c r="CP560" s="93" t="b">
        <f>IF(COUNTIF(DJ:DJ,CF560)&gt;0,TRUE,FALSE)</f>
        <v>0</v>
      </c>
      <c r="CQ560" s="93" t="b">
        <f t="shared" si="63"/>
        <v>0</v>
      </c>
      <c r="CU560" s="93" t="b">
        <f>$CU$152</f>
        <v>0</v>
      </c>
      <c r="CW560" s="93" t="b">
        <f>$CW$154</f>
        <v>0</v>
      </c>
      <c r="CZ560" s="93" t="b">
        <f>$CZ$157</f>
        <v>0</v>
      </c>
      <c r="DB560" s="93" t="b">
        <f>$DB$159</f>
        <v>0</v>
      </c>
      <c r="DC560" s="25"/>
      <c r="DD560" s="94"/>
      <c r="DE560" s="94"/>
      <c r="DF560" s="94"/>
      <c r="DG560" s="94"/>
      <c r="DH560" s="94"/>
      <c r="DJ560" s="118"/>
      <c r="DS560" s="94"/>
    </row>
    <row r="561" spans="6:123">
      <c r="F561" s="42"/>
      <c r="G561" s="42"/>
      <c r="H561" s="42"/>
      <c r="I561" s="42"/>
      <c r="J561" s="42"/>
      <c r="K561" s="42"/>
      <c r="L561" s="42"/>
      <c r="M561" s="42"/>
      <c r="N561" s="42"/>
      <c r="O561" s="42"/>
      <c r="P561" s="42"/>
      <c r="Q561" s="42"/>
      <c r="R561" s="42"/>
      <c r="S561" s="42"/>
      <c r="T561" s="42"/>
      <c r="U561" s="42"/>
      <c r="V561" s="42"/>
      <c r="W561" s="42"/>
      <c r="X561" s="42"/>
      <c r="Y561" s="42"/>
      <c r="Z561" s="42"/>
      <c r="AA561" s="42"/>
      <c r="AB561" s="42"/>
      <c r="AC561" s="42"/>
      <c r="AD561" s="42"/>
      <c r="AE561" s="42"/>
      <c r="AF561" s="42"/>
      <c r="AG561" s="42"/>
      <c r="AH561" s="42"/>
      <c r="AI561" s="42"/>
      <c r="AJ561" s="42"/>
      <c r="AK561" s="42"/>
      <c r="AL561" s="42"/>
      <c r="AM561" s="42"/>
      <c r="AN561" s="42"/>
      <c r="AO561" s="42"/>
      <c r="AP561" s="42"/>
      <c r="AQ561" s="42"/>
      <c r="AR561" s="42"/>
      <c r="AS561" s="42"/>
      <c r="AT561" s="42"/>
      <c r="AU561" s="42"/>
      <c r="AV561" s="42"/>
      <c r="AW561" s="42"/>
      <c r="AX561" s="42"/>
      <c r="AY561" s="42"/>
      <c r="AZ561" s="42"/>
      <c r="BA561" s="42"/>
      <c r="BB561" s="42"/>
      <c r="BC561" s="42"/>
      <c r="BD561" s="42"/>
      <c r="BE561" s="42"/>
      <c r="BF561" s="42"/>
      <c r="BG561" s="44"/>
      <c r="CF561" s="128" t="s">
        <v>261</v>
      </c>
      <c r="CG561" s="131" t="s">
        <v>261</v>
      </c>
      <c r="CH561" s="93" t="b">
        <f t="shared" si="54"/>
        <v>0</v>
      </c>
      <c r="CI561" s="25"/>
      <c r="CJ561" s="25"/>
      <c r="CK561" s="25"/>
      <c r="CP561" s="93" t="b">
        <f>IF(COUNTIF(DJ:DJ,CF561)&gt;0,TRUE,FALSE)</f>
        <v>0</v>
      </c>
      <c r="CQ561" s="93" t="b">
        <f t="shared" si="63"/>
        <v>0</v>
      </c>
      <c r="CS561" s="93" t="b">
        <f>$CS$150</f>
        <v>0</v>
      </c>
      <c r="CY561" s="93" t="b">
        <f>CY156</f>
        <v>0</v>
      </c>
      <c r="DC561" s="25"/>
      <c r="DD561" s="94"/>
      <c r="DE561" s="94"/>
      <c r="DF561" s="94"/>
      <c r="DG561" s="94"/>
      <c r="DH561" s="94"/>
      <c r="DJ561" s="118"/>
      <c r="DS561" s="94"/>
    </row>
    <row r="562" spans="6:123">
      <c r="F562" s="42"/>
      <c r="G562" s="42"/>
      <c r="H562" s="42"/>
      <c r="I562" s="42"/>
      <c r="J562" s="42"/>
      <c r="K562" s="42"/>
      <c r="L562" s="42"/>
      <c r="M562" s="42"/>
      <c r="N562" s="42"/>
      <c r="O562" s="42"/>
      <c r="P562" s="42"/>
      <c r="Q562" s="42"/>
      <c r="R562" s="42"/>
      <c r="S562" s="42"/>
      <c r="T562" s="42"/>
      <c r="U562" s="42"/>
      <c r="V562" s="42"/>
      <c r="W562" s="42"/>
      <c r="X562" s="42"/>
      <c r="Y562" s="42"/>
      <c r="Z562" s="42"/>
      <c r="AA562" s="42"/>
      <c r="AB562" s="42"/>
      <c r="AC562" s="42"/>
      <c r="AD562" s="42"/>
      <c r="AE562" s="42"/>
      <c r="AF562" s="42"/>
      <c r="AG562" s="42"/>
      <c r="AH562" s="42"/>
      <c r="AI562" s="42"/>
      <c r="AJ562" s="42"/>
      <c r="AK562" s="42"/>
      <c r="AL562" s="42"/>
      <c r="AM562" s="42"/>
      <c r="AN562" s="42"/>
      <c r="AO562" s="42"/>
      <c r="AP562" s="42"/>
      <c r="AQ562" s="42"/>
      <c r="AR562" s="42"/>
      <c r="AS562" s="42"/>
      <c r="AT562" s="42"/>
      <c r="AU562" s="42"/>
      <c r="AV562" s="42"/>
      <c r="AW562" s="42"/>
      <c r="AX562" s="42"/>
      <c r="AY562" s="42"/>
      <c r="AZ562" s="42"/>
      <c r="BA562" s="42"/>
      <c r="BB562" s="42"/>
      <c r="BC562" s="42"/>
      <c r="BD562" s="42"/>
      <c r="BE562" s="42"/>
      <c r="BF562" s="42"/>
      <c r="BG562" s="44"/>
      <c r="CD562" s="154" t="s">
        <v>894</v>
      </c>
      <c r="CF562" s="153" t="str">
        <f>CF561&amp;"_1mM"</f>
        <v>LOK_1mM</v>
      </c>
      <c r="CG562" s="153" t="str">
        <f>CG561&amp;"_1mM"</f>
        <v>LOK_1mM</v>
      </c>
      <c r="CI562" s="25"/>
      <c r="CJ562" s="25"/>
      <c r="CK562" s="25"/>
      <c r="DC562" s="25"/>
      <c r="DD562" s="94"/>
      <c r="DE562" s="94"/>
      <c r="DF562" s="94"/>
      <c r="DG562" s="94"/>
      <c r="DH562" s="94"/>
      <c r="DJ562" s="118"/>
      <c r="DS562" s="94"/>
    </row>
    <row r="563" spans="6:123">
      <c r="F563" s="42"/>
      <c r="G563" s="42"/>
      <c r="H563" s="42"/>
      <c r="I563" s="42"/>
      <c r="J563" s="42"/>
      <c r="K563" s="42"/>
      <c r="L563" s="42"/>
      <c r="M563" s="42"/>
      <c r="N563" s="42"/>
      <c r="O563" s="42"/>
      <c r="P563" s="42"/>
      <c r="Q563" s="42"/>
      <c r="R563" s="42"/>
      <c r="S563" s="42"/>
      <c r="T563" s="42"/>
      <c r="U563" s="42"/>
      <c r="V563" s="42"/>
      <c r="W563" s="42"/>
      <c r="X563" s="42"/>
      <c r="Y563" s="42"/>
      <c r="Z563" s="42"/>
      <c r="AA563" s="42"/>
      <c r="AB563" s="42"/>
      <c r="AC563" s="42"/>
      <c r="AD563" s="42"/>
      <c r="AE563" s="42"/>
      <c r="AF563" s="42"/>
      <c r="AG563" s="42"/>
      <c r="AH563" s="42"/>
      <c r="AI563" s="42"/>
      <c r="AJ563" s="42"/>
      <c r="AK563" s="42"/>
      <c r="AL563" s="42"/>
      <c r="AM563" s="42"/>
      <c r="AN563" s="42"/>
      <c r="AO563" s="42"/>
      <c r="AP563" s="42"/>
      <c r="AQ563" s="42"/>
      <c r="AR563" s="42"/>
      <c r="AS563" s="42"/>
      <c r="AT563" s="42"/>
      <c r="AU563" s="42"/>
      <c r="AV563" s="42"/>
      <c r="AW563" s="42"/>
      <c r="AX563" s="42"/>
      <c r="AY563" s="42"/>
      <c r="AZ563" s="42"/>
      <c r="BA563" s="42"/>
      <c r="BB563" s="42"/>
      <c r="BC563" s="42"/>
      <c r="BD563" s="42"/>
      <c r="BE563" s="42"/>
      <c r="BF563" s="42"/>
      <c r="BG563" s="44"/>
      <c r="CF563" s="128" t="s">
        <v>473</v>
      </c>
      <c r="CG563" s="131" t="s">
        <v>473</v>
      </c>
      <c r="CH563" s="93" t="b">
        <f t="shared" si="54"/>
        <v>0</v>
      </c>
      <c r="CI563" s="25"/>
      <c r="CJ563" s="25"/>
      <c r="CK563" s="25"/>
      <c r="CP563" s="93" t="b">
        <f t="shared" ref="CP563:CP575" si="67">IF(COUNTIF(DJ:DJ,CF563)&gt;0,TRUE,FALSE)</f>
        <v>0</v>
      </c>
      <c r="CQ563" s="93" t="b">
        <f t="shared" ref="CQ563:CQ575" si="68">IF(COUNTIF($BU$164:$CB$339,CF563)&gt;0,TRUE,FALSE)</f>
        <v>0</v>
      </c>
      <c r="CU563" s="93" t="b">
        <f t="shared" ref="CU563:CU574" si="69">$CU$152</f>
        <v>0</v>
      </c>
      <c r="CX563" s="93" t="b">
        <f>CX155</f>
        <v>0</v>
      </c>
      <c r="CZ563" s="93" t="b">
        <f t="shared" ref="CZ563:CZ574" si="70">$CZ$157</f>
        <v>0</v>
      </c>
      <c r="DC563" s="25" t="b">
        <f>DC160</f>
        <v>0</v>
      </c>
      <c r="DD563" s="94"/>
      <c r="DE563" s="94"/>
      <c r="DF563" s="94"/>
      <c r="DG563" s="94"/>
      <c r="DH563" s="94"/>
      <c r="DJ563" s="118"/>
      <c r="DS563" s="94"/>
    </row>
    <row r="564" spans="6:123">
      <c r="F564" s="42"/>
      <c r="G564" s="42"/>
      <c r="H564" s="42"/>
      <c r="I564" s="42"/>
      <c r="J564" s="42"/>
      <c r="K564" s="42"/>
      <c r="L564" s="42"/>
      <c r="M564" s="42"/>
      <c r="N564" s="42"/>
      <c r="O564" s="42"/>
      <c r="P564" s="42"/>
      <c r="Q564" s="42"/>
      <c r="R564" s="42"/>
      <c r="S564" s="42"/>
      <c r="T564" s="42"/>
      <c r="U564" s="42"/>
      <c r="V564" s="42"/>
      <c r="W564" s="42"/>
      <c r="X564" s="42"/>
      <c r="Y564" s="42"/>
      <c r="Z564" s="42"/>
      <c r="AA564" s="42"/>
      <c r="AB564" s="42"/>
      <c r="AC564" s="42"/>
      <c r="AD564" s="42"/>
      <c r="AE564" s="42"/>
      <c r="AF564" s="42"/>
      <c r="AG564" s="42"/>
      <c r="AH564" s="42"/>
      <c r="AI564" s="42"/>
      <c r="AJ564" s="42"/>
      <c r="AK564" s="42"/>
      <c r="AL564" s="42"/>
      <c r="AM564" s="42"/>
      <c r="AN564" s="42"/>
      <c r="AO564" s="42"/>
      <c r="AP564" s="42"/>
      <c r="AQ564" s="42"/>
      <c r="AR564" s="42"/>
      <c r="AS564" s="42"/>
      <c r="AT564" s="42"/>
      <c r="AU564" s="42"/>
      <c r="AV564" s="42"/>
      <c r="AW564" s="42"/>
      <c r="AX564" s="42"/>
      <c r="AY564" s="42"/>
      <c r="AZ564" s="42"/>
      <c r="BA564" s="42"/>
      <c r="BB564" s="42"/>
      <c r="BC564" s="42"/>
      <c r="BD564" s="42"/>
      <c r="BE564" s="42"/>
      <c r="BF564" s="42"/>
      <c r="BG564" s="44"/>
      <c r="CF564" s="130" t="s">
        <v>474</v>
      </c>
      <c r="CG564" s="131" t="s">
        <v>474</v>
      </c>
      <c r="CH564" s="93" t="b">
        <f t="shared" si="54"/>
        <v>0</v>
      </c>
      <c r="CI564" s="25"/>
      <c r="CJ564" s="25"/>
      <c r="CK564" s="25"/>
      <c r="CP564" s="93" t="b">
        <f t="shared" si="67"/>
        <v>0</v>
      </c>
      <c r="CQ564" s="93" t="b">
        <f t="shared" si="68"/>
        <v>0</v>
      </c>
      <c r="CU564" s="93" t="b">
        <f t="shared" si="69"/>
        <v>0</v>
      </c>
      <c r="CX564" s="93" t="b">
        <f>CX155</f>
        <v>0</v>
      </c>
      <c r="CZ564" s="93" t="b">
        <f t="shared" si="70"/>
        <v>0</v>
      </c>
      <c r="DC564" s="25" t="b">
        <f>DC160</f>
        <v>0</v>
      </c>
      <c r="DD564" s="94"/>
      <c r="DE564" s="94"/>
      <c r="DF564" s="94"/>
      <c r="DG564" s="94"/>
      <c r="DH564" s="94"/>
      <c r="DJ564" s="118"/>
      <c r="DS564" s="94"/>
    </row>
    <row r="565" spans="6:123">
      <c r="F565" s="42"/>
      <c r="G565" s="42"/>
      <c r="H565" s="42"/>
      <c r="I565" s="42"/>
      <c r="J565" s="42"/>
      <c r="K565" s="42"/>
      <c r="L565" s="42"/>
      <c r="M565" s="42"/>
      <c r="N565" s="42"/>
      <c r="O565" s="42"/>
      <c r="P565" s="42"/>
      <c r="Q565" s="42"/>
      <c r="R565" s="42"/>
      <c r="S565" s="42"/>
      <c r="T565" s="42"/>
      <c r="U565" s="42"/>
      <c r="V565" s="42"/>
      <c r="W565" s="42"/>
      <c r="X565" s="42"/>
      <c r="Y565" s="42"/>
      <c r="Z565" s="42"/>
      <c r="AA565" s="42"/>
      <c r="AB565" s="42"/>
      <c r="AC565" s="42"/>
      <c r="AD565" s="42"/>
      <c r="AE565" s="42"/>
      <c r="AF565" s="42"/>
      <c r="AG565" s="42"/>
      <c r="AH565" s="42"/>
      <c r="AI565" s="42"/>
      <c r="AJ565" s="42"/>
      <c r="AK565" s="42"/>
      <c r="AL565" s="42"/>
      <c r="AM565" s="42"/>
      <c r="AN565" s="42"/>
      <c r="AO565" s="42"/>
      <c r="AP565" s="42"/>
      <c r="AQ565" s="42"/>
      <c r="AR565" s="42"/>
      <c r="AS565" s="42"/>
      <c r="AT565" s="42"/>
      <c r="AU565" s="42"/>
      <c r="AV565" s="42"/>
      <c r="AW565" s="42"/>
      <c r="AX565" s="42"/>
      <c r="AY565" s="42"/>
      <c r="AZ565" s="42"/>
      <c r="BA565" s="42"/>
      <c r="BB565" s="42"/>
      <c r="BC565" s="42"/>
      <c r="BD565" s="42"/>
      <c r="BE565" s="42"/>
      <c r="BF565" s="42"/>
      <c r="BG565" s="44"/>
      <c r="CF565" s="128" t="s">
        <v>475</v>
      </c>
      <c r="CG565" s="131" t="s">
        <v>475</v>
      </c>
      <c r="CH565" s="93" t="b">
        <f t="shared" si="54"/>
        <v>0</v>
      </c>
      <c r="CI565" s="25"/>
      <c r="CJ565" s="25"/>
      <c r="CK565" s="25"/>
      <c r="CP565" s="93" t="b">
        <f t="shared" si="67"/>
        <v>0</v>
      </c>
      <c r="CQ565" s="93" t="b">
        <f t="shared" si="68"/>
        <v>0</v>
      </c>
      <c r="CU565" s="93" t="b">
        <f t="shared" si="69"/>
        <v>0</v>
      </c>
      <c r="CX565" s="93" t="b">
        <f>CX155</f>
        <v>0</v>
      </c>
      <c r="CZ565" s="93" t="b">
        <f t="shared" si="70"/>
        <v>0</v>
      </c>
      <c r="DC565" s="25" t="b">
        <f>DC160</f>
        <v>0</v>
      </c>
      <c r="DD565" s="94"/>
      <c r="DE565" s="94"/>
      <c r="DF565" s="94"/>
      <c r="DG565" s="94"/>
      <c r="DH565" s="94"/>
      <c r="DJ565" s="118"/>
      <c r="DS565" s="94"/>
    </row>
    <row r="566" spans="6:123">
      <c r="F566" s="42"/>
      <c r="G566" s="42"/>
      <c r="H566" s="42"/>
      <c r="I566" s="42"/>
      <c r="J566" s="42"/>
      <c r="K566" s="42"/>
      <c r="L566" s="42"/>
      <c r="M566" s="42"/>
      <c r="N566" s="42"/>
      <c r="O566" s="42"/>
      <c r="P566" s="42"/>
      <c r="Q566" s="42"/>
      <c r="R566" s="42"/>
      <c r="S566" s="42"/>
      <c r="T566" s="42"/>
      <c r="U566" s="42"/>
      <c r="V566" s="42"/>
      <c r="W566" s="42"/>
      <c r="X566" s="42"/>
      <c r="Y566" s="42"/>
      <c r="Z566" s="42"/>
      <c r="AA566" s="42"/>
      <c r="AB566" s="42"/>
      <c r="AC566" s="42"/>
      <c r="AD566" s="42"/>
      <c r="AE566" s="42"/>
      <c r="AF566" s="42"/>
      <c r="AG566" s="42"/>
      <c r="AH566" s="42"/>
      <c r="AI566" s="42"/>
      <c r="AJ566" s="42"/>
      <c r="AK566" s="42"/>
      <c r="AL566" s="42"/>
      <c r="AM566" s="42"/>
      <c r="AN566" s="42"/>
      <c r="AO566" s="42"/>
      <c r="AP566" s="42"/>
      <c r="AQ566" s="42"/>
      <c r="AR566" s="42"/>
      <c r="AS566" s="42"/>
      <c r="AT566" s="42"/>
      <c r="AU566" s="42"/>
      <c r="AV566" s="42"/>
      <c r="AW566" s="42"/>
      <c r="AX566" s="42"/>
      <c r="AY566" s="42"/>
      <c r="AZ566" s="42"/>
      <c r="BA566" s="42"/>
      <c r="BB566" s="42"/>
      <c r="BC566" s="42"/>
      <c r="BD566" s="42"/>
      <c r="BE566" s="42"/>
      <c r="BF566" s="42"/>
      <c r="BG566" s="44"/>
      <c r="CF566" s="128" t="s">
        <v>476</v>
      </c>
      <c r="CG566" s="131" t="s">
        <v>476</v>
      </c>
      <c r="CH566" s="93" t="b">
        <f t="shared" si="54"/>
        <v>0</v>
      </c>
      <c r="CI566" s="25"/>
      <c r="CJ566" s="25"/>
      <c r="CK566" s="25"/>
      <c r="CP566" s="93" t="b">
        <f t="shared" si="67"/>
        <v>0</v>
      </c>
      <c r="CQ566" s="93" t="b">
        <f t="shared" si="68"/>
        <v>0</v>
      </c>
      <c r="CU566" s="93" t="b">
        <f t="shared" si="69"/>
        <v>0</v>
      </c>
      <c r="CX566" s="93" t="b">
        <f>CX155</f>
        <v>0</v>
      </c>
      <c r="CZ566" s="93" t="b">
        <f t="shared" si="70"/>
        <v>0</v>
      </c>
      <c r="DC566" s="25" t="b">
        <f>DC160</f>
        <v>0</v>
      </c>
      <c r="DD566" s="94"/>
      <c r="DE566" s="94"/>
      <c r="DF566" s="94"/>
      <c r="DG566" s="94"/>
      <c r="DH566" s="94"/>
      <c r="DJ566" s="118"/>
      <c r="DS566" s="94"/>
    </row>
    <row r="567" spans="6:123">
      <c r="F567" s="42"/>
      <c r="G567" s="42"/>
      <c r="H567" s="42"/>
      <c r="I567" s="42"/>
      <c r="J567" s="42"/>
      <c r="K567" s="42"/>
      <c r="L567" s="42"/>
      <c r="M567" s="42"/>
      <c r="N567" s="42"/>
      <c r="O567" s="42"/>
      <c r="P567" s="42"/>
      <c r="Q567" s="42"/>
      <c r="R567" s="42"/>
      <c r="S567" s="42"/>
      <c r="T567" s="42"/>
      <c r="U567" s="42"/>
      <c r="V567" s="42"/>
      <c r="W567" s="42"/>
      <c r="X567" s="42"/>
      <c r="Y567" s="42"/>
      <c r="Z567" s="42"/>
      <c r="AA567" s="42"/>
      <c r="AB567" s="42"/>
      <c r="AC567" s="42"/>
      <c r="AD567" s="42"/>
      <c r="AE567" s="42"/>
      <c r="AF567" s="42"/>
      <c r="AG567" s="42"/>
      <c r="AH567" s="42"/>
      <c r="AI567" s="42"/>
      <c r="AJ567" s="42"/>
      <c r="AK567" s="42"/>
      <c r="AL567" s="42"/>
      <c r="AM567" s="42"/>
      <c r="AN567" s="42"/>
      <c r="AO567" s="42"/>
      <c r="AP567" s="42"/>
      <c r="AQ567" s="42"/>
      <c r="AR567" s="42"/>
      <c r="AS567" s="42"/>
      <c r="AT567" s="42"/>
      <c r="AU567" s="42"/>
      <c r="AV567" s="42"/>
      <c r="AW567" s="42"/>
      <c r="AX567" s="42"/>
      <c r="AY567" s="42"/>
      <c r="AZ567" s="42"/>
      <c r="BA567" s="42"/>
      <c r="BB567" s="42"/>
      <c r="BC567" s="42"/>
      <c r="BD567" s="42"/>
      <c r="BE567" s="42"/>
      <c r="BF567" s="42"/>
      <c r="BG567" s="44"/>
      <c r="CF567" s="128" t="s">
        <v>477</v>
      </c>
      <c r="CG567" s="131" t="s">
        <v>477</v>
      </c>
      <c r="CH567" s="93" t="b">
        <f t="shared" si="54"/>
        <v>0</v>
      </c>
      <c r="CI567" s="25"/>
      <c r="CJ567" s="25"/>
      <c r="CK567" s="25"/>
      <c r="CP567" s="93" t="b">
        <f t="shared" si="67"/>
        <v>0</v>
      </c>
      <c r="CQ567" s="93" t="b">
        <f t="shared" si="68"/>
        <v>0</v>
      </c>
      <c r="CU567" s="93" t="b">
        <f t="shared" si="69"/>
        <v>0</v>
      </c>
      <c r="CX567" s="93" t="b">
        <f>CX155</f>
        <v>0</v>
      </c>
      <c r="CZ567" s="93" t="b">
        <f t="shared" si="70"/>
        <v>0</v>
      </c>
      <c r="DC567" s="25" t="b">
        <f>DC160</f>
        <v>0</v>
      </c>
      <c r="DD567" s="94"/>
      <c r="DE567" s="94"/>
      <c r="DF567" s="94"/>
      <c r="DG567" s="94"/>
      <c r="DH567" s="94"/>
      <c r="DJ567" s="118"/>
      <c r="DS567" s="94"/>
    </row>
    <row r="568" spans="6:123">
      <c r="F568" s="42"/>
      <c r="G568" s="42"/>
      <c r="H568" s="42"/>
      <c r="I568" s="42"/>
      <c r="J568" s="42"/>
      <c r="K568" s="42"/>
      <c r="L568" s="42"/>
      <c r="M568" s="42"/>
      <c r="N568" s="42"/>
      <c r="O568" s="42"/>
      <c r="P568" s="42"/>
      <c r="Q568" s="42"/>
      <c r="R568" s="42"/>
      <c r="S568" s="42"/>
      <c r="T568" s="42"/>
      <c r="U568" s="42"/>
      <c r="V568" s="42"/>
      <c r="W568" s="42"/>
      <c r="X568" s="42"/>
      <c r="Y568" s="42"/>
      <c r="Z568" s="42"/>
      <c r="AA568" s="42"/>
      <c r="AB568" s="42"/>
      <c r="AC568" s="42"/>
      <c r="AD568" s="42"/>
      <c r="AE568" s="42"/>
      <c r="AF568" s="42"/>
      <c r="AG568" s="42"/>
      <c r="AH568" s="42"/>
      <c r="AI568" s="42"/>
      <c r="AJ568" s="42"/>
      <c r="AK568" s="42"/>
      <c r="AL568" s="42"/>
      <c r="AM568" s="42"/>
      <c r="AN568" s="42"/>
      <c r="AO568" s="42"/>
      <c r="AP568" s="42"/>
      <c r="AQ568" s="42"/>
      <c r="AR568" s="42"/>
      <c r="AS568" s="42"/>
      <c r="AT568" s="42"/>
      <c r="AU568" s="42"/>
      <c r="AV568" s="42"/>
      <c r="AW568" s="42"/>
      <c r="AX568" s="42"/>
      <c r="AY568" s="42"/>
      <c r="AZ568" s="42"/>
      <c r="BA568" s="42"/>
      <c r="BB568" s="42"/>
      <c r="BC568" s="42"/>
      <c r="BD568" s="42"/>
      <c r="BE568" s="42"/>
      <c r="BF568" s="42"/>
      <c r="BG568" s="44"/>
      <c r="CF568" s="128" t="s">
        <v>478</v>
      </c>
      <c r="CG568" s="131" t="s">
        <v>478</v>
      </c>
      <c r="CH568" s="93" t="b">
        <f t="shared" si="54"/>
        <v>0</v>
      </c>
      <c r="CI568" s="25"/>
      <c r="CJ568" s="25"/>
      <c r="CK568" s="25"/>
      <c r="CP568" s="93" t="b">
        <f t="shared" si="67"/>
        <v>0</v>
      </c>
      <c r="CQ568" s="93" t="b">
        <f t="shared" si="68"/>
        <v>0</v>
      </c>
      <c r="CU568" s="93" t="b">
        <f t="shared" si="69"/>
        <v>0</v>
      </c>
      <c r="CX568" s="93" t="b">
        <f>CX155</f>
        <v>0</v>
      </c>
      <c r="CZ568" s="93" t="b">
        <f t="shared" si="70"/>
        <v>0</v>
      </c>
      <c r="DC568" s="25" t="b">
        <f>DC160</f>
        <v>0</v>
      </c>
      <c r="DD568" s="94"/>
      <c r="DE568" s="94"/>
      <c r="DF568" s="94"/>
      <c r="DG568" s="94"/>
      <c r="DH568" s="94"/>
      <c r="DJ568" s="118"/>
      <c r="DS568" s="94"/>
    </row>
    <row r="569" spans="6:123">
      <c r="F569" s="42"/>
      <c r="G569" s="42"/>
      <c r="H569" s="42"/>
      <c r="I569" s="42"/>
      <c r="J569" s="42"/>
      <c r="K569" s="42"/>
      <c r="L569" s="42"/>
      <c r="M569" s="42"/>
      <c r="N569" s="42"/>
      <c r="O569" s="42"/>
      <c r="P569" s="42"/>
      <c r="Q569" s="42"/>
      <c r="R569" s="42"/>
      <c r="S569" s="42"/>
      <c r="T569" s="42"/>
      <c r="U569" s="42"/>
      <c r="V569" s="42"/>
      <c r="W569" s="42"/>
      <c r="X569" s="42"/>
      <c r="Y569" s="42"/>
      <c r="Z569" s="42"/>
      <c r="AA569" s="42"/>
      <c r="AB569" s="42"/>
      <c r="AC569" s="42"/>
      <c r="AD569" s="42"/>
      <c r="AE569" s="42"/>
      <c r="AF569" s="42"/>
      <c r="AG569" s="42"/>
      <c r="AH569" s="42"/>
      <c r="AI569" s="42"/>
      <c r="AJ569" s="42"/>
      <c r="AK569" s="42"/>
      <c r="AL569" s="42"/>
      <c r="AM569" s="42"/>
      <c r="AN569" s="42"/>
      <c r="AO569" s="42"/>
      <c r="AP569" s="42"/>
      <c r="AQ569" s="42"/>
      <c r="AR569" s="42"/>
      <c r="AS569" s="42"/>
      <c r="AT569" s="42"/>
      <c r="AU569" s="42"/>
      <c r="AV569" s="42"/>
      <c r="AW569" s="42"/>
      <c r="AX569" s="42"/>
      <c r="AY569" s="42"/>
      <c r="AZ569" s="42"/>
      <c r="BA569" s="42"/>
      <c r="BB569" s="42"/>
      <c r="BC569" s="42"/>
      <c r="BD569" s="42"/>
      <c r="BE569" s="42"/>
      <c r="BF569" s="42"/>
      <c r="BG569" s="44"/>
      <c r="CF569" s="128" t="s">
        <v>479</v>
      </c>
      <c r="CG569" s="131" t="s">
        <v>479</v>
      </c>
      <c r="CH569" s="93" t="b">
        <f t="shared" si="54"/>
        <v>0</v>
      </c>
      <c r="CI569" s="25"/>
      <c r="CJ569" s="25"/>
      <c r="CK569" s="25"/>
      <c r="CP569" s="93" t="b">
        <f t="shared" si="67"/>
        <v>0</v>
      </c>
      <c r="CQ569" s="93" t="b">
        <f t="shared" si="68"/>
        <v>0</v>
      </c>
      <c r="CU569" s="93" t="b">
        <f t="shared" si="69"/>
        <v>0</v>
      </c>
      <c r="CX569" s="93" t="b">
        <f>CX155</f>
        <v>0</v>
      </c>
      <c r="CZ569" s="93" t="b">
        <f t="shared" si="70"/>
        <v>0</v>
      </c>
      <c r="DC569" s="25" t="b">
        <f>DC160</f>
        <v>0</v>
      </c>
      <c r="DD569" s="94"/>
      <c r="DE569" s="94"/>
      <c r="DF569" s="94"/>
      <c r="DG569" s="94"/>
      <c r="DH569" s="94"/>
      <c r="DJ569" s="118"/>
      <c r="DS569" s="94"/>
    </row>
    <row r="570" spans="6:123">
      <c r="F570" s="42"/>
      <c r="G570" s="42"/>
      <c r="H570" s="42"/>
      <c r="I570" s="42"/>
      <c r="J570" s="42"/>
      <c r="K570" s="42"/>
      <c r="L570" s="42"/>
      <c r="M570" s="42"/>
      <c r="N570" s="42"/>
      <c r="O570" s="42"/>
      <c r="P570" s="42"/>
      <c r="Q570" s="42"/>
      <c r="R570" s="42"/>
      <c r="S570" s="42"/>
      <c r="T570" s="42"/>
      <c r="U570" s="42"/>
      <c r="V570" s="42"/>
      <c r="W570" s="42"/>
      <c r="X570" s="42"/>
      <c r="Y570" s="42"/>
      <c r="Z570" s="42"/>
      <c r="AA570" s="42"/>
      <c r="AB570" s="42"/>
      <c r="AC570" s="42"/>
      <c r="AD570" s="42"/>
      <c r="AE570" s="42"/>
      <c r="AF570" s="42"/>
      <c r="AG570" s="42"/>
      <c r="AH570" s="42"/>
      <c r="AI570" s="42"/>
      <c r="AJ570" s="42"/>
      <c r="AK570" s="42"/>
      <c r="AL570" s="42"/>
      <c r="AM570" s="42"/>
      <c r="AN570" s="42"/>
      <c r="AO570" s="42"/>
      <c r="AP570" s="42"/>
      <c r="AQ570" s="42"/>
      <c r="AR570" s="42"/>
      <c r="AS570" s="42"/>
      <c r="AT570" s="42"/>
      <c r="AU570" s="42"/>
      <c r="AV570" s="42"/>
      <c r="AW570" s="42"/>
      <c r="AX570" s="42"/>
      <c r="AY570" s="42"/>
      <c r="AZ570" s="42"/>
      <c r="BA570" s="42"/>
      <c r="BB570" s="42"/>
      <c r="BC570" s="42"/>
      <c r="BD570" s="42"/>
      <c r="BE570" s="42"/>
      <c r="BF570" s="42"/>
      <c r="BG570" s="44"/>
      <c r="CF570" s="128" t="s">
        <v>480</v>
      </c>
      <c r="CG570" s="131" t="s">
        <v>480</v>
      </c>
      <c r="CH570" s="93" t="b">
        <f t="shared" si="54"/>
        <v>0</v>
      </c>
      <c r="CI570" s="25"/>
      <c r="CJ570" s="25"/>
      <c r="CK570" s="25"/>
      <c r="CP570" s="93" t="b">
        <f t="shared" si="67"/>
        <v>0</v>
      </c>
      <c r="CQ570" s="93" t="b">
        <f t="shared" si="68"/>
        <v>0</v>
      </c>
      <c r="CU570" s="93" t="b">
        <f t="shared" si="69"/>
        <v>0</v>
      </c>
      <c r="CX570" s="93" t="b">
        <f>CX155</f>
        <v>0</v>
      </c>
      <c r="CZ570" s="93" t="b">
        <f t="shared" si="70"/>
        <v>0</v>
      </c>
      <c r="DC570" s="25" t="b">
        <f>DC160</f>
        <v>0</v>
      </c>
      <c r="DD570" s="94"/>
      <c r="DE570" s="94"/>
      <c r="DF570" s="94"/>
      <c r="DG570" s="94"/>
      <c r="DH570" s="94"/>
      <c r="DJ570" s="118"/>
      <c r="DS570" s="94"/>
    </row>
    <row r="571" spans="6:123">
      <c r="F571" s="42"/>
      <c r="G571" s="42"/>
      <c r="H571" s="42"/>
      <c r="I571" s="42"/>
      <c r="J571" s="42"/>
      <c r="K571" s="42"/>
      <c r="L571" s="42"/>
      <c r="M571" s="42"/>
      <c r="N571" s="42"/>
      <c r="O571" s="42"/>
      <c r="P571" s="42"/>
      <c r="Q571" s="42"/>
      <c r="R571" s="42"/>
      <c r="S571" s="42"/>
      <c r="T571" s="42"/>
      <c r="U571" s="42"/>
      <c r="V571" s="42"/>
      <c r="W571" s="42"/>
      <c r="X571" s="42"/>
      <c r="Y571" s="42"/>
      <c r="Z571" s="42"/>
      <c r="AA571" s="42"/>
      <c r="AB571" s="42"/>
      <c r="AC571" s="42"/>
      <c r="AD571" s="42"/>
      <c r="AE571" s="42"/>
      <c r="AF571" s="42"/>
      <c r="AG571" s="42"/>
      <c r="AH571" s="42"/>
      <c r="AI571" s="42"/>
      <c r="AJ571" s="42"/>
      <c r="AK571" s="42"/>
      <c r="AL571" s="42"/>
      <c r="AM571" s="42"/>
      <c r="AN571" s="42"/>
      <c r="AO571" s="42"/>
      <c r="AP571" s="42"/>
      <c r="AQ571" s="42"/>
      <c r="AR571" s="42"/>
      <c r="AS571" s="42"/>
      <c r="AT571" s="42"/>
      <c r="AU571" s="42"/>
      <c r="AV571" s="42"/>
      <c r="AW571" s="42"/>
      <c r="AX571" s="42"/>
      <c r="AY571" s="42"/>
      <c r="AZ571" s="42"/>
      <c r="BA571" s="42"/>
      <c r="BB571" s="42"/>
      <c r="BC571" s="42"/>
      <c r="BD571" s="42"/>
      <c r="BE571" s="42"/>
      <c r="BF571" s="42"/>
      <c r="BG571" s="44"/>
      <c r="CF571" s="128" t="s">
        <v>481</v>
      </c>
      <c r="CG571" s="131" t="s">
        <v>481</v>
      </c>
      <c r="CH571" s="93" t="b">
        <f t="shared" si="54"/>
        <v>0</v>
      </c>
      <c r="CI571" s="25"/>
      <c r="CJ571" s="25"/>
      <c r="CK571" s="25"/>
      <c r="CP571" s="93" t="b">
        <f t="shared" si="67"/>
        <v>0</v>
      </c>
      <c r="CQ571" s="93" t="b">
        <f t="shared" si="68"/>
        <v>0</v>
      </c>
      <c r="CU571" s="93" t="b">
        <f t="shared" si="69"/>
        <v>0</v>
      </c>
      <c r="CX571" s="93" t="b">
        <f>CX155</f>
        <v>0</v>
      </c>
      <c r="CZ571" s="93" t="b">
        <f t="shared" si="70"/>
        <v>0</v>
      </c>
      <c r="DC571" s="25" t="b">
        <f>DC160</f>
        <v>0</v>
      </c>
      <c r="DD571" s="94"/>
      <c r="DE571" s="94"/>
      <c r="DF571" s="94"/>
      <c r="DG571" s="94"/>
      <c r="DH571" s="94"/>
      <c r="DJ571" s="118"/>
      <c r="DS571" s="94"/>
    </row>
    <row r="572" spans="6:123">
      <c r="F572" s="42"/>
      <c r="G572" s="42"/>
      <c r="H572" s="42"/>
      <c r="I572" s="42"/>
      <c r="J572" s="42"/>
      <c r="K572" s="42"/>
      <c r="L572" s="42"/>
      <c r="M572" s="42"/>
      <c r="N572" s="42"/>
      <c r="O572" s="42"/>
      <c r="P572" s="42"/>
      <c r="Q572" s="42"/>
      <c r="R572" s="42"/>
      <c r="S572" s="42"/>
      <c r="T572" s="42"/>
      <c r="U572" s="42"/>
      <c r="V572" s="42"/>
      <c r="W572" s="42"/>
      <c r="X572" s="42"/>
      <c r="Y572" s="42"/>
      <c r="Z572" s="42"/>
      <c r="AA572" s="42"/>
      <c r="AB572" s="42"/>
      <c r="AC572" s="42"/>
      <c r="AD572" s="42"/>
      <c r="AE572" s="42"/>
      <c r="AF572" s="42"/>
      <c r="AG572" s="42"/>
      <c r="AH572" s="42"/>
      <c r="AI572" s="42"/>
      <c r="AJ572" s="42"/>
      <c r="AK572" s="42"/>
      <c r="AL572" s="42"/>
      <c r="AM572" s="42"/>
      <c r="AN572" s="42"/>
      <c r="AO572" s="42"/>
      <c r="AP572" s="42"/>
      <c r="AQ572" s="42"/>
      <c r="AR572" s="42"/>
      <c r="AS572" s="42"/>
      <c r="AT572" s="42"/>
      <c r="AU572" s="42"/>
      <c r="AV572" s="42"/>
      <c r="AW572" s="42"/>
      <c r="AX572" s="42"/>
      <c r="AY572" s="42"/>
      <c r="AZ572" s="42"/>
      <c r="BA572" s="42"/>
      <c r="BB572" s="42"/>
      <c r="BC572" s="42"/>
      <c r="BD572" s="42"/>
      <c r="BE572" s="42"/>
      <c r="BF572" s="42"/>
      <c r="BG572" s="44"/>
      <c r="CF572" s="128" t="s">
        <v>482</v>
      </c>
      <c r="CG572" s="131" t="s">
        <v>482</v>
      </c>
      <c r="CH572" s="93" t="b">
        <f t="shared" si="54"/>
        <v>0</v>
      </c>
      <c r="CI572" s="25"/>
      <c r="CJ572" s="25"/>
      <c r="CK572" s="25"/>
      <c r="CP572" s="93" t="b">
        <f t="shared" si="67"/>
        <v>0</v>
      </c>
      <c r="CQ572" s="93" t="b">
        <f t="shared" si="68"/>
        <v>0</v>
      </c>
      <c r="CU572" s="93" t="b">
        <f t="shared" si="69"/>
        <v>0</v>
      </c>
      <c r="CX572" s="93" t="b">
        <f>CX155</f>
        <v>0</v>
      </c>
      <c r="CZ572" s="93" t="b">
        <f t="shared" si="70"/>
        <v>0</v>
      </c>
      <c r="DC572" s="25" t="b">
        <f>DC160</f>
        <v>0</v>
      </c>
      <c r="DD572" s="94"/>
      <c r="DE572" s="94"/>
      <c r="DF572" s="94"/>
      <c r="DG572" s="94"/>
      <c r="DH572" s="94"/>
      <c r="DJ572" s="118"/>
      <c r="DS572" s="94"/>
    </row>
    <row r="573" spans="6:123">
      <c r="F573" s="42"/>
      <c r="G573" s="42"/>
      <c r="H573" s="42"/>
      <c r="I573" s="42"/>
      <c r="J573" s="42"/>
      <c r="K573" s="42"/>
      <c r="L573" s="42"/>
      <c r="M573" s="42"/>
      <c r="N573" s="42"/>
      <c r="O573" s="42"/>
      <c r="P573" s="42"/>
      <c r="Q573" s="42"/>
      <c r="R573" s="42"/>
      <c r="S573" s="42"/>
      <c r="T573" s="42"/>
      <c r="U573" s="42"/>
      <c r="V573" s="42"/>
      <c r="W573" s="42"/>
      <c r="X573" s="42"/>
      <c r="Y573" s="42"/>
      <c r="Z573" s="42"/>
      <c r="AA573" s="42"/>
      <c r="AB573" s="42"/>
      <c r="AC573" s="42"/>
      <c r="AD573" s="42"/>
      <c r="AE573" s="42"/>
      <c r="AF573" s="42"/>
      <c r="AG573" s="42"/>
      <c r="AH573" s="42"/>
      <c r="AI573" s="42"/>
      <c r="AJ573" s="42"/>
      <c r="AK573" s="42"/>
      <c r="AL573" s="42"/>
      <c r="AM573" s="42"/>
      <c r="AN573" s="42"/>
      <c r="AO573" s="42"/>
      <c r="AP573" s="42"/>
      <c r="AQ573" s="42"/>
      <c r="AR573" s="42"/>
      <c r="AS573" s="42"/>
      <c r="AT573" s="42"/>
      <c r="AU573" s="42"/>
      <c r="AV573" s="42"/>
      <c r="AW573" s="42"/>
      <c r="AX573" s="42"/>
      <c r="AY573" s="42"/>
      <c r="AZ573" s="42"/>
      <c r="BA573" s="42"/>
      <c r="BB573" s="42"/>
      <c r="BC573" s="42"/>
      <c r="BD573" s="42"/>
      <c r="BE573" s="42"/>
      <c r="BF573" s="42"/>
      <c r="BG573" s="44"/>
      <c r="CF573" s="128" t="s">
        <v>483</v>
      </c>
      <c r="CG573" s="131" t="s">
        <v>483</v>
      </c>
      <c r="CH573" s="93" t="b">
        <f t="shared" si="54"/>
        <v>0</v>
      </c>
      <c r="CI573" s="25"/>
      <c r="CJ573" s="25"/>
      <c r="CK573" s="25"/>
      <c r="CP573" s="93" t="b">
        <f t="shared" si="67"/>
        <v>0</v>
      </c>
      <c r="CQ573" s="93" t="b">
        <f t="shared" si="68"/>
        <v>0</v>
      </c>
      <c r="CU573" s="93" t="b">
        <f t="shared" si="69"/>
        <v>0</v>
      </c>
      <c r="CX573" s="93" t="b">
        <f>CX155</f>
        <v>0</v>
      </c>
      <c r="CZ573" s="93" t="b">
        <f t="shared" si="70"/>
        <v>0</v>
      </c>
      <c r="DC573" s="25" t="b">
        <f>DC160</f>
        <v>0</v>
      </c>
      <c r="DD573" s="94"/>
      <c r="DE573" s="94"/>
      <c r="DF573" s="94"/>
      <c r="DG573" s="94"/>
      <c r="DH573" s="94"/>
      <c r="DJ573" s="118"/>
      <c r="DS573" s="94"/>
    </row>
    <row r="574" spans="6:123">
      <c r="F574" s="42"/>
      <c r="G574" s="42"/>
      <c r="H574" s="42"/>
      <c r="I574" s="42"/>
      <c r="J574" s="42"/>
      <c r="K574" s="42"/>
      <c r="L574" s="42"/>
      <c r="M574" s="42"/>
      <c r="N574" s="42"/>
      <c r="O574" s="42"/>
      <c r="P574" s="42"/>
      <c r="Q574" s="42"/>
      <c r="R574" s="42"/>
      <c r="S574" s="42"/>
      <c r="T574" s="42"/>
      <c r="U574" s="42"/>
      <c r="V574" s="42"/>
      <c r="W574" s="42"/>
      <c r="X574" s="42"/>
      <c r="Y574" s="42"/>
      <c r="Z574" s="42"/>
      <c r="AA574" s="42"/>
      <c r="AB574" s="42"/>
      <c r="AC574" s="42"/>
      <c r="AD574" s="42"/>
      <c r="AE574" s="42"/>
      <c r="AF574" s="42"/>
      <c r="AG574" s="42"/>
      <c r="AH574" s="42"/>
      <c r="AI574" s="42"/>
      <c r="AJ574" s="42"/>
      <c r="AK574" s="42"/>
      <c r="AL574" s="42"/>
      <c r="AM574" s="42"/>
      <c r="AN574" s="42"/>
      <c r="AO574" s="42"/>
      <c r="AP574" s="42"/>
      <c r="AQ574" s="42"/>
      <c r="AR574" s="42"/>
      <c r="AS574" s="42"/>
      <c r="AT574" s="42"/>
      <c r="AU574" s="42"/>
      <c r="AV574" s="42"/>
      <c r="AW574" s="42"/>
      <c r="AX574" s="42"/>
      <c r="AY574" s="42"/>
      <c r="AZ574" s="42"/>
      <c r="BA574" s="42"/>
      <c r="BB574" s="42"/>
      <c r="BC574" s="42"/>
      <c r="BD574" s="42"/>
      <c r="BE574" s="42"/>
      <c r="BF574" s="42"/>
      <c r="BG574" s="44"/>
      <c r="CF574" s="128" t="s">
        <v>484</v>
      </c>
      <c r="CG574" s="131" t="s">
        <v>484</v>
      </c>
      <c r="CH574" s="93" t="b">
        <f t="shared" si="54"/>
        <v>0</v>
      </c>
      <c r="CI574" s="25"/>
      <c r="CJ574" s="25"/>
      <c r="CK574" s="25"/>
      <c r="CP574" s="93" t="b">
        <f t="shared" si="67"/>
        <v>0</v>
      </c>
      <c r="CQ574" s="93" t="b">
        <f t="shared" si="68"/>
        <v>0</v>
      </c>
      <c r="CU574" s="93" t="b">
        <f t="shared" si="69"/>
        <v>0</v>
      </c>
      <c r="CX574" s="93" t="b">
        <f>CX155</f>
        <v>0</v>
      </c>
      <c r="CZ574" s="93" t="b">
        <f t="shared" si="70"/>
        <v>0</v>
      </c>
      <c r="DC574" s="25" t="b">
        <f>DC160</f>
        <v>0</v>
      </c>
      <c r="DD574" s="94"/>
      <c r="DE574" s="94"/>
      <c r="DF574" s="94"/>
      <c r="DG574" s="94"/>
      <c r="DH574" s="94"/>
      <c r="DJ574" s="118"/>
      <c r="DS574" s="94"/>
    </row>
    <row r="575" spans="6:123">
      <c r="F575" s="42"/>
      <c r="G575" s="42"/>
      <c r="H575" s="42"/>
      <c r="I575" s="42"/>
      <c r="J575" s="42"/>
      <c r="K575" s="42"/>
      <c r="L575" s="42"/>
      <c r="M575" s="42"/>
      <c r="N575" s="42"/>
      <c r="O575" s="42"/>
      <c r="P575" s="42"/>
      <c r="Q575" s="42"/>
      <c r="R575" s="42"/>
      <c r="S575" s="42"/>
      <c r="T575" s="42"/>
      <c r="U575" s="42"/>
      <c r="V575" s="42"/>
      <c r="W575" s="42"/>
      <c r="X575" s="42"/>
      <c r="Y575" s="42"/>
      <c r="Z575" s="42"/>
      <c r="AA575" s="42"/>
      <c r="AB575" s="42"/>
      <c r="AC575" s="42"/>
      <c r="AD575" s="42"/>
      <c r="AE575" s="42"/>
      <c r="AF575" s="42"/>
      <c r="AG575" s="42"/>
      <c r="AH575" s="42"/>
      <c r="AI575" s="42"/>
      <c r="AJ575" s="42"/>
      <c r="AK575" s="42"/>
      <c r="AL575" s="42"/>
      <c r="AM575" s="42"/>
      <c r="AN575" s="42"/>
      <c r="AO575" s="42"/>
      <c r="AP575" s="42"/>
      <c r="AQ575" s="42"/>
      <c r="AR575" s="42"/>
      <c r="AS575" s="42"/>
      <c r="AT575" s="42"/>
      <c r="AU575" s="42"/>
      <c r="AV575" s="42"/>
      <c r="AW575" s="42"/>
      <c r="AX575" s="42"/>
      <c r="AY575" s="42"/>
      <c r="AZ575" s="42"/>
      <c r="BA575" s="42"/>
      <c r="BB575" s="42"/>
      <c r="BC575" s="42"/>
      <c r="BD575" s="42"/>
      <c r="BE575" s="42"/>
      <c r="BF575" s="42"/>
      <c r="BG575" s="44"/>
      <c r="CF575" s="128" t="s">
        <v>262</v>
      </c>
      <c r="CG575" s="131" t="s">
        <v>262</v>
      </c>
      <c r="CH575" s="93" t="b">
        <f t="shared" si="54"/>
        <v>0</v>
      </c>
      <c r="CI575" s="25"/>
      <c r="CJ575" s="25"/>
      <c r="CK575" s="25"/>
      <c r="CP575" s="93" t="b">
        <f t="shared" si="67"/>
        <v>0</v>
      </c>
      <c r="CQ575" s="93" t="b">
        <f t="shared" si="68"/>
        <v>0</v>
      </c>
      <c r="CS575" s="93" t="b">
        <f>$CS$150</f>
        <v>0</v>
      </c>
      <c r="CY575" s="93" t="b">
        <f>CY156</f>
        <v>0</v>
      </c>
      <c r="DC575" s="25"/>
      <c r="DD575" s="94"/>
      <c r="DE575" s="94"/>
      <c r="DF575" s="94"/>
      <c r="DG575" s="94"/>
      <c r="DH575" s="94"/>
      <c r="DJ575" s="118"/>
      <c r="DS575" s="94"/>
    </row>
    <row r="576" spans="6:123">
      <c r="F576" s="42"/>
      <c r="G576" s="42"/>
      <c r="H576" s="42"/>
      <c r="I576" s="42"/>
      <c r="J576" s="42"/>
      <c r="K576" s="42"/>
      <c r="L576" s="42"/>
      <c r="M576" s="42"/>
      <c r="N576" s="42"/>
      <c r="O576" s="42"/>
      <c r="P576" s="42"/>
      <c r="Q576" s="42"/>
      <c r="R576" s="42"/>
      <c r="S576" s="42"/>
      <c r="T576" s="42"/>
      <c r="U576" s="42"/>
      <c r="V576" s="42"/>
      <c r="W576" s="42"/>
      <c r="X576" s="42"/>
      <c r="Y576" s="42"/>
      <c r="Z576" s="42"/>
      <c r="AA576" s="42"/>
      <c r="AB576" s="42"/>
      <c r="AC576" s="42"/>
      <c r="AD576" s="42"/>
      <c r="AE576" s="42"/>
      <c r="AF576" s="42"/>
      <c r="AG576" s="42"/>
      <c r="AH576" s="42"/>
      <c r="AI576" s="42"/>
      <c r="AJ576" s="42"/>
      <c r="AK576" s="42"/>
      <c r="AL576" s="42"/>
      <c r="AM576" s="42"/>
      <c r="AN576" s="42"/>
      <c r="AO576" s="42"/>
      <c r="AP576" s="42"/>
      <c r="AQ576" s="42"/>
      <c r="AR576" s="42"/>
      <c r="AS576" s="42"/>
      <c r="AT576" s="42"/>
      <c r="AU576" s="42"/>
      <c r="AV576" s="42"/>
      <c r="AW576" s="42"/>
      <c r="AX576" s="42"/>
      <c r="AY576" s="42"/>
      <c r="AZ576" s="42"/>
      <c r="BA576" s="42"/>
      <c r="BB576" s="42"/>
      <c r="BC576" s="42"/>
      <c r="BD576" s="42"/>
      <c r="BE576" s="42"/>
      <c r="BF576" s="42"/>
      <c r="BG576" s="44"/>
      <c r="CF576" s="128" t="str">
        <f>CF575&amp;"_1mM"</f>
        <v>MAP4K2_1mM</v>
      </c>
      <c r="CG576" s="128" t="str">
        <f>CG575&amp;"_1mM"</f>
        <v>MAP4K2_1mM</v>
      </c>
      <c r="CI576" s="25"/>
      <c r="CJ576" s="25"/>
      <c r="CK576" s="25"/>
      <c r="DC576" s="25"/>
      <c r="DD576" s="94"/>
      <c r="DE576" s="94"/>
      <c r="DF576" s="94"/>
      <c r="DG576" s="94"/>
      <c r="DH576" s="94"/>
      <c r="DJ576" s="118"/>
      <c r="DS576" s="94"/>
    </row>
    <row r="577" spans="6:123">
      <c r="F577" s="42"/>
      <c r="G577" s="42"/>
      <c r="H577" s="42"/>
      <c r="I577" s="42"/>
      <c r="J577" s="42"/>
      <c r="K577" s="42"/>
      <c r="L577" s="42"/>
      <c r="M577" s="42"/>
      <c r="N577" s="42"/>
      <c r="O577" s="42"/>
      <c r="P577" s="42"/>
      <c r="Q577" s="42"/>
      <c r="R577" s="42"/>
      <c r="S577" s="42"/>
      <c r="T577" s="42"/>
      <c r="U577" s="42"/>
      <c r="V577" s="42"/>
      <c r="W577" s="42"/>
      <c r="X577" s="42"/>
      <c r="Y577" s="42"/>
      <c r="Z577" s="42"/>
      <c r="AA577" s="42"/>
      <c r="AB577" s="42"/>
      <c r="AC577" s="42"/>
      <c r="AD577" s="42"/>
      <c r="AE577" s="42"/>
      <c r="AF577" s="42"/>
      <c r="AG577" s="42"/>
      <c r="AH577" s="42"/>
      <c r="AI577" s="42"/>
      <c r="AJ577" s="42"/>
      <c r="AK577" s="42"/>
      <c r="AL577" s="42"/>
      <c r="AM577" s="42"/>
      <c r="AN577" s="42"/>
      <c r="AO577" s="42"/>
      <c r="AP577" s="42"/>
      <c r="AQ577" s="42"/>
      <c r="AR577" s="42"/>
      <c r="AS577" s="42"/>
      <c r="AT577" s="42"/>
      <c r="AU577" s="42"/>
      <c r="AV577" s="42"/>
      <c r="AW577" s="42"/>
      <c r="AX577" s="42"/>
      <c r="AY577" s="42"/>
      <c r="AZ577" s="42"/>
      <c r="BA577" s="42"/>
      <c r="BB577" s="42"/>
      <c r="BC577" s="42"/>
      <c r="BD577" s="42"/>
      <c r="BE577" s="42"/>
      <c r="BF577" s="42"/>
      <c r="BG577" s="44"/>
      <c r="CF577" s="128" t="s">
        <v>265</v>
      </c>
      <c r="CG577" s="131" t="s">
        <v>265</v>
      </c>
      <c r="CH577" s="93" t="b">
        <f t="shared" si="54"/>
        <v>0</v>
      </c>
      <c r="CI577" s="25"/>
      <c r="CJ577" s="25"/>
      <c r="CK577" s="25"/>
      <c r="CP577" s="93" t="b">
        <f>IF(COUNTIF(DJ:DJ,CF577)&gt;0,TRUE,FALSE)</f>
        <v>0</v>
      </c>
      <c r="CQ577" s="93" t="b">
        <f>IF(COUNTIF($BU$164:$CB$339,CF577)&gt;0,TRUE,FALSE)</f>
        <v>0</v>
      </c>
      <c r="CS577" s="93" t="b">
        <f>$CS$150</f>
        <v>0</v>
      </c>
      <c r="CT577" s="93" t="b">
        <f>CT151</f>
        <v>0</v>
      </c>
      <c r="CY577" s="93" t="b">
        <f>CY156</f>
        <v>0</v>
      </c>
      <c r="DC577" s="25"/>
      <c r="DD577" s="94"/>
      <c r="DE577" s="94"/>
      <c r="DF577" s="94"/>
      <c r="DG577" s="94"/>
      <c r="DH577" s="94"/>
      <c r="DJ577" s="118"/>
      <c r="DS577" s="94"/>
    </row>
    <row r="578" spans="6:123">
      <c r="F578" s="42"/>
      <c r="G578" s="42"/>
      <c r="H578" s="42"/>
      <c r="I578" s="42"/>
      <c r="J578" s="42"/>
      <c r="K578" s="42"/>
      <c r="L578" s="42"/>
      <c r="M578" s="42"/>
      <c r="N578" s="42"/>
      <c r="O578" s="42"/>
      <c r="P578" s="42"/>
      <c r="Q578" s="42"/>
      <c r="R578" s="42"/>
      <c r="S578" s="42"/>
      <c r="T578" s="42"/>
      <c r="U578" s="42"/>
      <c r="V578" s="42"/>
      <c r="W578" s="42"/>
      <c r="X578" s="42"/>
      <c r="Y578" s="42"/>
      <c r="Z578" s="42"/>
      <c r="AA578" s="42"/>
      <c r="AB578" s="42"/>
      <c r="AC578" s="42"/>
      <c r="AD578" s="42"/>
      <c r="AE578" s="42"/>
      <c r="AF578" s="42"/>
      <c r="AG578" s="42"/>
      <c r="AH578" s="42"/>
      <c r="AI578" s="42"/>
      <c r="AJ578" s="42"/>
      <c r="AK578" s="42"/>
      <c r="AL578" s="42"/>
      <c r="AM578" s="42"/>
      <c r="AN578" s="42"/>
      <c r="AO578" s="42"/>
      <c r="AP578" s="42"/>
      <c r="AQ578" s="42"/>
      <c r="AR578" s="42"/>
      <c r="AS578" s="42"/>
      <c r="AT578" s="42"/>
      <c r="AU578" s="42"/>
      <c r="AV578" s="42"/>
      <c r="AW578" s="42"/>
      <c r="AX578" s="42"/>
      <c r="AY578" s="42"/>
      <c r="AZ578" s="42"/>
      <c r="BA578" s="42"/>
      <c r="BB578" s="42"/>
      <c r="BC578" s="42"/>
      <c r="BD578" s="42"/>
      <c r="BE578" s="42"/>
      <c r="BF578" s="42"/>
      <c r="BG578" s="44"/>
      <c r="CF578" s="128" t="s">
        <v>485</v>
      </c>
      <c r="CG578" s="131" t="s">
        <v>485</v>
      </c>
      <c r="CH578" s="93" t="b">
        <f t="shared" si="54"/>
        <v>0</v>
      </c>
      <c r="CI578" s="25"/>
      <c r="CJ578" s="25"/>
      <c r="CK578" s="25"/>
      <c r="CP578" s="93" t="b">
        <f>IF(COUNTIF(DJ:DJ,CF578)&gt;0,TRUE,FALSE)</f>
        <v>0</v>
      </c>
      <c r="CQ578" s="93" t="b">
        <f>IF(COUNTIF($BU$164:$CB$339,CF578)&gt;0,TRUE,FALSE)</f>
        <v>0</v>
      </c>
      <c r="CU578" s="93" t="b">
        <f>$CU$152</f>
        <v>0</v>
      </c>
      <c r="CW578" s="93" t="b">
        <f>$CW$154</f>
        <v>0</v>
      </c>
      <c r="CZ578" s="93" t="b">
        <f>CZ157</f>
        <v>0</v>
      </c>
      <c r="DB578" s="93" t="b">
        <f>$DB$159</f>
        <v>0</v>
      </c>
      <c r="DC578" s="25"/>
      <c r="DD578" s="94"/>
      <c r="DE578" s="94"/>
      <c r="DF578" s="94"/>
      <c r="DG578" s="94"/>
      <c r="DH578" s="94"/>
      <c r="DJ578" s="118"/>
      <c r="DS578" s="94"/>
    </row>
    <row r="579" spans="6:123">
      <c r="F579" s="42"/>
      <c r="G579" s="42"/>
      <c r="H579" s="42"/>
      <c r="I579" s="42"/>
      <c r="J579" s="42"/>
      <c r="K579" s="42"/>
      <c r="L579" s="42"/>
      <c r="M579" s="42"/>
      <c r="N579" s="42"/>
      <c r="O579" s="42"/>
      <c r="P579" s="42"/>
      <c r="Q579" s="42"/>
      <c r="R579" s="42"/>
      <c r="S579" s="42"/>
      <c r="T579" s="42"/>
      <c r="U579" s="42"/>
      <c r="V579" s="42"/>
      <c r="W579" s="42"/>
      <c r="X579" s="42"/>
      <c r="Y579" s="42"/>
      <c r="Z579" s="42"/>
      <c r="AA579" s="42"/>
      <c r="AB579" s="42"/>
      <c r="AC579" s="42"/>
      <c r="AD579" s="42"/>
      <c r="AE579" s="42"/>
      <c r="AF579" s="42"/>
      <c r="AG579" s="42"/>
      <c r="AH579" s="42"/>
      <c r="AI579" s="42"/>
      <c r="AJ579" s="42"/>
      <c r="AK579" s="42"/>
      <c r="AL579" s="42"/>
      <c r="AM579" s="42"/>
      <c r="AN579" s="42"/>
      <c r="AO579" s="42"/>
      <c r="AP579" s="42"/>
      <c r="AQ579" s="42"/>
      <c r="AR579" s="42"/>
      <c r="AS579" s="42"/>
      <c r="AT579" s="42"/>
      <c r="AU579" s="42"/>
      <c r="AV579" s="42"/>
      <c r="AW579" s="42"/>
      <c r="AX579" s="42"/>
      <c r="AY579" s="42"/>
      <c r="AZ579" s="42"/>
      <c r="BA579" s="42"/>
      <c r="BB579" s="42"/>
      <c r="BC579" s="42"/>
      <c r="BD579" s="42"/>
      <c r="BE579" s="42"/>
      <c r="BF579" s="42"/>
      <c r="BG579" s="44"/>
      <c r="CF579" s="128" t="s">
        <v>266</v>
      </c>
      <c r="CG579" s="131" t="s">
        <v>266</v>
      </c>
      <c r="CH579" s="93" t="b">
        <f t="shared" si="54"/>
        <v>0</v>
      </c>
      <c r="CI579" s="25"/>
      <c r="CJ579" s="25"/>
      <c r="CK579" s="25"/>
      <c r="CP579" s="93" t="b">
        <f>IF(COUNTIF(DJ:DJ,CF579)&gt;0,TRUE,FALSE)</f>
        <v>0</v>
      </c>
      <c r="CQ579" s="93" t="b">
        <f>IF(COUNTIF($BU$164:$CB$339,CF579)&gt;0,TRUE,FALSE)</f>
        <v>0</v>
      </c>
      <c r="CS579" s="93" t="b">
        <f>$CS$150</f>
        <v>0</v>
      </c>
      <c r="CY579" s="93" t="b">
        <f>CY156</f>
        <v>0</v>
      </c>
      <c r="DC579" s="25"/>
      <c r="DD579" s="94"/>
      <c r="DE579" s="94"/>
      <c r="DF579" s="94"/>
      <c r="DG579" s="94"/>
      <c r="DH579" s="94"/>
      <c r="DJ579" s="118"/>
      <c r="DS579" s="94"/>
    </row>
    <row r="580" spans="6:123">
      <c r="F580" s="42"/>
      <c r="G580" s="42"/>
      <c r="H580" s="42"/>
      <c r="I580" s="42"/>
      <c r="J580" s="42"/>
      <c r="K580" s="42"/>
      <c r="L580" s="42"/>
      <c r="M580" s="42"/>
      <c r="N580" s="42"/>
      <c r="O580" s="42"/>
      <c r="P580" s="42"/>
      <c r="Q580" s="42"/>
      <c r="R580" s="42"/>
      <c r="S580" s="42"/>
      <c r="T580" s="42"/>
      <c r="U580" s="42"/>
      <c r="V580" s="42"/>
      <c r="W580" s="42"/>
      <c r="X580" s="42"/>
      <c r="Y580" s="42"/>
      <c r="Z580" s="42"/>
      <c r="AA580" s="42"/>
      <c r="AB580" s="42"/>
      <c r="AC580" s="42"/>
      <c r="AD580" s="42"/>
      <c r="AE580" s="42"/>
      <c r="AF580" s="42"/>
      <c r="AG580" s="42"/>
      <c r="AH580" s="42"/>
      <c r="AI580" s="42"/>
      <c r="AJ580" s="42"/>
      <c r="AK580" s="42"/>
      <c r="AL580" s="42"/>
      <c r="AM580" s="42"/>
      <c r="AN580" s="42"/>
      <c r="AO580" s="42"/>
      <c r="AP580" s="42"/>
      <c r="AQ580" s="42"/>
      <c r="AR580" s="42"/>
      <c r="AS580" s="42"/>
      <c r="AT580" s="42"/>
      <c r="AU580" s="42"/>
      <c r="AV580" s="42"/>
      <c r="AW580" s="42"/>
      <c r="AX580" s="42"/>
      <c r="AY580" s="42"/>
      <c r="AZ580" s="42"/>
      <c r="BA580" s="42"/>
      <c r="BB580" s="42"/>
      <c r="BC580" s="42"/>
      <c r="BD580" s="42"/>
      <c r="BE580" s="42"/>
      <c r="BF580" s="42"/>
      <c r="BG580" s="44"/>
      <c r="CF580" s="128" t="str">
        <f>CF579&amp;"_1mM"</f>
        <v>MAPKAPK3_1mM</v>
      </c>
      <c r="CG580" s="128" t="str">
        <f>CG579&amp;"_1mM"</f>
        <v>MAPKAPK3_1mM</v>
      </c>
      <c r="CI580" s="25"/>
      <c r="CJ580" s="25"/>
      <c r="CK580" s="25"/>
      <c r="DC580" s="25"/>
      <c r="DD580" s="94"/>
      <c r="DE580" s="94"/>
      <c r="DF580" s="94"/>
      <c r="DG580" s="94"/>
      <c r="DH580" s="94"/>
      <c r="DJ580" s="118"/>
      <c r="DS580" s="94"/>
    </row>
    <row r="581" spans="6:123">
      <c r="F581" s="42"/>
      <c r="G581" s="42"/>
      <c r="H581" s="42"/>
      <c r="I581" s="42"/>
      <c r="J581" s="42"/>
      <c r="K581" s="42"/>
      <c r="L581" s="42"/>
      <c r="M581" s="42"/>
      <c r="N581" s="42"/>
      <c r="O581" s="42"/>
      <c r="P581" s="42"/>
      <c r="Q581" s="42"/>
      <c r="R581" s="42"/>
      <c r="S581" s="42"/>
      <c r="T581" s="42"/>
      <c r="U581" s="42"/>
      <c r="V581" s="42"/>
      <c r="W581" s="42"/>
      <c r="X581" s="42"/>
      <c r="Y581" s="42"/>
      <c r="Z581" s="42"/>
      <c r="AA581" s="42"/>
      <c r="AB581" s="42"/>
      <c r="AC581" s="42"/>
      <c r="AD581" s="42"/>
      <c r="AE581" s="42"/>
      <c r="AF581" s="42"/>
      <c r="AG581" s="42"/>
      <c r="AH581" s="42"/>
      <c r="AI581" s="42"/>
      <c r="AJ581" s="42"/>
      <c r="AK581" s="42"/>
      <c r="AL581" s="42"/>
      <c r="AM581" s="42"/>
      <c r="AN581" s="42"/>
      <c r="AO581" s="42"/>
      <c r="AP581" s="42"/>
      <c r="AQ581" s="42"/>
      <c r="AR581" s="42"/>
      <c r="AS581" s="42"/>
      <c r="AT581" s="42"/>
      <c r="AU581" s="42"/>
      <c r="AV581" s="42"/>
      <c r="AW581" s="42"/>
      <c r="AX581" s="42"/>
      <c r="AY581" s="42"/>
      <c r="AZ581" s="42"/>
      <c r="BA581" s="42"/>
      <c r="BB581" s="42"/>
      <c r="BC581" s="42"/>
      <c r="BD581" s="42"/>
      <c r="BE581" s="42"/>
      <c r="BF581" s="42"/>
      <c r="BG581" s="44"/>
      <c r="CF581" s="128" t="s">
        <v>267</v>
      </c>
      <c r="CG581" s="131" t="s">
        <v>267</v>
      </c>
      <c r="CH581" s="93" t="b">
        <f t="shared" si="54"/>
        <v>0</v>
      </c>
      <c r="CI581" s="25"/>
      <c r="CJ581" s="25"/>
      <c r="CK581" s="25"/>
      <c r="CP581" s="93" t="b">
        <f>IF(COUNTIF(DJ:DJ,CF581)&gt;0,TRUE,FALSE)</f>
        <v>0</v>
      </c>
      <c r="CQ581" s="93" t="b">
        <f>IF(COUNTIF($BU$164:$CB$339,CF581)&gt;0,TRUE,FALSE)</f>
        <v>0</v>
      </c>
      <c r="CS581" s="93" t="b">
        <f>$CS$150</f>
        <v>0</v>
      </c>
      <c r="CY581" s="93" t="b">
        <f>CY156</f>
        <v>0</v>
      </c>
      <c r="DC581" s="25"/>
      <c r="DD581" s="94"/>
      <c r="DE581" s="94"/>
      <c r="DF581" s="94"/>
      <c r="DG581" s="94"/>
      <c r="DH581" s="94"/>
      <c r="DJ581" s="118"/>
      <c r="DS581" s="94"/>
    </row>
    <row r="582" spans="6:123">
      <c r="F582" s="42"/>
      <c r="G582" s="42"/>
      <c r="H582" s="42"/>
      <c r="I582" s="42"/>
      <c r="J582" s="42"/>
      <c r="K582" s="42"/>
      <c r="L582" s="42"/>
      <c r="M582" s="42"/>
      <c r="N582" s="42"/>
      <c r="O582" s="42"/>
      <c r="P582" s="42"/>
      <c r="Q582" s="42"/>
      <c r="R582" s="42"/>
      <c r="S582" s="42"/>
      <c r="T582" s="42"/>
      <c r="U582" s="42"/>
      <c r="V582" s="42"/>
      <c r="W582" s="42"/>
      <c r="X582" s="42"/>
      <c r="Y582" s="42"/>
      <c r="Z582" s="42"/>
      <c r="AA582" s="42"/>
      <c r="AB582" s="42"/>
      <c r="AC582" s="42"/>
      <c r="AD582" s="42"/>
      <c r="AE582" s="42"/>
      <c r="AF582" s="42"/>
      <c r="AG582" s="42"/>
      <c r="AH582" s="42"/>
      <c r="AI582" s="42"/>
      <c r="AJ582" s="42"/>
      <c r="AK582" s="42"/>
      <c r="AL582" s="42"/>
      <c r="AM582" s="42"/>
      <c r="AN582" s="42"/>
      <c r="AO582" s="42"/>
      <c r="AP582" s="42"/>
      <c r="AQ582" s="42"/>
      <c r="AR582" s="42"/>
      <c r="AS582" s="42"/>
      <c r="AT582" s="42"/>
      <c r="AU582" s="42"/>
      <c r="AV582" s="42"/>
      <c r="AW582" s="42"/>
      <c r="AX582" s="42"/>
      <c r="AY582" s="42"/>
      <c r="AZ582" s="42"/>
      <c r="BA582" s="42"/>
      <c r="BB582" s="42"/>
      <c r="BC582" s="42"/>
      <c r="BD582" s="42"/>
      <c r="BE582" s="42"/>
      <c r="BF582" s="42"/>
      <c r="BG582" s="44"/>
      <c r="CF582" s="128" t="str">
        <f>CF581&amp;"_1mM"</f>
        <v>MAPKAPK5_1mM</v>
      </c>
      <c r="CG582" s="128" t="str">
        <f>CG581&amp;"_1mM"</f>
        <v>MAPKAPK5_1mM</v>
      </c>
      <c r="CI582" s="25"/>
      <c r="CJ582" s="25"/>
      <c r="CK582" s="25"/>
      <c r="DC582" s="25"/>
      <c r="DD582" s="94"/>
      <c r="DE582" s="94"/>
      <c r="DF582" s="94"/>
      <c r="DG582" s="94"/>
      <c r="DH582" s="94"/>
      <c r="DJ582" s="118"/>
      <c r="DS582" s="94"/>
    </row>
    <row r="583" spans="6:123">
      <c r="F583" s="42"/>
      <c r="G583" s="42"/>
      <c r="H583" s="42"/>
      <c r="I583" s="42"/>
      <c r="J583" s="42"/>
      <c r="K583" s="42"/>
      <c r="L583" s="42"/>
      <c r="M583" s="42"/>
      <c r="N583" s="42"/>
      <c r="O583" s="42"/>
      <c r="P583" s="42"/>
      <c r="Q583" s="42"/>
      <c r="R583" s="42"/>
      <c r="S583" s="42"/>
      <c r="T583" s="42"/>
      <c r="U583" s="42"/>
      <c r="V583" s="42"/>
      <c r="W583" s="42"/>
      <c r="X583" s="42"/>
      <c r="Y583" s="42"/>
      <c r="Z583" s="42"/>
      <c r="AA583" s="42"/>
      <c r="AB583" s="42"/>
      <c r="AC583" s="42"/>
      <c r="AD583" s="42"/>
      <c r="AE583" s="42"/>
      <c r="AF583" s="42"/>
      <c r="AG583" s="42"/>
      <c r="AH583" s="42"/>
      <c r="AI583" s="42"/>
      <c r="AJ583" s="42"/>
      <c r="AK583" s="42"/>
      <c r="AL583" s="42"/>
      <c r="AM583" s="42"/>
      <c r="AN583" s="42"/>
      <c r="AO583" s="42"/>
      <c r="AP583" s="42"/>
      <c r="AQ583" s="42"/>
      <c r="AR583" s="42"/>
      <c r="AS583" s="42"/>
      <c r="AT583" s="42"/>
      <c r="AU583" s="42"/>
      <c r="AV583" s="42"/>
      <c r="AW583" s="42"/>
      <c r="AX583" s="42"/>
      <c r="AY583" s="42"/>
      <c r="AZ583" s="42"/>
      <c r="BA583" s="42"/>
      <c r="BB583" s="42"/>
      <c r="BC583" s="42"/>
      <c r="BD583" s="42"/>
      <c r="BE583" s="42"/>
      <c r="BF583" s="42"/>
      <c r="BG583" s="44"/>
      <c r="CF583" s="128" t="s">
        <v>268</v>
      </c>
      <c r="CG583" s="131" t="s">
        <v>268</v>
      </c>
      <c r="CH583" s="93" t="b">
        <f t="shared" ref="CH583:CH673" si="71">IF(COUNTIF(CP583:DC583,TRUE)=0,FALSE,TRUE)</f>
        <v>0</v>
      </c>
      <c r="CI583" s="25"/>
      <c r="CJ583" s="25"/>
      <c r="CK583" s="25"/>
      <c r="CP583" s="93" t="b">
        <f>IF(COUNTIF(DJ:DJ,CF583)&gt;0,TRUE,FALSE)</f>
        <v>0</v>
      </c>
      <c r="CQ583" s="93" t="b">
        <f>IF(COUNTIF($BU$164:$CB$339,CF583)&gt;0,TRUE,FALSE)</f>
        <v>0</v>
      </c>
      <c r="CS583" s="93" t="b">
        <f>$CS$150</f>
        <v>0</v>
      </c>
      <c r="CY583" s="93" t="b">
        <f>CY156</f>
        <v>0</v>
      </c>
      <c r="DC583" s="25"/>
      <c r="DD583" s="94"/>
      <c r="DE583" s="94"/>
      <c r="DF583" s="94"/>
      <c r="DG583" s="94"/>
      <c r="DH583" s="94"/>
      <c r="DJ583" s="118"/>
      <c r="DS583" s="94"/>
    </row>
    <row r="584" spans="6:123">
      <c r="F584" s="42"/>
      <c r="G584" s="42"/>
      <c r="H584" s="42"/>
      <c r="I584" s="42"/>
      <c r="J584" s="42"/>
      <c r="K584" s="42"/>
      <c r="L584" s="42"/>
      <c r="M584" s="42"/>
      <c r="N584" s="42"/>
      <c r="O584" s="42"/>
      <c r="P584" s="42"/>
      <c r="Q584" s="42"/>
      <c r="R584" s="42"/>
      <c r="S584" s="42"/>
      <c r="T584" s="42"/>
      <c r="U584" s="42"/>
      <c r="V584" s="42"/>
      <c r="W584" s="42"/>
      <c r="X584" s="42"/>
      <c r="Y584" s="42"/>
      <c r="Z584" s="42"/>
      <c r="AA584" s="42"/>
      <c r="AB584" s="42"/>
      <c r="AC584" s="42"/>
      <c r="AD584" s="42"/>
      <c r="AE584" s="42"/>
      <c r="AF584" s="42"/>
      <c r="AG584" s="42"/>
      <c r="AH584" s="42"/>
      <c r="AI584" s="42"/>
      <c r="AJ584" s="42"/>
      <c r="AK584" s="42"/>
      <c r="AL584" s="42"/>
      <c r="AM584" s="42"/>
      <c r="AN584" s="42"/>
      <c r="AO584" s="42"/>
      <c r="AP584" s="42"/>
      <c r="AQ584" s="42"/>
      <c r="AR584" s="42"/>
      <c r="AS584" s="42"/>
      <c r="AT584" s="42"/>
      <c r="AU584" s="42"/>
      <c r="AV584" s="42"/>
      <c r="AW584" s="42"/>
      <c r="AX584" s="42"/>
      <c r="AY584" s="42"/>
      <c r="AZ584" s="42"/>
      <c r="BA584" s="42"/>
      <c r="BB584" s="42"/>
      <c r="BC584" s="42"/>
      <c r="BD584" s="42"/>
      <c r="BE584" s="42"/>
      <c r="BF584" s="42"/>
      <c r="BG584" s="44"/>
      <c r="CF584" s="128" t="str">
        <f>CF583&amp;"_1mM"</f>
        <v>MARK1_1mM</v>
      </c>
      <c r="CG584" s="128" t="str">
        <f>CG583&amp;"_1mM"</f>
        <v>MARK1_1mM</v>
      </c>
      <c r="CI584" s="25"/>
      <c r="CJ584" s="25"/>
      <c r="CK584" s="25"/>
      <c r="DC584" s="25"/>
      <c r="DD584" s="94"/>
      <c r="DE584" s="94"/>
      <c r="DF584" s="94"/>
      <c r="DG584" s="94"/>
      <c r="DH584" s="94"/>
      <c r="DJ584" s="118"/>
      <c r="DS584" s="94"/>
    </row>
    <row r="585" spans="6:123">
      <c r="F585" s="42"/>
      <c r="G585" s="42"/>
      <c r="H585" s="42"/>
      <c r="I585" s="42"/>
      <c r="J585" s="42"/>
      <c r="K585" s="42"/>
      <c r="L585" s="42"/>
      <c r="M585" s="42"/>
      <c r="N585" s="42"/>
      <c r="O585" s="42"/>
      <c r="P585" s="42"/>
      <c r="Q585" s="42"/>
      <c r="R585" s="42"/>
      <c r="S585" s="42"/>
      <c r="T585" s="42"/>
      <c r="U585" s="42"/>
      <c r="V585" s="42"/>
      <c r="W585" s="42"/>
      <c r="X585" s="42"/>
      <c r="Y585" s="42"/>
      <c r="Z585" s="42"/>
      <c r="AA585" s="42"/>
      <c r="AB585" s="42"/>
      <c r="AC585" s="42"/>
      <c r="AD585" s="42"/>
      <c r="AE585" s="42"/>
      <c r="AF585" s="42"/>
      <c r="AG585" s="42"/>
      <c r="AH585" s="42"/>
      <c r="AI585" s="42"/>
      <c r="AJ585" s="42"/>
      <c r="AK585" s="42"/>
      <c r="AL585" s="42"/>
      <c r="AM585" s="42"/>
      <c r="AN585" s="42"/>
      <c r="AO585" s="42"/>
      <c r="AP585" s="42"/>
      <c r="AQ585" s="42"/>
      <c r="AR585" s="42"/>
      <c r="AS585" s="42"/>
      <c r="AT585" s="42"/>
      <c r="AU585" s="42"/>
      <c r="AV585" s="42"/>
      <c r="AW585" s="42"/>
      <c r="AX585" s="42"/>
      <c r="AY585" s="42"/>
      <c r="AZ585" s="42"/>
      <c r="BA585" s="42"/>
      <c r="BB585" s="42"/>
      <c r="BC585" s="42"/>
      <c r="BD585" s="42"/>
      <c r="BE585" s="42"/>
      <c r="BF585" s="42"/>
      <c r="BG585" s="44"/>
      <c r="CF585" s="128" t="s">
        <v>271</v>
      </c>
      <c r="CG585" s="131" t="s">
        <v>271</v>
      </c>
      <c r="CH585" s="93" t="b">
        <f t="shared" si="71"/>
        <v>0</v>
      </c>
      <c r="CI585" s="25"/>
      <c r="CJ585" s="25"/>
      <c r="CK585" s="25"/>
      <c r="CP585" s="93" t="b">
        <f>IF(COUNTIF(DJ:DJ,CF585)&gt;0,TRUE,FALSE)</f>
        <v>0</v>
      </c>
      <c r="CQ585" s="93" t="b">
        <f>IF(COUNTIF($BU$164:$CB$339,CF585)&gt;0,TRUE,FALSE)</f>
        <v>0</v>
      </c>
      <c r="CS585" s="93" t="b">
        <f>$CS$150</f>
        <v>0</v>
      </c>
      <c r="CY585" s="93" t="b">
        <f>CY156</f>
        <v>0</v>
      </c>
      <c r="DC585" s="25"/>
      <c r="DD585" s="94"/>
      <c r="DE585" s="94"/>
      <c r="DF585" s="94"/>
      <c r="DG585" s="94"/>
      <c r="DH585" s="94"/>
      <c r="DJ585" s="118"/>
      <c r="DS585" s="94"/>
    </row>
    <row r="586" spans="6:123">
      <c r="F586" s="42"/>
      <c r="G586" s="42"/>
      <c r="H586" s="42"/>
      <c r="I586" s="42"/>
      <c r="J586" s="42"/>
      <c r="K586" s="42"/>
      <c r="L586" s="42"/>
      <c r="M586" s="42"/>
      <c r="N586" s="42"/>
      <c r="O586" s="42"/>
      <c r="P586" s="42"/>
      <c r="Q586" s="42"/>
      <c r="R586" s="42"/>
      <c r="S586" s="42"/>
      <c r="T586" s="42"/>
      <c r="U586" s="42"/>
      <c r="V586" s="42"/>
      <c r="W586" s="42"/>
      <c r="X586" s="42"/>
      <c r="Y586" s="42"/>
      <c r="Z586" s="42"/>
      <c r="AA586" s="42"/>
      <c r="AB586" s="42"/>
      <c r="AC586" s="42"/>
      <c r="AD586" s="42"/>
      <c r="AE586" s="42"/>
      <c r="AF586" s="42"/>
      <c r="AG586" s="42"/>
      <c r="AH586" s="42"/>
      <c r="AI586" s="42"/>
      <c r="AJ586" s="42"/>
      <c r="AK586" s="42"/>
      <c r="AL586" s="42"/>
      <c r="AM586" s="42"/>
      <c r="AN586" s="42"/>
      <c r="AO586" s="42"/>
      <c r="AP586" s="42"/>
      <c r="AQ586" s="42"/>
      <c r="AR586" s="42"/>
      <c r="AS586" s="42"/>
      <c r="AT586" s="42"/>
      <c r="AU586" s="42"/>
      <c r="AV586" s="42"/>
      <c r="AW586" s="42"/>
      <c r="AX586" s="42"/>
      <c r="AY586" s="42"/>
      <c r="AZ586" s="42"/>
      <c r="BA586" s="42"/>
      <c r="BB586" s="42"/>
      <c r="BC586" s="42"/>
      <c r="BD586" s="42"/>
      <c r="BE586" s="42"/>
      <c r="BF586" s="42"/>
      <c r="BG586" s="44"/>
      <c r="CF586" s="128" t="str">
        <f>CF585&amp;"_1mM"</f>
        <v>MARK2_1mM</v>
      </c>
      <c r="CG586" s="128" t="str">
        <f>CG585&amp;"_1mM"</f>
        <v>MARK2_1mM</v>
      </c>
      <c r="CI586" s="25"/>
      <c r="CJ586" s="25"/>
      <c r="CK586" s="25"/>
      <c r="DC586" s="25"/>
      <c r="DD586" s="94"/>
      <c r="DE586" s="94"/>
      <c r="DF586" s="94"/>
      <c r="DG586" s="94"/>
      <c r="DH586" s="94"/>
      <c r="DJ586" s="118"/>
      <c r="DS586" s="94"/>
    </row>
    <row r="587" spans="6:123">
      <c r="F587" s="42"/>
      <c r="G587" s="42"/>
      <c r="H587" s="42"/>
      <c r="I587" s="42"/>
      <c r="J587" s="42"/>
      <c r="K587" s="42"/>
      <c r="L587" s="42"/>
      <c r="M587" s="42"/>
      <c r="N587" s="42"/>
      <c r="O587" s="42"/>
      <c r="P587" s="42"/>
      <c r="Q587" s="42"/>
      <c r="R587" s="42"/>
      <c r="S587" s="42"/>
      <c r="T587" s="42"/>
      <c r="U587" s="42"/>
      <c r="V587" s="42"/>
      <c r="W587" s="42"/>
      <c r="X587" s="42"/>
      <c r="Y587" s="42"/>
      <c r="Z587" s="42"/>
      <c r="AA587" s="42"/>
      <c r="AB587" s="42"/>
      <c r="AC587" s="42"/>
      <c r="AD587" s="42"/>
      <c r="AE587" s="42"/>
      <c r="AF587" s="42"/>
      <c r="AG587" s="42"/>
      <c r="AH587" s="42"/>
      <c r="AI587" s="42"/>
      <c r="AJ587" s="42"/>
      <c r="AK587" s="42"/>
      <c r="AL587" s="42"/>
      <c r="AM587" s="42"/>
      <c r="AN587" s="42"/>
      <c r="AO587" s="42"/>
      <c r="AP587" s="42"/>
      <c r="AQ587" s="42"/>
      <c r="AR587" s="42"/>
      <c r="AS587" s="42"/>
      <c r="AT587" s="42"/>
      <c r="AU587" s="42"/>
      <c r="AV587" s="42"/>
      <c r="AW587" s="42"/>
      <c r="AX587" s="42"/>
      <c r="AY587" s="42"/>
      <c r="AZ587" s="42"/>
      <c r="BA587" s="42"/>
      <c r="BB587" s="42"/>
      <c r="BC587" s="42"/>
      <c r="BD587" s="42"/>
      <c r="BE587" s="42"/>
      <c r="BF587" s="42"/>
      <c r="BG587" s="44"/>
      <c r="CF587" s="128" t="s">
        <v>272</v>
      </c>
      <c r="CG587" s="131" t="s">
        <v>272</v>
      </c>
      <c r="CH587" s="93" t="b">
        <f t="shared" si="71"/>
        <v>0</v>
      </c>
      <c r="CI587" s="25"/>
      <c r="CJ587" s="25"/>
      <c r="CK587" s="25"/>
      <c r="CP587" s="93" t="b">
        <f>IF(COUNTIF(DJ:DJ,CF587)&gt;0,TRUE,FALSE)</f>
        <v>0</v>
      </c>
      <c r="CQ587" s="93" t="b">
        <f>IF(COUNTIF($BU$164:$CB$339,CF587)&gt;0,TRUE,FALSE)</f>
        <v>0</v>
      </c>
      <c r="CS587" s="93" t="b">
        <f>$CS$150</f>
        <v>0</v>
      </c>
      <c r="CY587" s="93" t="b">
        <f>CY156</f>
        <v>0</v>
      </c>
      <c r="DC587" s="25"/>
      <c r="DD587" s="94"/>
      <c r="DE587" s="94"/>
      <c r="DF587" s="94"/>
      <c r="DG587" s="94"/>
      <c r="DH587" s="94"/>
      <c r="DJ587" s="118"/>
      <c r="DS587" s="94"/>
    </row>
    <row r="588" spans="6:123">
      <c r="F588" s="42"/>
      <c r="G588" s="42"/>
      <c r="H588" s="42"/>
      <c r="I588" s="42"/>
      <c r="J588" s="42"/>
      <c r="K588" s="42"/>
      <c r="L588" s="42"/>
      <c r="M588" s="42"/>
      <c r="N588" s="42"/>
      <c r="O588" s="42"/>
      <c r="P588" s="42"/>
      <c r="Q588" s="42"/>
      <c r="R588" s="42"/>
      <c r="S588" s="42"/>
      <c r="T588" s="42"/>
      <c r="U588" s="42"/>
      <c r="V588" s="42"/>
      <c r="W588" s="42"/>
      <c r="X588" s="42"/>
      <c r="Y588" s="42"/>
      <c r="Z588" s="42"/>
      <c r="AA588" s="42"/>
      <c r="AB588" s="42"/>
      <c r="AC588" s="42"/>
      <c r="AD588" s="42"/>
      <c r="AE588" s="42"/>
      <c r="AF588" s="42"/>
      <c r="AG588" s="42"/>
      <c r="AH588" s="42"/>
      <c r="AI588" s="42"/>
      <c r="AJ588" s="42"/>
      <c r="AK588" s="42"/>
      <c r="AL588" s="42"/>
      <c r="AM588" s="42"/>
      <c r="AN588" s="42"/>
      <c r="AO588" s="42"/>
      <c r="AP588" s="42"/>
      <c r="AQ588" s="42"/>
      <c r="AR588" s="42"/>
      <c r="AS588" s="42"/>
      <c r="AT588" s="42"/>
      <c r="AU588" s="42"/>
      <c r="AV588" s="42"/>
      <c r="AW588" s="42"/>
      <c r="AX588" s="42"/>
      <c r="AY588" s="42"/>
      <c r="AZ588" s="42"/>
      <c r="BA588" s="42"/>
      <c r="BB588" s="42"/>
      <c r="BC588" s="42"/>
      <c r="BD588" s="42"/>
      <c r="BE588" s="42"/>
      <c r="BF588" s="42"/>
      <c r="BG588" s="44"/>
      <c r="CF588" s="128" t="str">
        <f>CF587&amp;"_1mM"</f>
        <v>MARK3_1mM</v>
      </c>
      <c r="CG588" s="128" t="str">
        <f>CG587&amp;"_1mM"</f>
        <v>MARK3_1mM</v>
      </c>
      <c r="CI588" s="25"/>
      <c r="CJ588" s="25"/>
      <c r="CK588" s="25"/>
      <c r="DC588" s="25"/>
      <c r="DD588" s="94"/>
      <c r="DE588" s="94"/>
      <c r="DF588" s="94"/>
      <c r="DG588" s="94"/>
      <c r="DH588" s="94"/>
      <c r="DJ588" s="118"/>
      <c r="DS588" s="94"/>
    </row>
    <row r="589" spans="6:123">
      <c r="F589" s="42"/>
      <c r="G589" s="42"/>
      <c r="H589" s="42"/>
      <c r="I589" s="42"/>
      <c r="J589" s="42"/>
      <c r="K589" s="42"/>
      <c r="L589" s="42"/>
      <c r="M589" s="42"/>
      <c r="N589" s="42"/>
      <c r="O589" s="42"/>
      <c r="P589" s="42"/>
      <c r="Q589" s="42"/>
      <c r="R589" s="42"/>
      <c r="S589" s="42"/>
      <c r="T589" s="42"/>
      <c r="U589" s="42"/>
      <c r="V589" s="42"/>
      <c r="W589" s="42"/>
      <c r="X589" s="42"/>
      <c r="Y589" s="42"/>
      <c r="Z589" s="42"/>
      <c r="AA589" s="42"/>
      <c r="AB589" s="42"/>
      <c r="AC589" s="42"/>
      <c r="AD589" s="42"/>
      <c r="AE589" s="42"/>
      <c r="AF589" s="42"/>
      <c r="AG589" s="42"/>
      <c r="AH589" s="42"/>
      <c r="AI589" s="42"/>
      <c r="AJ589" s="42"/>
      <c r="AK589" s="42"/>
      <c r="AL589" s="42"/>
      <c r="AM589" s="42"/>
      <c r="AN589" s="42"/>
      <c r="AO589" s="42"/>
      <c r="AP589" s="42"/>
      <c r="AQ589" s="42"/>
      <c r="AR589" s="42"/>
      <c r="AS589" s="42"/>
      <c r="AT589" s="42"/>
      <c r="AU589" s="42"/>
      <c r="AV589" s="42"/>
      <c r="AW589" s="42"/>
      <c r="AX589" s="42"/>
      <c r="AY589" s="42"/>
      <c r="AZ589" s="42"/>
      <c r="BA589" s="42"/>
      <c r="BB589" s="42"/>
      <c r="BC589" s="42"/>
      <c r="BD589" s="42"/>
      <c r="BE589" s="42"/>
      <c r="BF589" s="42"/>
      <c r="BG589" s="44"/>
      <c r="CF589" s="128" t="s">
        <v>273</v>
      </c>
      <c r="CG589" s="131" t="s">
        <v>273</v>
      </c>
      <c r="CH589" s="93" t="b">
        <f t="shared" si="71"/>
        <v>0</v>
      </c>
      <c r="CI589" s="25"/>
      <c r="CJ589" s="25"/>
      <c r="CK589" s="25"/>
      <c r="CP589" s="93" t="b">
        <f>IF(COUNTIF(DJ:DJ,CF589)&gt;0,TRUE,FALSE)</f>
        <v>0</v>
      </c>
      <c r="CQ589" s="93" t="b">
        <f>IF(COUNTIF($BU$164:$CB$339,CF589)&gt;0,TRUE,FALSE)</f>
        <v>0</v>
      </c>
      <c r="CS589" s="93" t="b">
        <f>$CS$150</f>
        <v>0</v>
      </c>
      <c r="CY589" s="93" t="b">
        <f>CY156</f>
        <v>0</v>
      </c>
      <c r="DC589" s="25"/>
      <c r="DD589" s="94"/>
      <c r="DE589" s="94"/>
      <c r="DF589" s="94"/>
      <c r="DG589" s="94"/>
      <c r="DH589" s="94"/>
      <c r="DJ589" s="118"/>
      <c r="DS589" s="94"/>
    </row>
    <row r="590" spans="6:123">
      <c r="F590" s="42"/>
      <c r="G590" s="42"/>
      <c r="H590" s="42"/>
      <c r="I590" s="42"/>
      <c r="J590" s="42"/>
      <c r="K590" s="42"/>
      <c r="L590" s="42"/>
      <c r="M590" s="42"/>
      <c r="N590" s="42"/>
      <c r="O590" s="42"/>
      <c r="P590" s="42"/>
      <c r="Q590" s="42"/>
      <c r="R590" s="42"/>
      <c r="S590" s="42"/>
      <c r="T590" s="42"/>
      <c r="U590" s="42"/>
      <c r="V590" s="42"/>
      <c r="W590" s="42"/>
      <c r="X590" s="42"/>
      <c r="Y590" s="42"/>
      <c r="Z590" s="42"/>
      <c r="AA590" s="42"/>
      <c r="AB590" s="42"/>
      <c r="AC590" s="42"/>
      <c r="AD590" s="42"/>
      <c r="AE590" s="42"/>
      <c r="AF590" s="42"/>
      <c r="AG590" s="42"/>
      <c r="AH590" s="42"/>
      <c r="AI590" s="42"/>
      <c r="AJ590" s="42"/>
      <c r="AK590" s="42"/>
      <c r="AL590" s="42"/>
      <c r="AM590" s="42"/>
      <c r="AN590" s="42"/>
      <c r="AO590" s="42"/>
      <c r="AP590" s="42"/>
      <c r="AQ590" s="42"/>
      <c r="AR590" s="42"/>
      <c r="AS590" s="42"/>
      <c r="AT590" s="42"/>
      <c r="AU590" s="42"/>
      <c r="AV590" s="42"/>
      <c r="AW590" s="42"/>
      <c r="AX590" s="42"/>
      <c r="AY590" s="42"/>
      <c r="AZ590" s="42"/>
      <c r="BA590" s="42"/>
      <c r="BB590" s="42"/>
      <c r="BC590" s="42"/>
      <c r="BD590" s="42"/>
      <c r="BE590" s="42"/>
      <c r="BF590" s="42"/>
      <c r="BG590" s="44"/>
      <c r="CF590" s="128" t="s">
        <v>845</v>
      </c>
      <c r="CG590" s="131" t="s">
        <v>846</v>
      </c>
      <c r="CH590" s="93" t="b">
        <f t="shared" ref="CH590" si="72">IF(COUNTIF(CP590:DC590,TRUE)=0,FALSE,TRUE)</f>
        <v>0</v>
      </c>
      <c r="CI590" s="25"/>
      <c r="CJ590" s="25"/>
      <c r="CK590" s="25"/>
      <c r="CP590" s="93" t="b">
        <f>IF(COUNTIF(DJ:DJ,CF590)&gt;0,TRUE,FALSE)</f>
        <v>0</v>
      </c>
      <c r="CQ590" s="93" t="b">
        <f>IF(COUNTIF($BU$164:$CB$339,CF590)&gt;0,TRUE,FALSE)</f>
        <v>0</v>
      </c>
      <c r="CU590" s="93" t="b">
        <f>$CU$152</f>
        <v>0</v>
      </c>
      <c r="CW590" s="93" t="b">
        <f>$CW$154</f>
        <v>0</v>
      </c>
      <c r="CZ590" s="93" t="b">
        <f>$CZ$157</f>
        <v>0</v>
      </c>
      <c r="DB590" s="93" t="b">
        <f>$DB$159</f>
        <v>0</v>
      </c>
      <c r="DC590" s="25"/>
      <c r="DD590" s="94"/>
      <c r="DE590" s="94"/>
      <c r="DF590" s="94"/>
      <c r="DG590" s="94"/>
      <c r="DH590" s="94"/>
      <c r="DJ590" s="118"/>
      <c r="DS590" s="94"/>
    </row>
    <row r="591" spans="6:123">
      <c r="F591" s="42"/>
      <c r="G591" s="42"/>
      <c r="H591" s="42"/>
      <c r="I591" s="42"/>
      <c r="J591" s="42"/>
      <c r="K591" s="42"/>
      <c r="L591" s="42"/>
      <c r="M591" s="42"/>
      <c r="N591" s="42"/>
      <c r="O591" s="42"/>
      <c r="P591" s="42"/>
      <c r="Q591" s="42"/>
      <c r="R591" s="42"/>
      <c r="S591" s="42"/>
      <c r="T591" s="42"/>
      <c r="U591" s="42"/>
      <c r="V591" s="42"/>
      <c r="W591" s="42"/>
      <c r="X591" s="42"/>
      <c r="Y591" s="42"/>
      <c r="Z591" s="42"/>
      <c r="AA591" s="42"/>
      <c r="AB591" s="42"/>
      <c r="AC591" s="42"/>
      <c r="AD591" s="42"/>
      <c r="AE591" s="42"/>
      <c r="AF591" s="42"/>
      <c r="AG591" s="42"/>
      <c r="AH591" s="42"/>
      <c r="AI591" s="42"/>
      <c r="AJ591" s="42"/>
      <c r="AK591" s="42"/>
      <c r="AL591" s="42"/>
      <c r="AM591" s="42"/>
      <c r="AN591" s="42"/>
      <c r="AO591" s="42"/>
      <c r="AP591" s="42"/>
      <c r="AQ591" s="42"/>
      <c r="AR591" s="42"/>
      <c r="AS591" s="42"/>
      <c r="AT591" s="42"/>
      <c r="AU591" s="42"/>
      <c r="AV591" s="42"/>
      <c r="AW591" s="42"/>
      <c r="AX591" s="42"/>
      <c r="AY591" s="42"/>
      <c r="AZ591" s="42"/>
      <c r="BA591" s="42"/>
      <c r="BB591" s="42"/>
      <c r="BC591" s="42"/>
      <c r="BD591" s="42"/>
      <c r="BE591" s="42"/>
      <c r="BF591" s="42"/>
      <c r="BG591" s="44"/>
      <c r="CF591" s="128" t="s">
        <v>274</v>
      </c>
      <c r="CG591" s="131" t="s">
        <v>274</v>
      </c>
      <c r="CH591" s="93" t="b">
        <f t="shared" si="71"/>
        <v>0</v>
      </c>
      <c r="CI591" s="25"/>
      <c r="CJ591" s="25"/>
      <c r="CK591" s="25"/>
      <c r="CP591" s="93" t="b">
        <f>IF(COUNTIF(DJ:DJ,CF591)&gt;0,TRUE,FALSE)</f>
        <v>0</v>
      </c>
      <c r="CQ591" s="93" t="b">
        <f>IF(COUNTIF($BU$164:$CB$339,CF591)&gt;0,TRUE,FALSE)</f>
        <v>0</v>
      </c>
      <c r="CS591" s="93" t="b">
        <f>$CS$150</f>
        <v>0</v>
      </c>
      <c r="CY591" s="93" t="b">
        <f>CY156</f>
        <v>0</v>
      </c>
      <c r="DC591" s="25"/>
      <c r="DD591" s="94"/>
      <c r="DE591" s="94"/>
      <c r="DF591" s="94"/>
      <c r="DG591" s="94"/>
      <c r="DH591" s="94"/>
      <c r="DJ591" s="118"/>
      <c r="DS591" s="94"/>
    </row>
    <row r="592" spans="6:123">
      <c r="F592" s="42"/>
      <c r="G592" s="42"/>
      <c r="H592" s="42"/>
      <c r="I592" s="42"/>
      <c r="J592" s="42"/>
      <c r="K592" s="42"/>
      <c r="L592" s="42"/>
      <c r="M592" s="42"/>
      <c r="N592" s="42"/>
      <c r="O592" s="42"/>
      <c r="P592" s="42"/>
      <c r="Q592" s="42"/>
      <c r="R592" s="42"/>
      <c r="S592" s="42"/>
      <c r="T592" s="42"/>
      <c r="U592" s="42"/>
      <c r="V592" s="42"/>
      <c r="W592" s="42"/>
      <c r="X592" s="42"/>
      <c r="Y592" s="42"/>
      <c r="Z592" s="42"/>
      <c r="AA592" s="42"/>
      <c r="AB592" s="42"/>
      <c r="AC592" s="42"/>
      <c r="AD592" s="42"/>
      <c r="AE592" s="42"/>
      <c r="AF592" s="42"/>
      <c r="AG592" s="42"/>
      <c r="AH592" s="42"/>
      <c r="AI592" s="42"/>
      <c r="AJ592" s="42"/>
      <c r="AK592" s="42"/>
      <c r="AL592" s="42"/>
      <c r="AM592" s="42"/>
      <c r="AN592" s="42"/>
      <c r="AO592" s="42"/>
      <c r="AP592" s="42"/>
      <c r="AQ592" s="42"/>
      <c r="AR592" s="42"/>
      <c r="AS592" s="42"/>
      <c r="AT592" s="42"/>
      <c r="AU592" s="42"/>
      <c r="AV592" s="42"/>
      <c r="AW592" s="42"/>
      <c r="AX592" s="42"/>
      <c r="AY592" s="42"/>
      <c r="AZ592" s="42"/>
      <c r="BA592" s="42"/>
      <c r="BB592" s="42"/>
      <c r="BC592" s="42"/>
      <c r="BD592" s="42"/>
      <c r="BE592" s="42"/>
      <c r="BF592" s="42"/>
      <c r="BG592" s="44"/>
      <c r="CF592" s="128" t="str">
        <f>CF591&amp;"_1mM"</f>
        <v>MELK_1mM</v>
      </c>
      <c r="CG592" s="128" t="str">
        <f>CG591&amp;"_1mM"</f>
        <v>MELK_1mM</v>
      </c>
      <c r="CI592" s="25"/>
      <c r="CJ592" s="25"/>
      <c r="CK592" s="25"/>
      <c r="DC592" s="25"/>
      <c r="DD592" s="94"/>
      <c r="DE592" s="94"/>
      <c r="DF592" s="94"/>
      <c r="DG592" s="94"/>
      <c r="DH592" s="94"/>
      <c r="DJ592" s="118"/>
      <c r="DS592" s="94"/>
    </row>
    <row r="593" spans="6:123">
      <c r="F593" s="42"/>
      <c r="G593" s="42"/>
      <c r="H593" s="42"/>
      <c r="I593" s="42"/>
      <c r="J593" s="42"/>
      <c r="K593" s="42"/>
      <c r="L593" s="42"/>
      <c r="M593" s="42"/>
      <c r="N593" s="42"/>
      <c r="O593" s="42"/>
      <c r="P593" s="42"/>
      <c r="Q593" s="42"/>
      <c r="R593" s="42"/>
      <c r="S593" s="42"/>
      <c r="T593" s="42"/>
      <c r="U593" s="42"/>
      <c r="V593" s="42"/>
      <c r="W593" s="42"/>
      <c r="X593" s="42"/>
      <c r="Y593" s="42"/>
      <c r="Z593" s="42"/>
      <c r="AA593" s="42"/>
      <c r="AB593" s="42"/>
      <c r="AC593" s="42"/>
      <c r="AD593" s="42"/>
      <c r="AE593" s="42"/>
      <c r="AF593" s="42"/>
      <c r="AG593" s="42"/>
      <c r="AH593" s="42"/>
      <c r="AI593" s="42"/>
      <c r="AJ593" s="42"/>
      <c r="AK593" s="42"/>
      <c r="AL593" s="42"/>
      <c r="AM593" s="42"/>
      <c r="AN593" s="42"/>
      <c r="AO593" s="42"/>
      <c r="AP593" s="42"/>
      <c r="AQ593" s="42"/>
      <c r="AR593" s="42"/>
      <c r="AS593" s="42"/>
      <c r="AT593" s="42"/>
      <c r="AU593" s="42"/>
      <c r="AV593" s="42"/>
      <c r="AW593" s="42"/>
      <c r="AX593" s="42"/>
      <c r="AY593" s="42"/>
      <c r="AZ593" s="42"/>
      <c r="BA593" s="42"/>
      <c r="BB593" s="42"/>
      <c r="BC593" s="42"/>
      <c r="BD593" s="42"/>
      <c r="BE593" s="42"/>
      <c r="BF593" s="42"/>
      <c r="BG593" s="44"/>
      <c r="CF593" s="128" t="s">
        <v>277</v>
      </c>
      <c r="CG593" s="131" t="s">
        <v>277</v>
      </c>
      <c r="CH593" s="93" t="b">
        <f t="shared" si="71"/>
        <v>0</v>
      </c>
      <c r="CI593" s="25"/>
      <c r="CJ593" s="25"/>
      <c r="CK593" s="25"/>
      <c r="CP593" s="93" t="b">
        <f t="shared" ref="CP593:CP598" si="73">IF(COUNTIF(DJ:DJ,CF593)&gt;0,TRUE,FALSE)</f>
        <v>0</v>
      </c>
      <c r="CQ593" s="93" t="b">
        <f t="shared" ref="CQ593:CQ598" si="74">IF(COUNTIF($BU$164:$CB$339,CF593)&gt;0,TRUE,FALSE)</f>
        <v>0</v>
      </c>
      <c r="CS593" s="93" t="b">
        <f>$CS$150</f>
        <v>0</v>
      </c>
      <c r="CY593" s="93" t="b">
        <f>CY156</f>
        <v>0</v>
      </c>
      <c r="DC593" s="25"/>
      <c r="DD593" s="94"/>
      <c r="DE593" s="94"/>
      <c r="DF593" s="94"/>
      <c r="DG593" s="94"/>
      <c r="DH593" s="94"/>
      <c r="DJ593" s="118"/>
      <c r="DS593" s="94"/>
    </row>
    <row r="594" spans="6:123">
      <c r="F594" s="42"/>
      <c r="G594" s="42"/>
      <c r="H594" s="42"/>
      <c r="I594" s="42"/>
      <c r="J594" s="42"/>
      <c r="K594" s="42"/>
      <c r="L594" s="42"/>
      <c r="M594" s="42"/>
      <c r="N594" s="42"/>
      <c r="O594" s="42"/>
      <c r="P594" s="42"/>
      <c r="Q594" s="42"/>
      <c r="R594" s="42"/>
      <c r="S594" s="42"/>
      <c r="T594" s="42"/>
      <c r="U594" s="42"/>
      <c r="V594" s="42"/>
      <c r="W594" s="42"/>
      <c r="X594" s="42"/>
      <c r="Y594" s="42"/>
      <c r="Z594" s="42"/>
      <c r="AA594" s="42"/>
      <c r="AB594" s="42"/>
      <c r="AC594" s="42"/>
      <c r="AD594" s="42"/>
      <c r="AE594" s="42"/>
      <c r="AF594" s="42"/>
      <c r="AG594" s="42"/>
      <c r="AH594" s="42"/>
      <c r="AI594" s="42"/>
      <c r="AJ594" s="42"/>
      <c r="AK594" s="42"/>
      <c r="AL594" s="42"/>
      <c r="AM594" s="42"/>
      <c r="AN594" s="42"/>
      <c r="AO594" s="42"/>
      <c r="AP594" s="42"/>
      <c r="AQ594" s="42"/>
      <c r="AR594" s="42"/>
      <c r="AS594" s="42"/>
      <c r="AT594" s="42"/>
      <c r="AU594" s="42"/>
      <c r="AV594" s="42"/>
      <c r="AW594" s="42"/>
      <c r="AX594" s="42"/>
      <c r="AY594" s="42"/>
      <c r="AZ594" s="42"/>
      <c r="BA594" s="42"/>
      <c r="BB594" s="42"/>
      <c r="BC594" s="42"/>
      <c r="BD594" s="42"/>
      <c r="BE594" s="42"/>
      <c r="BF594" s="42"/>
      <c r="BG594" s="44"/>
      <c r="CF594" s="128" t="s">
        <v>542</v>
      </c>
      <c r="CG594" s="131" t="s">
        <v>542</v>
      </c>
      <c r="CH594" s="93" t="b">
        <f t="shared" si="71"/>
        <v>0</v>
      </c>
      <c r="CI594" s="25"/>
      <c r="CJ594" s="25"/>
      <c r="CK594" s="25"/>
      <c r="CP594" s="93" t="b">
        <f t="shared" si="73"/>
        <v>0</v>
      </c>
      <c r="CQ594" s="93" t="b">
        <f t="shared" si="74"/>
        <v>0</v>
      </c>
      <c r="CU594" s="93" t="b">
        <f>$CU$152</f>
        <v>0</v>
      </c>
      <c r="CW594" s="93" t="b">
        <f>$CW$154</f>
        <v>0</v>
      </c>
      <c r="CZ594" s="93" t="b">
        <f>CZ157</f>
        <v>0</v>
      </c>
      <c r="DB594" s="93" t="b">
        <f>$DB$159</f>
        <v>0</v>
      </c>
      <c r="DC594" s="25"/>
      <c r="DD594" s="94"/>
      <c r="DE594" s="94"/>
      <c r="DF594" s="94"/>
      <c r="DG594" s="94"/>
      <c r="DH594" s="94"/>
      <c r="DJ594" s="118"/>
      <c r="DS594" s="94"/>
    </row>
    <row r="595" spans="6:123">
      <c r="F595" s="42"/>
      <c r="G595" s="42"/>
      <c r="H595" s="42"/>
      <c r="I595" s="42"/>
      <c r="J595" s="42"/>
      <c r="K595" s="42"/>
      <c r="L595" s="42"/>
      <c r="M595" s="42"/>
      <c r="N595" s="42"/>
      <c r="O595" s="42"/>
      <c r="P595" s="42"/>
      <c r="Q595" s="42"/>
      <c r="R595" s="42"/>
      <c r="S595" s="42"/>
      <c r="T595" s="42"/>
      <c r="U595" s="42"/>
      <c r="V595" s="42"/>
      <c r="W595" s="42"/>
      <c r="X595" s="42"/>
      <c r="Y595" s="42"/>
      <c r="Z595" s="42"/>
      <c r="AA595" s="42"/>
      <c r="AB595" s="42"/>
      <c r="AC595" s="42"/>
      <c r="AD595" s="42"/>
      <c r="AE595" s="42"/>
      <c r="AF595" s="42"/>
      <c r="AG595" s="42"/>
      <c r="AH595" s="42"/>
      <c r="AI595" s="42"/>
      <c r="AJ595" s="42"/>
      <c r="AK595" s="42"/>
      <c r="AL595" s="42"/>
      <c r="AM595" s="42"/>
      <c r="AN595" s="42"/>
      <c r="AO595" s="42"/>
      <c r="AP595" s="42"/>
      <c r="AQ595" s="42"/>
      <c r="AR595" s="42"/>
      <c r="AS595" s="42"/>
      <c r="AT595" s="42"/>
      <c r="AU595" s="42"/>
      <c r="AV595" s="42"/>
      <c r="AW595" s="42"/>
      <c r="AX595" s="42"/>
      <c r="AY595" s="42"/>
      <c r="AZ595" s="42"/>
      <c r="BA595" s="42"/>
      <c r="BB595" s="42"/>
      <c r="BC595" s="42"/>
      <c r="BD595" s="42"/>
      <c r="BE595" s="42"/>
      <c r="BF595" s="42"/>
      <c r="BG595" s="44"/>
      <c r="CF595" s="130" t="s">
        <v>486</v>
      </c>
      <c r="CG595" s="131" t="s">
        <v>486</v>
      </c>
      <c r="CH595" s="93" t="b">
        <f t="shared" si="71"/>
        <v>0</v>
      </c>
      <c r="CI595" s="25"/>
      <c r="CJ595" s="25"/>
      <c r="CK595" s="25"/>
      <c r="CP595" s="93" t="b">
        <f t="shared" si="73"/>
        <v>0</v>
      </c>
      <c r="CQ595" s="93" t="b">
        <f t="shared" si="74"/>
        <v>0</v>
      </c>
      <c r="CU595" s="93" t="b">
        <f>$CU$152</f>
        <v>0</v>
      </c>
      <c r="CX595" s="93" t="b">
        <f>CX155</f>
        <v>0</v>
      </c>
      <c r="CZ595" s="93" t="b">
        <f>$CZ$157</f>
        <v>0</v>
      </c>
      <c r="DC595" s="25" t="b">
        <f>DC160</f>
        <v>0</v>
      </c>
      <c r="DD595" s="94"/>
      <c r="DE595" s="94"/>
      <c r="DF595" s="94"/>
      <c r="DG595" s="94"/>
      <c r="DH595" s="94"/>
      <c r="DJ595" s="118"/>
      <c r="DS595" s="94"/>
    </row>
    <row r="596" spans="6:123">
      <c r="F596" s="42"/>
      <c r="G596" s="42"/>
      <c r="H596" s="42"/>
      <c r="I596" s="42"/>
      <c r="J596" s="42"/>
      <c r="K596" s="42"/>
      <c r="L596" s="42"/>
      <c r="M596" s="42"/>
      <c r="N596" s="42"/>
      <c r="O596" s="42"/>
      <c r="P596" s="42"/>
      <c r="Q596" s="42"/>
      <c r="R596" s="42"/>
      <c r="S596" s="42"/>
      <c r="T596" s="42"/>
      <c r="U596" s="42"/>
      <c r="V596" s="42"/>
      <c r="W596" s="42"/>
      <c r="X596" s="42"/>
      <c r="Y596" s="42"/>
      <c r="Z596" s="42"/>
      <c r="AA596" s="42"/>
      <c r="AB596" s="42"/>
      <c r="AC596" s="42"/>
      <c r="AD596" s="42"/>
      <c r="AE596" s="42"/>
      <c r="AF596" s="42"/>
      <c r="AG596" s="42"/>
      <c r="AH596" s="42"/>
      <c r="AI596" s="42"/>
      <c r="AJ596" s="42"/>
      <c r="AK596" s="45"/>
      <c r="AL596" s="45"/>
      <c r="AM596" s="45"/>
      <c r="AN596" s="42"/>
      <c r="AO596" s="45"/>
      <c r="AP596" s="45"/>
      <c r="AQ596" s="45"/>
      <c r="AR596" s="42"/>
      <c r="AS596" s="45"/>
      <c r="AT596" s="45"/>
      <c r="AU596" s="45"/>
      <c r="AV596" s="42"/>
      <c r="AW596" s="45"/>
      <c r="AX596" s="45"/>
      <c r="AY596" s="42"/>
      <c r="AZ596" s="42"/>
      <c r="BA596" s="42"/>
      <c r="BB596" s="42"/>
      <c r="BC596" s="42"/>
      <c r="BD596" s="42"/>
      <c r="BE596" s="42"/>
      <c r="BF596" s="42"/>
      <c r="BG596" s="44"/>
      <c r="CF596" s="130" t="s">
        <v>487</v>
      </c>
      <c r="CG596" s="131" t="s">
        <v>487</v>
      </c>
      <c r="CH596" s="93" t="b">
        <f t="shared" si="71"/>
        <v>0</v>
      </c>
      <c r="CI596" s="25"/>
      <c r="CJ596" s="25"/>
      <c r="CK596" s="25"/>
      <c r="CP596" s="93" t="b">
        <f t="shared" si="73"/>
        <v>0</v>
      </c>
      <c r="CQ596" s="93" t="b">
        <f t="shared" si="74"/>
        <v>0</v>
      </c>
      <c r="CU596" s="93" t="b">
        <f>$CU$152</f>
        <v>0</v>
      </c>
      <c r="CX596" s="93" t="b">
        <f>CX155</f>
        <v>0</v>
      </c>
      <c r="CZ596" s="93" t="b">
        <f>$CZ$157</f>
        <v>0</v>
      </c>
      <c r="DC596" s="25" t="b">
        <f>DC160</f>
        <v>0</v>
      </c>
      <c r="DD596" s="94"/>
      <c r="DE596" s="94"/>
      <c r="DF596" s="94"/>
      <c r="DG596" s="94"/>
      <c r="DH596" s="94"/>
      <c r="DJ596" s="118"/>
      <c r="DS596" s="94"/>
    </row>
    <row r="597" spans="6:123">
      <c r="F597" s="42"/>
      <c r="G597" s="42"/>
      <c r="H597" s="42"/>
      <c r="I597" s="42"/>
      <c r="J597" s="42"/>
      <c r="K597" s="42"/>
      <c r="L597" s="42"/>
      <c r="M597" s="42"/>
      <c r="N597" s="42"/>
      <c r="O597" s="42"/>
      <c r="P597" s="42"/>
      <c r="Q597" s="42"/>
      <c r="R597" s="42"/>
      <c r="S597" s="42"/>
      <c r="T597" s="42"/>
      <c r="U597" s="42"/>
      <c r="V597" s="42"/>
      <c r="W597" s="42"/>
      <c r="X597" s="42"/>
      <c r="Y597" s="42"/>
      <c r="Z597" s="42"/>
      <c r="AA597" s="42"/>
      <c r="AB597" s="42"/>
      <c r="AC597" s="42"/>
      <c r="AD597" s="42"/>
      <c r="AE597" s="42"/>
      <c r="AF597" s="42"/>
      <c r="AG597" s="42"/>
      <c r="AH597" s="42"/>
      <c r="AI597" s="42"/>
      <c r="AJ597" s="42"/>
      <c r="AK597" s="45"/>
      <c r="AL597" s="45"/>
      <c r="AM597" s="45"/>
      <c r="AN597" s="42"/>
      <c r="AO597" s="45"/>
      <c r="AP597" s="45"/>
      <c r="AQ597" s="45"/>
      <c r="AR597" s="42"/>
      <c r="AS597" s="45"/>
      <c r="AT597" s="45"/>
      <c r="AU597" s="45"/>
      <c r="AV597" s="42"/>
      <c r="AW597" s="45"/>
      <c r="AX597" s="45"/>
      <c r="AY597" s="42"/>
      <c r="AZ597" s="42"/>
      <c r="BA597" s="42"/>
      <c r="BB597" s="42"/>
      <c r="BC597" s="42"/>
      <c r="BD597" s="42"/>
      <c r="BE597" s="42"/>
      <c r="BF597" s="42"/>
      <c r="BG597" s="44"/>
      <c r="CF597" s="128" t="s">
        <v>488</v>
      </c>
      <c r="CG597" s="131" t="s">
        <v>488</v>
      </c>
      <c r="CH597" s="93" t="b">
        <f t="shared" si="71"/>
        <v>0</v>
      </c>
      <c r="CI597" s="25"/>
      <c r="CJ597" s="25"/>
      <c r="CK597" s="25"/>
      <c r="CP597" s="93" t="b">
        <f t="shared" si="73"/>
        <v>0</v>
      </c>
      <c r="CQ597" s="93" t="b">
        <f t="shared" si="74"/>
        <v>0</v>
      </c>
      <c r="CU597" s="93" t="b">
        <f>$CU$152</f>
        <v>0</v>
      </c>
      <c r="CX597" s="93" t="b">
        <f>CX155</f>
        <v>0</v>
      </c>
      <c r="CZ597" s="93" t="b">
        <f>$CZ$157</f>
        <v>0</v>
      </c>
      <c r="DC597" s="25" t="b">
        <f>DC160</f>
        <v>0</v>
      </c>
      <c r="DD597" s="94"/>
      <c r="DE597" s="94"/>
      <c r="DF597" s="94"/>
      <c r="DG597" s="94"/>
      <c r="DH597" s="94"/>
      <c r="DJ597" s="118"/>
      <c r="DS597" s="94"/>
    </row>
    <row r="598" spans="6:123">
      <c r="F598" s="42"/>
      <c r="G598" s="42"/>
      <c r="H598" s="42"/>
      <c r="I598" s="42"/>
      <c r="J598" s="42"/>
      <c r="K598" s="42"/>
      <c r="L598" s="42"/>
      <c r="M598" s="42"/>
      <c r="N598" s="42"/>
      <c r="O598" s="42"/>
      <c r="P598" s="42"/>
      <c r="Q598" s="42"/>
      <c r="R598" s="42"/>
      <c r="S598" s="42"/>
      <c r="T598" s="42"/>
      <c r="U598" s="42"/>
      <c r="V598" s="42"/>
      <c r="W598" s="42"/>
      <c r="X598" s="42"/>
      <c r="Y598" s="42"/>
      <c r="Z598" s="42"/>
      <c r="AA598" s="42"/>
      <c r="AB598" s="42"/>
      <c r="AC598" s="42"/>
      <c r="AD598" s="42"/>
      <c r="AE598" s="42"/>
      <c r="AF598" s="42"/>
      <c r="AG598" s="42"/>
      <c r="AH598" s="42"/>
      <c r="AI598" s="42"/>
      <c r="AJ598" s="42"/>
      <c r="AK598" s="45"/>
      <c r="AL598" s="46"/>
      <c r="AM598" s="45"/>
      <c r="AN598" s="42"/>
      <c r="AO598" s="45"/>
      <c r="AP598" s="45"/>
      <c r="AQ598" s="45"/>
      <c r="AR598" s="42"/>
      <c r="AS598" s="45"/>
      <c r="AT598" s="45"/>
      <c r="AU598" s="45"/>
      <c r="AV598" s="42"/>
      <c r="AW598" s="45"/>
      <c r="AX598" s="45"/>
      <c r="AY598" s="42"/>
      <c r="AZ598" s="42"/>
      <c r="BA598" s="42"/>
      <c r="BB598" s="42"/>
      <c r="BC598" s="42"/>
      <c r="BD598" s="42"/>
      <c r="BE598" s="42"/>
      <c r="BF598" s="42"/>
      <c r="BG598" s="44"/>
      <c r="CF598" s="128" t="s">
        <v>278</v>
      </c>
      <c r="CG598" s="131" t="s">
        <v>278</v>
      </c>
      <c r="CH598" s="93" t="b">
        <f t="shared" si="71"/>
        <v>0</v>
      </c>
      <c r="CI598" s="25"/>
      <c r="CJ598" s="25"/>
      <c r="CK598" s="25"/>
      <c r="CP598" s="93" t="b">
        <f t="shared" si="73"/>
        <v>0</v>
      </c>
      <c r="CQ598" s="93" t="b">
        <f t="shared" si="74"/>
        <v>0</v>
      </c>
      <c r="CS598" s="93" t="b">
        <f>$CS$150</f>
        <v>0</v>
      </c>
      <c r="CY598" s="93" t="b">
        <f>CY156</f>
        <v>0</v>
      </c>
      <c r="DC598" s="25"/>
      <c r="DD598" s="94"/>
      <c r="DE598" s="94"/>
      <c r="DF598" s="94"/>
      <c r="DG598" s="94"/>
      <c r="DH598" s="94"/>
      <c r="DJ598" s="118"/>
      <c r="DS598" s="94"/>
    </row>
    <row r="599" spans="6:123">
      <c r="F599" s="42"/>
      <c r="G599" s="42"/>
      <c r="H599" s="42"/>
      <c r="I599" s="42"/>
      <c r="J599" s="42"/>
      <c r="K599" s="42"/>
      <c r="L599" s="42"/>
      <c r="M599" s="42"/>
      <c r="N599" s="42"/>
      <c r="O599" s="42"/>
      <c r="P599" s="42"/>
      <c r="Q599" s="42"/>
      <c r="R599" s="42"/>
      <c r="S599" s="42"/>
      <c r="T599" s="42"/>
      <c r="U599" s="42"/>
      <c r="V599" s="42"/>
      <c r="W599" s="42"/>
      <c r="X599" s="42"/>
      <c r="Y599" s="42"/>
      <c r="Z599" s="42"/>
      <c r="AA599" s="42"/>
      <c r="AB599" s="42"/>
      <c r="AC599" s="42"/>
      <c r="AD599" s="42"/>
      <c r="AE599" s="42"/>
      <c r="AF599" s="42"/>
      <c r="AG599" s="42"/>
      <c r="AH599" s="42"/>
      <c r="AI599" s="42"/>
      <c r="AJ599" s="42"/>
      <c r="AK599" s="45"/>
      <c r="AL599" s="45"/>
      <c r="AM599" s="45"/>
      <c r="AN599" s="42"/>
      <c r="AO599" s="46"/>
      <c r="AP599" s="45"/>
      <c r="AQ599" s="45"/>
      <c r="AR599" s="42"/>
      <c r="AS599" s="45"/>
      <c r="AT599" s="45"/>
      <c r="AU599" s="46"/>
      <c r="AV599" s="42"/>
      <c r="AW599" s="45"/>
      <c r="AX599" s="45"/>
      <c r="AY599" s="42"/>
      <c r="AZ599" s="42"/>
      <c r="BA599" s="42"/>
      <c r="BB599" s="42"/>
      <c r="BC599" s="42"/>
      <c r="BD599" s="42"/>
      <c r="BE599" s="42"/>
      <c r="BF599" s="42"/>
      <c r="BG599" s="44"/>
      <c r="CF599" s="128" t="str">
        <f>CF598&amp;"_1mM"</f>
        <v>MNK1_1mM</v>
      </c>
      <c r="CG599" s="128" t="str">
        <f>CG598&amp;"_1mM"</f>
        <v>MNK1_1mM</v>
      </c>
      <c r="CI599" s="25"/>
      <c r="CJ599" s="25"/>
      <c r="CK599" s="25"/>
      <c r="DC599" s="25"/>
      <c r="DD599" s="94"/>
      <c r="DE599" s="94"/>
      <c r="DF599" s="94"/>
      <c r="DG599" s="94"/>
      <c r="DH599" s="94"/>
      <c r="DJ599" s="118"/>
      <c r="DS599" s="94"/>
    </row>
    <row r="600" spans="6:123">
      <c r="F600" s="42"/>
      <c r="G600" s="42"/>
      <c r="H600" s="42"/>
      <c r="I600" s="42"/>
      <c r="J600" s="42"/>
      <c r="K600" s="42"/>
      <c r="L600" s="42"/>
      <c r="M600" s="42"/>
      <c r="N600" s="42"/>
      <c r="O600" s="42"/>
      <c r="P600" s="42"/>
      <c r="Q600" s="42"/>
      <c r="R600" s="42"/>
      <c r="S600" s="42"/>
      <c r="T600" s="42"/>
      <c r="U600" s="42"/>
      <c r="V600" s="42"/>
      <c r="W600" s="42"/>
      <c r="X600" s="42"/>
      <c r="Y600" s="42"/>
      <c r="Z600" s="42"/>
      <c r="AA600" s="42"/>
      <c r="AB600" s="42"/>
      <c r="AC600" s="42"/>
      <c r="AD600" s="42"/>
      <c r="AE600" s="42"/>
      <c r="AF600" s="42"/>
      <c r="AG600" s="42"/>
      <c r="AH600" s="42"/>
      <c r="AI600" s="42"/>
      <c r="AJ600" s="45"/>
      <c r="AK600" s="45"/>
      <c r="AL600" s="45"/>
      <c r="AM600" s="45"/>
      <c r="AN600" s="45"/>
      <c r="AO600" s="45"/>
      <c r="AP600" s="45"/>
      <c r="AQ600" s="45"/>
      <c r="AR600" s="45"/>
      <c r="AS600" s="45"/>
      <c r="AT600" s="45"/>
      <c r="AU600" s="45"/>
      <c r="AV600" s="45"/>
      <c r="AW600" s="45"/>
      <c r="AX600" s="45"/>
      <c r="AY600" s="42"/>
      <c r="AZ600" s="42"/>
      <c r="BA600" s="42"/>
      <c r="BB600" s="42"/>
      <c r="BC600" s="42"/>
      <c r="BD600" s="42"/>
      <c r="BE600" s="42"/>
      <c r="BF600" s="42"/>
      <c r="BG600" s="44"/>
      <c r="CF600" s="128" t="s">
        <v>279</v>
      </c>
      <c r="CG600" s="131" t="s">
        <v>279</v>
      </c>
      <c r="CH600" s="93" t="b">
        <f t="shared" si="71"/>
        <v>0</v>
      </c>
      <c r="CI600" s="25"/>
      <c r="CJ600" s="25"/>
      <c r="CK600" s="25"/>
      <c r="CP600" s="93" t="b">
        <f>IF(COUNTIF(DJ:DJ,CF600)&gt;0,TRUE,FALSE)</f>
        <v>0</v>
      </c>
      <c r="CQ600" s="93" t="b">
        <f>IF(COUNTIF($BU$164:$CB$339,CF600)&gt;0,TRUE,FALSE)</f>
        <v>0</v>
      </c>
      <c r="CS600" s="93" t="b">
        <f>$CS$150</f>
        <v>0</v>
      </c>
      <c r="CY600" s="93" t="b">
        <f>CY156</f>
        <v>0</v>
      </c>
      <c r="DC600" s="25"/>
      <c r="DD600" s="94"/>
      <c r="DE600" s="94"/>
      <c r="DF600" s="94"/>
      <c r="DG600" s="94"/>
      <c r="DH600" s="94"/>
      <c r="DJ600" s="118"/>
      <c r="DS600" s="94"/>
    </row>
    <row r="601" spans="6:123">
      <c r="F601" s="42"/>
      <c r="G601" s="42"/>
      <c r="H601" s="42"/>
      <c r="I601" s="42"/>
      <c r="J601" s="42"/>
      <c r="K601" s="42"/>
      <c r="L601" s="42"/>
      <c r="M601" s="42"/>
      <c r="N601" s="42"/>
      <c r="O601" s="42"/>
      <c r="P601" s="42"/>
      <c r="Q601" s="42"/>
      <c r="R601" s="42"/>
      <c r="S601" s="42"/>
      <c r="T601" s="42"/>
      <c r="U601" s="42"/>
      <c r="V601" s="42"/>
      <c r="W601" s="42"/>
      <c r="X601" s="42"/>
      <c r="Y601" s="42"/>
      <c r="Z601" s="42"/>
      <c r="AA601" s="42"/>
      <c r="AB601" s="42"/>
      <c r="AC601" s="42"/>
      <c r="AD601" s="42"/>
      <c r="AE601" s="42"/>
      <c r="AF601" s="42"/>
      <c r="AG601" s="42"/>
      <c r="AH601" s="42"/>
      <c r="AI601" s="42"/>
      <c r="AJ601" s="42"/>
      <c r="AK601" s="42"/>
      <c r="AL601" s="42"/>
      <c r="AM601" s="42"/>
      <c r="AN601" s="42"/>
      <c r="AO601" s="42"/>
      <c r="AP601" s="42"/>
      <c r="AQ601" s="42"/>
      <c r="AR601" s="42"/>
      <c r="AS601" s="42"/>
      <c r="AT601" s="42"/>
      <c r="AU601" s="42"/>
      <c r="AV601" s="42"/>
      <c r="AW601" s="42"/>
      <c r="AX601" s="42"/>
      <c r="AY601" s="42"/>
      <c r="AZ601" s="42"/>
      <c r="BA601" s="42"/>
      <c r="BB601" s="42"/>
      <c r="BC601" s="42"/>
      <c r="BD601" s="42"/>
      <c r="BE601" s="42"/>
      <c r="BF601" s="42"/>
      <c r="BG601" s="44"/>
      <c r="CF601" s="128" t="s">
        <v>847</v>
      </c>
      <c r="CG601" s="131" t="s">
        <v>847</v>
      </c>
      <c r="CH601" s="93" t="b">
        <f t="shared" ref="CH601" si="75">IF(COUNTIF(CP601:DC601,TRUE)=0,FALSE,TRUE)</f>
        <v>0</v>
      </c>
      <c r="CI601" s="25"/>
      <c r="CJ601" s="25"/>
      <c r="CK601" s="25"/>
      <c r="CP601" s="93" t="b">
        <f>IF(COUNTIF(DJ:DJ,CF601)&gt;0,TRUE,FALSE)</f>
        <v>0</v>
      </c>
      <c r="CQ601" s="93" t="b">
        <f>IF(COUNTIF($BU$164:$CB$339,CF601)&gt;0,TRUE,FALSE)</f>
        <v>0</v>
      </c>
      <c r="CU601" s="93" t="b">
        <f>$CU$152</f>
        <v>0</v>
      </c>
      <c r="CW601" s="93" t="b">
        <f>$CW$154</f>
        <v>0</v>
      </c>
      <c r="CZ601" s="93" t="b">
        <f>$CZ$157</f>
        <v>0</v>
      </c>
      <c r="DB601" s="93" t="b">
        <f>$DB$159</f>
        <v>0</v>
      </c>
      <c r="DC601" s="25"/>
      <c r="DD601" s="94"/>
      <c r="DE601" s="94"/>
      <c r="DF601" s="94"/>
      <c r="DG601" s="94"/>
      <c r="DH601" s="94"/>
      <c r="DJ601" s="118"/>
      <c r="DS601" s="94"/>
    </row>
    <row r="602" spans="6:123">
      <c r="F602" s="42"/>
      <c r="G602" s="42"/>
      <c r="H602" s="42"/>
      <c r="I602" s="42"/>
      <c r="J602" s="42"/>
      <c r="K602" s="42"/>
      <c r="L602" s="42"/>
      <c r="M602" s="42"/>
      <c r="N602" s="42"/>
      <c r="O602" s="42"/>
      <c r="P602" s="42"/>
      <c r="Q602" s="42"/>
      <c r="R602" s="42"/>
      <c r="S602" s="42"/>
      <c r="T602" s="42"/>
      <c r="U602" s="42"/>
      <c r="V602" s="42"/>
      <c r="W602" s="42"/>
      <c r="X602" s="42"/>
      <c r="Y602" s="42"/>
      <c r="Z602" s="42"/>
      <c r="AA602" s="42"/>
      <c r="AB602" s="42"/>
      <c r="AC602" s="42"/>
      <c r="AD602" s="42"/>
      <c r="AE602" s="42"/>
      <c r="AF602" s="42"/>
      <c r="AG602" s="42"/>
      <c r="AH602" s="42"/>
      <c r="AI602" s="42"/>
      <c r="AJ602" s="42"/>
      <c r="AK602" s="42"/>
      <c r="AL602" s="42"/>
      <c r="AM602" s="42"/>
      <c r="AN602" s="42"/>
      <c r="AO602" s="42"/>
      <c r="AP602" s="42"/>
      <c r="AQ602" s="42"/>
      <c r="AR602" s="42"/>
      <c r="AS602" s="42"/>
      <c r="AT602" s="42"/>
      <c r="AU602" s="42"/>
      <c r="AV602" s="42"/>
      <c r="AW602" s="42"/>
      <c r="AX602" s="42"/>
      <c r="AY602" s="42"/>
      <c r="AZ602" s="42"/>
      <c r="BA602" s="42"/>
      <c r="BB602" s="42"/>
      <c r="BC602" s="42"/>
      <c r="BD602" s="42"/>
      <c r="BE602" s="42"/>
      <c r="BF602" s="42"/>
      <c r="BG602" s="44"/>
      <c r="CF602" s="128" t="s">
        <v>489</v>
      </c>
      <c r="CG602" s="131" t="s">
        <v>489</v>
      </c>
      <c r="CH602" s="93" t="b">
        <f t="shared" si="71"/>
        <v>0</v>
      </c>
      <c r="CI602" s="25"/>
      <c r="CJ602" s="25"/>
      <c r="CK602" s="25"/>
      <c r="CP602" s="93" t="b">
        <f>IF(COUNTIF(DJ:DJ,CF602)&gt;0,TRUE,FALSE)</f>
        <v>0</v>
      </c>
      <c r="CQ602" s="93" t="b">
        <f>IF(COUNTIF($BU$164:$CB$339,CF602)&gt;0,TRUE,FALSE)</f>
        <v>0</v>
      </c>
      <c r="CU602" s="93" t="b">
        <f>$CU$152</f>
        <v>0</v>
      </c>
      <c r="CX602" s="93" t="b">
        <f>CX155</f>
        <v>0</v>
      </c>
      <c r="CZ602" s="93" t="b">
        <f>$CZ$157</f>
        <v>0</v>
      </c>
      <c r="DC602" s="25" t="b">
        <f>DC160</f>
        <v>0</v>
      </c>
      <c r="DD602" s="94"/>
      <c r="DE602" s="94"/>
      <c r="DF602" s="94"/>
      <c r="DG602" s="94"/>
      <c r="DH602" s="94"/>
      <c r="DJ602" s="118"/>
      <c r="DS602" s="94"/>
    </row>
    <row r="603" spans="6:123">
      <c r="F603" s="42"/>
      <c r="G603" s="42"/>
      <c r="H603" s="42"/>
      <c r="I603" s="42"/>
      <c r="J603" s="42"/>
      <c r="K603" s="42"/>
      <c r="L603" s="42"/>
      <c r="M603" s="42"/>
      <c r="N603" s="42"/>
      <c r="O603" s="42"/>
      <c r="P603" s="42"/>
      <c r="Q603" s="42"/>
      <c r="R603" s="42"/>
      <c r="S603" s="42"/>
      <c r="T603" s="42"/>
      <c r="U603" s="42"/>
      <c r="V603" s="42"/>
      <c r="W603" s="42"/>
      <c r="X603" s="42"/>
      <c r="Y603" s="42"/>
      <c r="Z603" s="42"/>
      <c r="AA603" s="42"/>
      <c r="AB603" s="42"/>
      <c r="AC603" s="42"/>
      <c r="AD603" s="42"/>
      <c r="AE603" s="42"/>
      <c r="AF603" s="42"/>
      <c r="AG603" s="42"/>
      <c r="AH603" s="42"/>
      <c r="AI603" s="42"/>
      <c r="AJ603" s="42"/>
      <c r="AK603" s="42"/>
      <c r="AL603" s="42"/>
      <c r="AM603" s="42"/>
      <c r="AN603" s="42"/>
      <c r="AO603" s="42"/>
      <c r="AP603" s="42"/>
      <c r="AQ603" s="42"/>
      <c r="AR603" s="42"/>
      <c r="AS603" s="42"/>
      <c r="AT603" s="42"/>
      <c r="AU603" s="42"/>
      <c r="AV603" s="42"/>
      <c r="AW603" s="42"/>
      <c r="AX603" s="42"/>
      <c r="AY603" s="42"/>
      <c r="AZ603" s="42"/>
      <c r="BA603" s="42"/>
      <c r="BB603" s="42"/>
      <c r="BC603" s="42"/>
      <c r="BD603" s="42"/>
      <c r="BE603" s="42"/>
      <c r="BF603" s="42"/>
      <c r="BG603" s="44"/>
      <c r="CF603" s="128" t="s">
        <v>282</v>
      </c>
      <c r="CG603" s="131" t="s">
        <v>282</v>
      </c>
      <c r="CH603" s="93" t="b">
        <f t="shared" si="71"/>
        <v>0</v>
      </c>
      <c r="CI603" s="25"/>
      <c r="CJ603" s="25"/>
      <c r="CK603" s="25"/>
      <c r="CP603" s="93" t="b">
        <f>IF(COUNTIF(DJ:DJ,CF603)&gt;0,TRUE,FALSE)</f>
        <v>0</v>
      </c>
      <c r="CQ603" s="93" t="b">
        <f>IF(COUNTIF($BU$164:$CB$339,CF603)&gt;0,TRUE,FALSE)</f>
        <v>0</v>
      </c>
      <c r="CS603" s="93" t="b">
        <f>$CS$150</f>
        <v>0</v>
      </c>
      <c r="CY603" s="93" t="b">
        <f>CY156</f>
        <v>0</v>
      </c>
      <c r="DC603" s="25"/>
      <c r="DD603" s="94"/>
      <c r="DE603" s="94"/>
      <c r="DF603" s="94"/>
      <c r="DG603" s="94"/>
      <c r="DH603" s="94"/>
      <c r="DJ603" s="118"/>
      <c r="DS603" s="94"/>
    </row>
    <row r="604" spans="6:123">
      <c r="F604" s="42"/>
      <c r="G604" s="42"/>
      <c r="H604" s="42"/>
      <c r="I604" s="42"/>
      <c r="J604" s="42"/>
      <c r="K604" s="42"/>
      <c r="L604" s="42"/>
      <c r="M604" s="42"/>
      <c r="N604" s="42"/>
      <c r="O604" s="42"/>
      <c r="P604" s="42"/>
      <c r="Q604" s="42"/>
      <c r="R604" s="42"/>
      <c r="S604" s="42"/>
      <c r="T604" s="42"/>
      <c r="U604" s="42"/>
      <c r="V604" s="42"/>
      <c r="W604" s="42"/>
      <c r="X604" s="42"/>
      <c r="Y604" s="42"/>
      <c r="Z604" s="42"/>
      <c r="AA604" s="42"/>
      <c r="AB604" s="42"/>
      <c r="AC604" s="42"/>
      <c r="AD604" s="42"/>
      <c r="AE604" s="42"/>
      <c r="AF604" s="42"/>
      <c r="AG604" s="42"/>
      <c r="AH604" s="42"/>
      <c r="AI604" s="42"/>
      <c r="AJ604" s="42"/>
      <c r="AK604" s="42"/>
      <c r="AL604" s="42"/>
      <c r="AM604" s="42"/>
      <c r="AN604" s="42"/>
      <c r="AO604" s="42"/>
      <c r="AP604" s="42"/>
      <c r="AQ604" s="42"/>
      <c r="AR604" s="42"/>
      <c r="AS604" s="42"/>
      <c r="AT604" s="42"/>
      <c r="AU604" s="42"/>
      <c r="AV604" s="42"/>
      <c r="AW604" s="42"/>
      <c r="AX604" s="42"/>
      <c r="AY604" s="42"/>
      <c r="AZ604" s="42"/>
      <c r="BA604" s="42"/>
      <c r="BB604" s="42"/>
      <c r="BC604" s="42"/>
      <c r="BD604" s="42"/>
      <c r="BE604" s="42"/>
      <c r="BF604" s="42"/>
      <c r="BG604" s="44"/>
      <c r="CF604" s="128" t="str">
        <f>CF603&amp;"_1mM"</f>
        <v>MRCKα_1mM</v>
      </c>
      <c r="CG604" s="128" t="str">
        <f>CG603&amp;"_1mM"</f>
        <v>MRCKα_1mM</v>
      </c>
      <c r="CI604" s="25"/>
      <c r="CJ604" s="25"/>
      <c r="CK604" s="25"/>
      <c r="DC604" s="25"/>
      <c r="DD604" s="94"/>
      <c r="DE604" s="94"/>
      <c r="DF604" s="94"/>
      <c r="DG604" s="94"/>
      <c r="DH604" s="94"/>
      <c r="DJ604" s="118"/>
      <c r="DS604" s="94"/>
    </row>
    <row r="605" spans="6:123">
      <c r="F605" s="42"/>
      <c r="G605" s="42"/>
      <c r="H605" s="42"/>
      <c r="I605" s="42"/>
      <c r="J605" s="42"/>
      <c r="K605" s="42"/>
      <c r="L605" s="42"/>
      <c r="M605" s="42"/>
      <c r="N605" s="42"/>
      <c r="O605" s="42"/>
      <c r="P605" s="42"/>
      <c r="Q605" s="42"/>
      <c r="R605" s="42"/>
      <c r="S605" s="42"/>
      <c r="T605" s="42"/>
      <c r="U605" s="42"/>
      <c r="V605" s="42"/>
      <c r="W605" s="42"/>
      <c r="X605" s="42"/>
      <c r="Y605" s="42"/>
      <c r="Z605" s="42"/>
      <c r="AA605" s="42"/>
      <c r="AB605" s="42"/>
      <c r="AC605" s="42"/>
      <c r="AD605" s="42"/>
      <c r="AE605" s="42"/>
      <c r="AF605" s="42"/>
      <c r="AG605" s="42"/>
      <c r="AH605" s="42"/>
      <c r="AI605" s="42"/>
      <c r="AJ605" s="42"/>
      <c r="AK605" s="42"/>
      <c r="AL605" s="42"/>
      <c r="AM605" s="42"/>
      <c r="AN605" s="42"/>
      <c r="AO605" s="42"/>
      <c r="AP605" s="42"/>
      <c r="AQ605" s="42"/>
      <c r="AR605" s="42"/>
      <c r="AS605" s="42"/>
      <c r="AT605" s="42"/>
      <c r="AU605" s="42"/>
      <c r="AV605" s="42"/>
      <c r="AW605" s="42"/>
      <c r="AX605" s="42"/>
      <c r="AY605" s="42"/>
      <c r="AZ605" s="42"/>
      <c r="BA605" s="42"/>
      <c r="BB605" s="42"/>
      <c r="BC605" s="42"/>
      <c r="BD605" s="42"/>
      <c r="BE605" s="42"/>
      <c r="BF605" s="42"/>
      <c r="BG605" s="44"/>
      <c r="CF605" s="128" t="s">
        <v>283</v>
      </c>
      <c r="CG605" s="131" t="s">
        <v>283</v>
      </c>
      <c r="CH605" s="93" t="b">
        <f t="shared" si="71"/>
        <v>0</v>
      </c>
      <c r="CI605" s="25"/>
      <c r="CJ605" s="25"/>
      <c r="CK605" s="25"/>
      <c r="CP605" s="93" t="b">
        <f>IF(COUNTIF(DJ:DJ,CF605)&gt;0,TRUE,FALSE)</f>
        <v>0</v>
      </c>
      <c r="CQ605" s="93" t="b">
        <f>IF(COUNTIF($BU$164:$CB$339,CF605)&gt;0,TRUE,FALSE)</f>
        <v>0</v>
      </c>
      <c r="CS605" s="93" t="b">
        <f>$CS$150</f>
        <v>0</v>
      </c>
      <c r="CY605" s="93" t="b">
        <f>CY156</f>
        <v>0</v>
      </c>
      <c r="DC605" s="25"/>
      <c r="DD605" s="94"/>
      <c r="DE605" s="94"/>
      <c r="DF605" s="94"/>
      <c r="DG605" s="94"/>
      <c r="DH605" s="94"/>
      <c r="DJ605" s="118"/>
      <c r="DS605" s="94"/>
    </row>
    <row r="606" spans="6:123">
      <c r="F606" s="42"/>
      <c r="G606" s="42"/>
      <c r="H606" s="42"/>
      <c r="I606" s="42"/>
      <c r="J606" s="42"/>
      <c r="K606" s="42"/>
      <c r="L606" s="42"/>
      <c r="M606" s="42"/>
      <c r="N606" s="42"/>
      <c r="O606" s="42"/>
      <c r="P606" s="42"/>
      <c r="Q606" s="42"/>
      <c r="R606" s="42"/>
      <c r="S606" s="42"/>
      <c r="T606" s="42"/>
      <c r="U606" s="42"/>
      <c r="V606" s="42"/>
      <c r="W606" s="42"/>
      <c r="X606" s="42"/>
      <c r="Y606" s="42"/>
      <c r="Z606" s="42"/>
      <c r="AA606" s="42"/>
      <c r="AB606" s="42"/>
      <c r="AC606" s="42"/>
      <c r="AD606" s="42"/>
      <c r="AE606" s="42"/>
      <c r="AF606" s="42"/>
      <c r="AG606" s="42"/>
      <c r="AH606" s="42"/>
      <c r="AI606" s="42"/>
      <c r="AJ606" s="42"/>
      <c r="AK606" s="42"/>
      <c r="AL606" s="42"/>
      <c r="AM606" s="42"/>
      <c r="AN606" s="42"/>
      <c r="AO606" s="42"/>
      <c r="AP606" s="42"/>
      <c r="AQ606" s="42"/>
      <c r="AR606" s="42"/>
      <c r="AS606" s="42"/>
      <c r="AT606" s="42"/>
      <c r="AU606" s="42"/>
      <c r="AV606" s="42"/>
      <c r="AW606" s="42"/>
      <c r="AX606" s="42"/>
      <c r="AY606" s="42"/>
      <c r="AZ606" s="42"/>
      <c r="BA606" s="42"/>
      <c r="BB606" s="42"/>
      <c r="BC606" s="42"/>
      <c r="BD606" s="42"/>
      <c r="BE606" s="42"/>
      <c r="BF606" s="42"/>
      <c r="BG606" s="44"/>
      <c r="CF606" s="128" t="str">
        <f>CF605&amp;"_1mM"</f>
        <v>MRCKβ_1mM</v>
      </c>
      <c r="CG606" s="128" t="str">
        <f>CG605&amp;"_1mM"</f>
        <v>MRCKβ_1mM</v>
      </c>
      <c r="CI606" s="25"/>
      <c r="CJ606" s="25"/>
      <c r="CK606" s="25"/>
      <c r="DC606" s="25"/>
      <c r="DD606" s="94"/>
      <c r="DE606" s="94"/>
      <c r="DF606" s="94"/>
      <c r="DG606" s="94"/>
      <c r="DH606" s="94"/>
      <c r="DJ606" s="118"/>
      <c r="DS606" s="94"/>
    </row>
    <row r="607" spans="6:123">
      <c r="F607" s="42"/>
      <c r="G607" s="42"/>
      <c r="H607" s="42"/>
      <c r="I607" s="42"/>
      <c r="J607" s="42"/>
      <c r="K607" s="42"/>
      <c r="L607" s="42"/>
      <c r="M607" s="42"/>
      <c r="N607" s="42"/>
      <c r="O607" s="42"/>
      <c r="P607" s="42"/>
      <c r="Q607" s="42"/>
      <c r="R607" s="42"/>
      <c r="S607" s="42"/>
      <c r="T607" s="42"/>
      <c r="U607" s="42"/>
      <c r="V607" s="42"/>
      <c r="W607" s="42"/>
      <c r="X607" s="42"/>
      <c r="Y607" s="42"/>
      <c r="Z607" s="42"/>
      <c r="AA607" s="42"/>
      <c r="AB607" s="42"/>
      <c r="AC607" s="42"/>
      <c r="AD607" s="42"/>
      <c r="AE607" s="42"/>
      <c r="AF607" s="42"/>
      <c r="AG607" s="42"/>
      <c r="AH607" s="42"/>
      <c r="AI607" s="42"/>
      <c r="AJ607" s="42"/>
      <c r="AK607" s="42"/>
      <c r="AL607" s="42"/>
      <c r="AM607" s="42"/>
      <c r="AN607" s="42"/>
      <c r="AO607" s="42"/>
      <c r="AP607" s="42"/>
      <c r="AQ607" s="42"/>
      <c r="AR607" s="42"/>
      <c r="AS607" s="42"/>
      <c r="AT607" s="42"/>
      <c r="AU607" s="42"/>
      <c r="AV607" s="42"/>
      <c r="AW607" s="42"/>
      <c r="AX607" s="42"/>
      <c r="AY607" s="42"/>
      <c r="AZ607" s="42"/>
      <c r="BA607" s="42"/>
      <c r="BB607" s="42"/>
      <c r="BC607" s="42"/>
      <c r="BD607" s="42"/>
      <c r="BE607" s="42"/>
      <c r="BF607" s="42"/>
      <c r="BG607" s="44"/>
      <c r="BH607" s="8"/>
      <c r="CF607" s="128" t="s">
        <v>284</v>
      </c>
      <c r="CG607" s="131" t="s">
        <v>284</v>
      </c>
      <c r="CH607" s="93" t="b">
        <f t="shared" si="71"/>
        <v>0</v>
      </c>
      <c r="CI607" s="25"/>
      <c r="CJ607" s="25"/>
      <c r="CK607" s="25"/>
      <c r="CP607" s="93" t="b">
        <f>IF(COUNTIF(DJ:DJ,CF607)&gt;0,TRUE,FALSE)</f>
        <v>0</v>
      </c>
      <c r="CQ607" s="93" t="b">
        <f>IF(COUNTIF($BU$164:$CB$339,CF607)&gt;0,TRUE,FALSE)</f>
        <v>0</v>
      </c>
      <c r="CS607" s="93" t="b">
        <f>$CS$150</f>
        <v>0</v>
      </c>
      <c r="CY607" s="93" t="b">
        <f>CY156</f>
        <v>0</v>
      </c>
      <c r="DC607" s="25"/>
      <c r="DD607" s="94"/>
      <c r="DE607" s="94"/>
      <c r="DF607" s="94"/>
      <c r="DG607" s="94"/>
      <c r="DH607" s="94"/>
      <c r="DJ607" s="118"/>
      <c r="DS607" s="94"/>
    </row>
    <row r="608" spans="6:123">
      <c r="F608" s="42"/>
      <c r="G608" s="42"/>
      <c r="H608" s="42"/>
      <c r="I608" s="42"/>
      <c r="J608" s="42"/>
      <c r="K608" s="42"/>
      <c r="L608" s="42"/>
      <c r="M608" s="42"/>
      <c r="N608" s="42"/>
      <c r="O608" s="42"/>
      <c r="P608" s="42"/>
      <c r="Q608" s="42"/>
      <c r="R608" s="42"/>
      <c r="S608" s="42"/>
      <c r="T608" s="42"/>
      <c r="U608" s="42"/>
      <c r="V608" s="42"/>
      <c r="W608" s="42"/>
      <c r="X608" s="42"/>
      <c r="Y608" s="42"/>
      <c r="Z608" s="42"/>
      <c r="AA608" s="42"/>
      <c r="AB608" s="42"/>
      <c r="AC608" s="42"/>
      <c r="AD608" s="42"/>
      <c r="AE608" s="42"/>
      <c r="AF608" s="42"/>
      <c r="AG608" s="42"/>
      <c r="AH608" s="42"/>
      <c r="AI608" s="42"/>
      <c r="AJ608" s="42"/>
      <c r="AK608" s="42"/>
      <c r="AL608" s="42"/>
      <c r="AM608" s="42"/>
      <c r="AN608" s="42"/>
      <c r="AO608" s="42"/>
      <c r="AP608" s="42"/>
      <c r="AQ608" s="42"/>
      <c r="AR608" s="42"/>
      <c r="AS608" s="42"/>
      <c r="AT608" s="42"/>
      <c r="AU608" s="42"/>
      <c r="AV608" s="42"/>
      <c r="AW608" s="42"/>
      <c r="AX608" s="42"/>
      <c r="AY608" s="42"/>
      <c r="AZ608" s="42"/>
      <c r="BA608" s="42"/>
      <c r="BB608" s="42"/>
      <c r="BC608" s="42"/>
      <c r="BD608" s="42"/>
      <c r="BE608" s="42"/>
      <c r="BF608" s="42"/>
      <c r="BG608" s="44"/>
      <c r="CF608" s="128" t="str">
        <f>CF607&amp;"_1mM"</f>
        <v>MSK1_1mM</v>
      </c>
      <c r="CG608" s="128" t="str">
        <f>CG607&amp;"_1mM"</f>
        <v>MSK1_1mM</v>
      </c>
      <c r="CH608" s="93" t="b">
        <f t="shared" si="71"/>
        <v>0</v>
      </c>
      <c r="CI608" s="25"/>
      <c r="CJ608" s="25"/>
      <c r="CK608" s="25"/>
      <c r="CP608" s="93" t="b">
        <f>IF(COUNTIF(DJ:DJ,CF608)&gt;0,TRUE,FALSE)</f>
        <v>0</v>
      </c>
      <c r="CQ608" s="93" t="b">
        <f>IF(COUNTIF($BU$164:$CB$339,CF608)&gt;0,TRUE,FALSE)</f>
        <v>0</v>
      </c>
      <c r="CU608" s="93" t="b">
        <f>$CU$152</f>
        <v>0</v>
      </c>
      <c r="CW608" s="93" t="b">
        <f>$CW$154</f>
        <v>0</v>
      </c>
      <c r="CZ608" s="93" t="b">
        <f>$CZ$157</f>
        <v>0</v>
      </c>
      <c r="DB608" s="93" t="b">
        <f>$DB$159</f>
        <v>0</v>
      </c>
      <c r="DC608" s="25"/>
      <c r="DD608" s="94"/>
      <c r="DE608" s="94"/>
      <c r="DF608" s="94"/>
      <c r="DG608" s="94"/>
      <c r="DH608" s="94"/>
      <c r="DJ608" s="118"/>
      <c r="DS608" s="94"/>
    </row>
    <row r="609" spans="6:123">
      <c r="F609" s="42"/>
      <c r="G609" s="42"/>
      <c r="H609" s="42"/>
      <c r="I609" s="42"/>
      <c r="J609" s="42"/>
      <c r="K609" s="42"/>
      <c r="L609" s="42"/>
      <c r="M609" s="42"/>
      <c r="N609" s="42"/>
      <c r="O609" s="42"/>
      <c r="P609" s="42"/>
      <c r="Q609" s="42"/>
      <c r="R609" s="42"/>
      <c r="S609" s="42"/>
      <c r="T609" s="42"/>
      <c r="U609" s="42"/>
      <c r="V609" s="42"/>
      <c r="W609" s="42"/>
      <c r="X609" s="42"/>
      <c r="Y609" s="42"/>
      <c r="Z609" s="42"/>
      <c r="AA609" s="42"/>
      <c r="AB609" s="42"/>
      <c r="AC609" s="42"/>
      <c r="AD609" s="42"/>
      <c r="AE609" s="42"/>
      <c r="AF609" s="42"/>
      <c r="AG609" s="42"/>
      <c r="AH609" s="42"/>
      <c r="AI609" s="42"/>
      <c r="AJ609" s="42"/>
      <c r="AK609" s="42"/>
      <c r="AL609" s="42"/>
      <c r="AM609" s="42"/>
      <c r="AN609" s="42"/>
      <c r="AO609" s="42"/>
      <c r="AP609" s="42"/>
      <c r="AQ609" s="42"/>
      <c r="AR609" s="42"/>
      <c r="AS609" s="42"/>
      <c r="AT609" s="42"/>
      <c r="AU609" s="42"/>
      <c r="AV609" s="42"/>
      <c r="AW609" s="42"/>
      <c r="AX609" s="42"/>
      <c r="AY609" s="42"/>
      <c r="AZ609" s="42"/>
      <c r="BA609" s="42"/>
      <c r="BB609" s="42"/>
      <c r="BC609" s="42"/>
      <c r="BD609" s="42"/>
      <c r="BE609" s="42"/>
      <c r="BF609" s="42"/>
      <c r="BG609" s="44"/>
      <c r="CF609" s="128" t="s">
        <v>285</v>
      </c>
      <c r="CG609" s="131" t="s">
        <v>285</v>
      </c>
      <c r="CH609" s="93" t="b">
        <f t="shared" si="71"/>
        <v>0</v>
      </c>
      <c r="CI609" s="25"/>
      <c r="CJ609" s="25"/>
      <c r="CK609" s="25"/>
      <c r="CP609" s="93" t="b">
        <f>IF(COUNTIF(DJ:DJ,CF609)&gt;0,TRUE,FALSE)</f>
        <v>0</v>
      </c>
      <c r="CQ609" s="93" t="b">
        <f>IF(COUNTIF($BU$164:$CB$339,CF609)&gt;0,TRUE,FALSE)</f>
        <v>0</v>
      </c>
      <c r="CS609" s="93" t="b">
        <f>$CS$150</f>
        <v>0</v>
      </c>
      <c r="CY609" s="93" t="b">
        <f>CY156</f>
        <v>0</v>
      </c>
      <c r="DC609" s="25"/>
      <c r="DD609" s="94"/>
      <c r="DE609" s="94"/>
      <c r="DF609" s="94"/>
      <c r="DG609" s="94"/>
      <c r="DH609" s="94"/>
      <c r="DJ609" s="118"/>
      <c r="DS609" s="94"/>
    </row>
    <row r="610" spans="6:123">
      <c r="F610" s="42"/>
      <c r="G610" s="42"/>
      <c r="H610" s="42"/>
      <c r="I610" s="42"/>
      <c r="J610" s="42"/>
      <c r="K610" s="42"/>
      <c r="L610" s="42"/>
      <c r="M610" s="42"/>
      <c r="N610" s="42"/>
      <c r="O610" s="42"/>
      <c r="P610" s="42"/>
      <c r="Q610" s="42"/>
      <c r="R610" s="42"/>
      <c r="S610" s="42"/>
      <c r="T610" s="42"/>
      <c r="U610" s="42"/>
      <c r="V610" s="42"/>
      <c r="W610" s="42"/>
      <c r="X610" s="42"/>
      <c r="Y610" s="42"/>
      <c r="Z610" s="42"/>
      <c r="AA610" s="42"/>
      <c r="AB610" s="42"/>
      <c r="AC610" s="42"/>
      <c r="AD610" s="42"/>
      <c r="AE610" s="42"/>
      <c r="AF610" s="42"/>
      <c r="AG610" s="42"/>
      <c r="AH610" s="42"/>
      <c r="AI610" s="42"/>
      <c r="AJ610" s="42"/>
      <c r="AK610" s="42"/>
      <c r="AL610" s="42"/>
      <c r="AM610" s="42"/>
      <c r="AN610" s="42"/>
      <c r="AO610" s="42"/>
      <c r="AP610" s="42"/>
      <c r="AQ610" s="42"/>
      <c r="AR610" s="42"/>
      <c r="AS610" s="42"/>
      <c r="AT610" s="42"/>
      <c r="AU610" s="42"/>
      <c r="AV610" s="42"/>
      <c r="AW610" s="42"/>
      <c r="AX610" s="42"/>
      <c r="AY610" s="42"/>
      <c r="AZ610" s="42"/>
      <c r="BA610" s="42"/>
      <c r="BB610" s="42"/>
      <c r="BC610" s="42"/>
      <c r="BD610" s="42"/>
      <c r="BE610" s="42"/>
      <c r="BF610" s="42"/>
      <c r="BG610" s="44"/>
      <c r="CF610" s="128" t="str">
        <f>CF609&amp;"_1mM"</f>
        <v>MSK2_1mM</v>
      </c>
      <c r="CG610" s="128" t="str">
        <f>CG609&amp;"_1mM"</f>
        <v>MSK2_1mM</v>
      </c>
      <c r="CH610" s="93" t="b">
        <f t="shared" si="71"/>
        <v>0</v>
      </c>
      <c r="CI610" s="25"/>
      <c r="CJ610" s="25"/>
      <c r="CK610" s="25"/>
      <c r="CP610" s="93" t="b">
        <f>IF(COUNTIF(DJ:DJ,CF610)&gt;0,TRUE,FALSE)</f>
        <v>0</v>
      </c>
      <c r="CQ610" s="93" t="b">
        <f>IF(COUNTIF($BU$164:$CB$339,CF610)&gt;0,TRUE,FALSE)</f>
        <v>0</v>
      </c>
      <c r="CU610" s="93" t="b">
        <f>$CU$152</f>
        <v>0</v>
      </c>
      <c r="CW610" s="93" t="b">
        <f>$CW$154</f>
        <v>0</v>
      </c>
      <c r="CZ610" s="93" t="b">
        <f>$CZ$157</f>
        <v>0</v>
      </c>
      <c r="DB610" s="93" t="b">
        <f>$DB$159</f>
        <v>0</v>
      </c>
      <c r="DC610" s="25"/>
      <c r="DD610" s="94"/>
      <c r="DE610" s="94"/>
      <c r="DF610" s="94"/>
      <c r="DG610" s="94"/>
      <c r="DH610" s="94"/>
      <c r="DJ610" s="118"/>
      <c r="DS610" s="94"/>
    </row>
    <row r="611" spans="6:123">
      <c r="F611" s="42"/>
      <c r="G611" s="42"/>
      <c r="H611" s="42"/>
      <c r="I611" s="42"/>
      <c r="J611" s="42"/>
      <c r="K611" s="42"/>
      <c r="L611" s="42"/>
      <c r="M611" s="42"/>
      <c r="N611" s="42"/>
      <c r="O611" s="42"/>
      <c r="P611" s="42"/>
      <c r="Q611" s="42"/>
      <c r="R611" s="42"/>
      <c r="S611" s="42"/>
      <c r="T611" s="42"/>
      <c r="U611" s="42"/>
      <c r="V611" s="42"/>
      <c r="W611" s="42"/>
      <c r="X611" s="42"/>
      <c r="Y611" s="42"/>
      <c r="Z611" s="42"/>
      <c r="AA611" s="42"/>
      <c r="AB611" s="42"/>
      <c r="AC611" s="42"/>
      <c r="AD611" s="42"/>
      <c r="AE611" s="42"/>
      <c r="AF611" s="42"/>
      <c r="AG611" s="42"/>
      <c r="AH611" s="42"/>
      <c r="AI611" s="42"/>
      <c r="AJ611" s="42"/>
      <c r="AK611" s="42"/>
      <c r="AL611" s="42"/>
      <c r="AM611" s="42"/>
      <c r="AN611" s="42"/>
      <c r="AO611" s="42"/>
      <c r="AP611" s="42"/>
      <c r="AQ611" s="42"/>
      <c r="AR611" s="42"/>
      <c r="AS611" s="42"/>
      <c r="AT611" s="42"/>
      <c r="AU611" s="42"/>
      <c r="AV611" s="42"/>
      <c r="AW611" s="42"/>
      <c r="AX611" s="42"/>
      <c r="AY611" s="42"/>
      <c r="AZ611" s="42"/>
      <c r="BA611" s="42"/>
      <c r="BB611" s="42"/>
      <c r="BC611" s="42"/>
      <c r="BD611" s="42"/>
      <c r="BE611" s="42"/>
      <c r="BF611" s="42"/>
      <c r="BG611" s="44"/>
      <c r="CF611" s="128" t="s">
        <v>287</v>
      </c>
      <c r="CG611" s="131" t="s">
        <v>287</v>
      </c>
      <c r="CH611" s="93" t="b">
        <f t="shared" si="71"/>
        <v>0</v>
      </c>
      <c r="CI611" s="25"/>
      <c r="CJ611" s="25"/>
      <c r="CK611" s="25"/>
      <c r="CP611" s="93" t="b">
        <f>IF(COUNTIF(DJ:DJ,CF611)&gt;0,TRUE,FALSE)</f>
        <v>0</v>
      </c>
      <c r="CQ611" s="93" t="b">
        <f>IF(COUNTIF($BU$164:$CB$339,CF611)&gt;0,TRUE,FALSE)</f>
        <v>0</v>
      </c>
      <c r="CS611" s="93" t="b">
        <f>$CS$150</f>
        <v>0</v>
      </c>
      <c r="CY611" s="93" t="b">
        <f>CY156</f>
        <v>0</v>
      </c>
      <c r="DC611" s="25"/>
      <c r="DD611" s="94"/>
      <c r="DE611" s="94"/>
      <c r="DF611" s="94"/>
      <c r="DG611" s="94"/>
      <c r="DH611" s="94"/>
      <c r="DJ611" s="118"/>
      <c r="DS611" s="94"/>
    </row>
    <row r="612" spans="6:123">
      <c r="F612" s="42"/>
      <c r="G612" s="42"/>
      <c r="H612" s="42"/>
      <c r="I612" s="42"/>
      <c r="J612" s="42"/>
      <c r="K612" s="42"/>
      <c r="L612" s="42"/>
      <c r="M612" s="42"/>
      <c r="N612" s="42"/>
      <c r="O612" s="42"/>
      <c r="P612" s="42"/>
      <c r="Q612" s="42"/>
      <c r="R612" s="42"/>
      <c r="S612" s="42"/>
      <c r="T612" s="42"/>
      <c r="U612" s="42"/>
      <c r="V612" s="42"/>
      <c r="W612" s="42"/>
      <c r="X612" s="42"/>
      <c r="Y612" s="42"/>
      <c r="Z612" s="42"/>
      <c r="AA612" s="42"/>
      <c r="AB612" s="42"/>
      <c r="AC612" s="42"/>
      <c r="AD612" s="42"/>
      <c r="AE612" s="42"/>
      <c r="AF612" s="42"/>
      <c r="AG612" s="42"/>
      <c r="AH612" s="42"/>
      <c r="AI612" s="42"/>
      <c r="AJ612" s="42"/>
      <c r="AK612" s="42"/>
      <c r="AL612" s="42"/>
      <c r="AM612" s="42"/>
      <c r="AN612" s="42"/>
      <c r="AO612" s="42"/>
      <c r="AP612" s="42"/>
      <c r="AQ612" s="42"/>
      <c r="AR612" s="42"/>
      <c r="AS612" s="42"/>
      <c r="AT612" s="42"/>
      <c r="AU612" s="42"/>
      <c r="AV612" s="42"/>
      <c r="AW612" s="42"/>
      <c r="AX612" s="42"/>
      <c r="AY612" s="42"/>
      <c r="AZ612" s="42"/>
      <c r="BA612" s="42"/>
      <c r="BB612" s="42"/>
      <c r="BC612" s="42"/>
      <c r="BD612" s="42"/>
      <c r="BE612" s="42"/>
      <c r="BF612" s="42"/>
      <c r="BG612" s="44"/>
      <c r="CF612" s="128" t="str">
        <f>CF611&amp;"_1mM"</f>
        <v>MSSK1_1mM</v>
      </c>
      <c r="CG612" s="128" t="str">
        <f>CG611&amp;"_1mM"</f>
        <v>MSSK1_1mM</v>
      </c>
      <c r="CI612" s="25"/>
      <c r="CJ612" s="25"/>
      <c r="CK612" s="25"/>
      <c r="DC612" s="25"/>
      <c r="DD612" s="94"/>
      <c r="DE612" s="94"/>
      <c r="DF612" s="94"/>
      <c r="DG612" s="94"/>
      <c r="DH612" s="94"/>
      <c r="DJ612" s="118"/>
      <c r="DS612" s="94"/>
    </row>
    <row r="613" spans="6:123">
      <c r="F613" s="42"/>
      <c r="G613" s="42"/>
      <c r="H613" s="42"/>
      <c r="I613" s="42"/>
      <c r="J613" s="42"/>
      <c r="K613" s="42"/>
      <c r="L613" s="42"/>
      <c r="M613" s="42"/>
      <c r="N613" s="42"/>
      <c r="O613" s="42"/>
      <c r="P613" s="42"/>
      <c r="Q613" s="42"/>
      <c r="R613" s="42"/>
      <c r="S613" s="42"/>
      <c r="T613" s="42"/>
      <c r="U613" s="42"/>
      <c r="V613" s="42"/>
      <c r="W613" s="42"/>
      <c r="X613" s="42"/>
      <c r="Y613" s="42"/>
      <c r="Z613" s="42"/>
      <c r="AA613" s="42"/>
      <c r="AB613" s="42"/>
      <c r="AC613" s="42"/>
      <c r="AD613" s="42"/>
      <c r="AE613" s="42"/>
      <c r="AF613" s="42"/>
      <c r="AG613" s="42"/>
      <c r="AH613" s="42"/>
      <c r="AI613" s="42"/>
      <c r="AJ613" s="42"/>
      <c r="AK613" s="42"/>
      <c r="AL613" s="42"/>
      <c r="AM613" s="42"/>
      <c r="AN613" s="42"/>
      <c r="AO613" s="42"/>
      <c r="AP613" s="42"/>
      <c r="AQ613" s="42"/>
      <c r="AR613" s="42"/>
      <c r="AS613" s="42"/>
      <c r="AT613" s="42"/>
      <c r="AU613" s="42"/>
      <c r="AV613" s="42"/>
      <c r="AW613" s="42"/>
      <c r="AX613" s="42"/>
      <c r="AY613" s="42"/>
      <c r="AZ613" s="42"/>
      <c r="BA613" s="42"/>
      <c r="BB613" s="42"/>
      <c r="BC613" s="42"/>
      <c r="BD613" s="42"/>
      <c r="BE613" s="42"/>
      <c r="BF613" s="42"/>
      <c r="BG613" s="44"/>
      <c r="CF613" s="128" t="s">
        <v>288</v>
      </c>
      <c r="CG613" s="131" t="s">
        <v>288</v>
      </c>
      <c r="CH613" s="93" t="b">
        <f t="shared" si="71"/>
        <v>0</v>
      </c>
      <c r="CI613" s="25"/>
      <c r="CJ613" s="25"/>
      <c r="CK613" s="25"/>
      <c r="CP613" s="93" t="b">
        <f>IF(COUNTIF(DJ:DJ,CF613)&gt;0,TRUE,FALSE)</f>
        <v>0</v>
      </c>
      <c r="CQ613" s="93" t="b">
        <f>IF(COUNTIF($BU$164:$CB$339,CF613)&gt;0,TRUE,FALSE)</f>
        <v>0</v>
      </c>
      <c r="CS613" s="93" t="b">
        <f>$CS$150</f>
        <v>0</v>
      </c>
      <c r="CT613" s="93" t="b">
        <f>CT151</f>
        <v>0</v>
      </c>
      <c r="CY613" s="93" t="b">
        <f>CY156</f>
        <v>0</v>
      </c>
      <c r="DC613" s="25"/>
      <c r="DD613" s="94"/>
      <c r="DE613" s="94"/>
      <c r="DF613" s="94"/>
      <c r="DG613" s="94"/>
      <c r="DH613" s="94"/>
      <c r="DJ613" s="118"/>
      <c r="DS613" s="94"/>
    </row>
    <row r="614" spans="6:123">
      <c r="F614" s="42"/>
      <c r="G614" s="42"/>
      <c r="H614" s="42"/>
      <c r="I614" s="42"/>
      <c r="J614" s="42"/>
      <c r="K614" s="42"/>
      <c r="L614" s="42"/>
      <c r="M614" s="42"/>
      <c r="N614" s="42"/>
      <c r="O614" s="42"/>
      <c r="P614" s="42"/>
      <c r="Q614" s="42"/>
      <c r="R614" s="42"/>
      <c r="S614" s="42"/>
      <c r="T614" s="42"/>
      <c r="U614" s="42"/>
      <c r="V614" s="42"/>
      <c r="W614" s="42"/>
      <c r="X614" s="42"/>
      <c r="Y614" s="42"/>
      <c r="Z614" s="42"/>
      <c r="AA614" s="42"/>
      <c r="AB614" s="42"/>
      <c r="AC614" s="42"/>
      <c r="AD614" s="42"/>
      <c r="AE614" s="42"/>
      <c r="AF614" s="42"/>
      <c r="AG614" s="42"/>
      <c r="AH614" s="42"/>
      <c r="AI614" s="42"/>
      <c r="AJ614" s="42"/>
      <c r="AK614" s="42"/>
      <c r="AL614" s="42"/>
      <c r="AM614" s="42"/>
      <c r="AN614" s="42"/>
      <c r="AO614" s="42"/>
      <c r="AP614" s="42"/>
      <c r="AQ614" s="42"/>
      <c r="AR614" s="42"/>
      <c r="AS614" s="42"/>
      <c r="AT614" s="42"/>
      <c r="AU614" s="42"/>
      <c r="AV614" s="42"/>
      <c r="AW614" s="42"/>
      <c r="AX614" s="42"/>
      <c r="AY614" s="42"/>
      <c r="AZ614" s="42"/>
      <c r="BA614" s="42"/>
      <c r="BB614" s="42"/>
      <c r="BC614" s="42"/>
      <c r="BD614" s="42"/>
      <c r="BE614" s="42"/>
      <c r="BF614" s="42"/>
      <c r="BG614" s="44"/>
      <c r="CF614" s="128" t="s">
        <v>490</v>
      </c>
      <c r="CG614" s="131" t="s">
        <v>490</v>
      </c>
      <c r="CH614" s="93" t="b">
        <f t="shared" si="71"/>
        <v>0</v>
      </c>
      <c r="CI614" s="25"/>
      <c r="CJ614" s="25"/>
      <c r="CK614" s="25"/>
      <c r="CP614" s="93" t="b">
        <f>IF(COUNTIF(DJ:DJ,CF614)&gt;0,TRUE,FALSE)</f>
        <v>0</v>
      </c>
      <c r="CQ614" s="93" t="b">
        <f>IF(COUNTIF($BU$164:$CB$339,CF614)&gt;0,TRUE,FALSE)</f>
        <v>0</v>
      </c>
      <c r="CU614" s="93" t="b">
        <f>$CU$152</f>
        <v>0</v>
      </c>
      <c r="CW614" s="93" t="b">
        <f>$CW$154</f>
        <v>0</v>
      </c>
      <c r="CZ614" s="93" t="b">
        <f>CZ157</f>
        <v>0</v>
      </c>
      <c r="DB614" s="93" t="b">
        <f>$DB$159</f>
        <v>0</v>
      </c>
      <c r="DC614" s="25"/>
      <c r="DD614" s="94"/>
      <c r="DE614" s="94"/>
      <c r="DF614" s="94"/>
      <c r="DG614" s="94"/>
      <c r="DH614" s="94"/>
      <c r="DJ614" s="118"/>
      <c r="DS614" s="94"/>
    </row>
    <row r="615" spans="6:123">
      <c r="F615" s="42"/>
      <c r="G615" s="42"/>
      <c r="H615" s="42"/>
      <c r="I615" s="42"/>
      <c r="J615" s="42"/>
      <c r="K615" s="42"/>
      <c r="L615" s="42"/>
      <c r="M615" s="42"/>
      <c r="N615" s="42"/>
      <c r="O615" s="42"/>
      <c r="P615" s="42"/>
      <c r="Q615" s="42"/>
      <c r="R615" s="42"/>
      <c r="S615" s="42"/>
      <c r="T615" s="42"/>
      <c r="U615" s="42"/>
      <c r="V615" s="42"/>
      <c r="W615" s="42"/>
      <c r="X615" s="42"/>
      <c r="Y615" s="42"/>
      <c r="Z615" s="42"/>
      <c r="AA615" s="42"/>
      <c r="AB615" s="42"/>
      <c r="AC615" s="42"/>
      <c r="AD615" s="42"/>
      <c r="AE615" s="42"/>
      <c r="AF615" s="42"/>
      <c r="AG615" s="42"/>
      <c r="AH615" s="42"/>
      <c r="AI615" s="42"/>
      <c r="AJ615" s="42"/>
      <c r="AK615" s="42"/>
      <c r="AL615" s="42"/>
      <c r="AM615" s="42"/>
      <c r="AN615" s="42"/>
      <c r="AO615" s="42"/>
      <c r="AP615" s="42"/>
      <c r="AQ615" s="42"/>
      <c r="AR615" s="42"/>
      <c r="AS615" s="42"/>
      <c r="AT615" s="42"/>
      <c r="AU615" s="42"/>
      <c r="AV615" s="42"/>
      <c r="AW615" s="42"/>
      <c r="AX615" s="42"/>
      <c r="AY615" s="42"/>
      <c r="AZ615" s="42"/>
      <c r="BA615" s="42"/>
      <c r="BB615" s="42"/>
      <c r="BC615" s="42"/>
      <c r="BD615" s="42"/>
      <c r="BE615" s="42"/>
      <c r="BF615" s="42"/>
      <c r="BG615" s="44"/>
      <c r="CF615" s="128" t="s">
        <v>289</v>
      </c>
      <c r="CG615" s="131" t="s">
        <v>289</v>
      </c>
      <c r="CH615" s="93" t="b">
        <f t="shared" si="71"/>
        <v>0</v>
      </c>
      <c r="CI615" s="25"/>
      <c r="CJ615" s="25"/>
      <c r="CK615" s="25"/>
      <c r="CP615" s="93" t="b">
        <f>IF(COUNTIF(DJ:DJ,CF615)&gt;0,TRUE,FALSE)</f>
        <v>0</v>
      </c>
      <c r="CQ615" s="93" t="b">
        <f>IF(COUNTIF($BU$164:$CB$339,CF615)&gt;0,TRUE,FALSE)</f>
        <v>0</v>
      </c>
      <c r="CS615" s="93" t="b">
        <f>$CS$150</f>
        <v>0</v>
      </c>
      <c r="CY615" s="93" t="b">
        <f>CY156</f>
        <v>0</v>
      </c>
      <c r="DC615" s="25"/>
      <c r="DD615" s="94"/>
      <c r="DE615" s="94"/>
      <c r="DF615" s="94"/>
      <c r="DG615" s="94"/>
      <c r="DH615" s="94"/>
      <c r="DJ615" s="118"/>
      <c r="DS615" s="94"/>
    </row>
    <row r="616" spans="6:123">
      <c r="F616" s="42"/>
      <c r="G616" s="42"/>
      <c r="H616" s="42"/>
      <c r="I616" s="42"/>
      <c r="J616" s="42"/>
      <c r="K616" s="42"/>
      <c r="L616" s="42"/>
      <c r="M616" s="42"/>
      <c r="N616" s="42"/>
      <c r="O616" s="42"/>
      <c r="P616" s="42"/>
      <c r="Q616" s="42"/>
      <c r="R616" s="42"/>
      <c r="S616" s="42"/>
      <c r="T616" s="42"/>
      <c r="U616" s="42"/>
      <c r="V616" s="42"/>
      <c r="W616" s="42"/>
      <c r="X616" s="42"/>
      <c r="Y616" s="42"/>
      <c r="Z616" s="42"/>
      <c r="AA616" s="42"/>
      <c r="AB616" s="42"/>
      <c r="AC616" s="42"/>
      <c r="AD616" s="42"/>
      <c r="AE616" s="42"/>
      <c r="AF616" s="42"/>
      <c r="AG616" s="42"/>
      <c r="AH616" s="42"/>
      <c r="AI616" s="42"/>
      <c r="AJ616" s="42"/>
      <c r="AK616" s="42"/>
      <c r="AL616" s="42"/>
      <c r="AM616" s="42"/>
      <c r="AN616" s="42"/>
      <c r="AO616" s="42"/>
      <c r="AP616" s="42"/>
      <c r="AQ616" s="42"/>
      <c r="AR616" s="42"/>
      <c r="AS616" s="42"/>
      <c r="AT616" s="42"/>
      <c r="AU616" s="42"/>
      <c r="AV616" s="42"/>
      <c r="AW616" s="42"/>
      <c r="AX616" s="42"/>
      <c r="AY616" s="42"/>
      <c r="AZ616" s="42"/>
      <c r="BA616" s="42"/>
      <c r="BB616" s="42"/>
      <c r="BC616" s="42"/>
      <c r="BD616" s="42"/>
      <c r="BE616" s="42"/>
      <c r="BF616" s="42"/>
      <c r="BG616" s="44"/>
      <c r="CF616" s="128" t="s">
        <v>848</v>
      </c>
      <c r="CG616" s="131" t="s">
        <v>848</v>
      </c>
      <c r="CH616" s="93" t="b">
        <f t="shared" ref="CH616" si="76">IF(COUNTIF(CP616:DC616,TRUE)=0,FALSE,TRUE)</f>
        <v>0</v>
      </c>
      <c r="CI616" s="25"/>
      <c r="CJ616" s="25"/>
      <c r="CK616" s="25"/>
      <c r="CP616" s="93" t="b">
        <f>IF(COUNTIF(DJ:DJ,CF616)&gt;0,TRUE,FALSE)</f>
        <v>0</v>
      </c>
      <c r="CQ616" s="93" t="b">
        <f>IF(COUNTIF($BU$164:$CB$339,CF616)&gt;0,TRUE,FALSE)</f>
        <v>0</v>
      </c>
      <c r="CU616" s="93" t="b">
        <f>$CU$152</f>
        <v>0</v>
      </c>
      <c r="CW616" s="93" t="b">
        <f>$CW$154</f>
        <v>0</v>
      </c>
      <c r="CZ616" s="93" t="b">
        <f>$CZ$157</f>
        <v>0</v>
      </c>
      <c r="DB616" s="93" t="b">
        <f>$DB$159</f>
        <v>0</v>
      </c>
      <c r="DC616" s="25"/>
      <c r="DD616" s="94"/>
      <c r="DE616" s="94"/>
      <c r="DF616" s="94"/>
      <c r="DG616" s="94"/>
      <c r="DH616" s="94"/>
      <c r="DJ616" s="118"/>
      <c r="DS616" s="94"/>
    </row>
    <row r="617" spans="6:123">
      <c r="F617" s="42"/>
      <c r="G617" s="42"/>
      <c r="H617" s="42"/>
      <c r="I617" s="42"/>
      <c r="J617" s="42"/>
      <c r="K617" s="42"/>
      <c r="L617" s="42"/>
      <c r="M617" s="42"/>
      <c r="N617" s="42"/>
      <c r="O617" s="42"/>
      <c r="P617" s="42"/>
      <c r="Q617" s="42"/>
      <c r="R617" s="42"/>
      <c r="S617" s="42"/>
      <c r="T617" s="42"/>
      <c r="U617" s="42"/>
      <c r="V617" s="42"/>
      <c r="W617" s="42"/>
      <c r="X617" s="42"/>
      <c r="Y617" s="42"/>
      <c r="Z617" s="42"/>
      <c r="AA617" s="42"/>
      <c r="AB617" s="42"/>
      <c r="AC617" s="42"/>
      <c r="AD617" s="42"/>
      <c r="AE617" s="42"/>
      <c r="AF617" s="42"/>
      <c r="AG617" s="42"/>
      <c r="AH617" s="42"/>
      <c r="AI617" s="42"/>
      <c r="AJ617" s="42"/>
      <c r="AK617" s="42"/>
      <c r="AL617" s="42"/>
      <c r="AM617" s="42"/>
      <c r="AN617" s="42"/>
      <c r="AO617" s="42"/>
      <c r="AP617" s="42"/>
      <c r="AQ617" s="42"/>
      <c r="AR617" s="42"/>
      <c r="AS617" s="42"/>
      <c r="AT617" s="42"/>
      <c r="AU617" s="42"/>
      <c r="AV617" s="42"/>
      <c r="AW617" s="42"/>
      <c r="AX617" s="42"/>
      <c r="AY617" s="42"/>
      <c r="AZ617" s="42"/>
      <c r="BA617" s="42"/>
      <c r="BB617" s="42"/>
      <c r="BC617" s="42"/>
      <c r="BD617" s="42"/>
      <c r="BE617" s="42"/>
      <c r="BF617" s="42"/>
      <c r="BG617" s="44"/>
      <c r="CF617" s="128" t="s">
        <v>290</v>
      </c>
      <c r="CG617" s="131" t="s">
        <v>290</v>
      </c>
      <c r="CH617" s="93" t="b">
        <f t="shared" si="71"/>
        <v>0</v>
      </c>
      <c r="CI617" s="25"/>
      <c r="CJ617" s="25"/>
      <c r="CK617" s="25"/>
      <c r="CP617" s="93" t="b">
        <f>IF(COUNTIF(DJ:DJ,CF617)&gt;0,TRUE,FALSE)</f>
        <v>0</v>
      </c>
      <c r="CQ617" s="93" t="b">
        <f>IF(COUNTIF($BU$164:$CB$339,CF617)&gt;0,TRUE,FALSE)</f>
        <v>0</v>
      </c>
      <c r="CS617" s="93" t="b">
        <f>$CS$150</f>
        <v>0</v>
      </c>
      <c r="CY617" s="93" t="b">
        <f>CY156</f>
        <v>0</v>
      </c>
      <c r="DC617" s="25"/>
      <c r="DD617" s="94"/>
      <c r="DE617" s="94"/>
      <c r="DF617" s="94"/>
      <c r="DG617" s="94"/>
      <c r="DH617" s="94"/>
      <c r="DJ617" s="118"/>
      <c r="DS617" s="94"/>
    </row>
    <row r="618" spans="6:123">
      <c r="F618" s="42"/>
      <c r="G618" s="42"/>
      <c r="H618" s="42"/>
      <c r="I618" s="42"/>
      <c r="J618" s="42"/>
      <c r="K618" s="42"/>
      <c r="L618" s="42"/>
      <c r="M618" s="42"/>
      <c r="N618" s="42"/>
      <c r="O618" s="42"/>
      <c r="P618" s="42"/>
      <c r="Q618" s="42"/>
      <c r="R618" s="42"/>
      <c r="S618" s="42"/>
      <c r="T618" s="42"/>
      <c r="U618" s="42"/>
      <c r="V618" s="42"/>
      <c r="W618" s="42"/>
      <c r="X618" s="42"/>
      <c r="Y618" s="42"/>
      <c r="Z618" s="42"/>
      <c r="AA618" s="42"/>
      <c r="AB618" s="42"/>
      <c r="AC618" s="42"/>
      <c r="AD618" s="42"/>
      <c r="AE618" s="42"/>
      <c r="AF618" s="42"/>
      <c r="AG618" s="42"/>
      <c r="AH618" s="42"/>
      <c r="AI618" s="42"/>
      <c r="AJ618" s="42"/>
      <c r="AK618" s="42"/>
      <c r="AL618" s="42"/>
      <c r="AM618" s="42"/>
      <c r="AN618" s="42"/>
      <c r="AO618" s="42"/>
      <c r="AP618" s="42"/>
      <c r="AQ618" s="42"/>
      <c r="AR618" s="42"/>
      <c r="AS618" s="42"/>
      <c r="AT618" s="42"/>
      <c r="AU618" s="42"/>
      <c r="AV618" s="42"/>
      <c r="AW618" s="42"/>
      <c r="AX618" s="42"/>
      <c r="AY618" s="42"/>
      <c r="AZ618" s="42"/>
      <c r="BA618" s="42"/>
      <c r="BB618" s="42"/>
      <c r="BC618" s="42"/>
      <c r="BD618" s="42"/>
      <c r="BE618" s="42"/>
      <c r="BF618" s="42"/>
      <c r="BG618" s="44"/>
      <c r="CF618" s="128" t="str">
        <f>CF617&amp;"_1mM"</f>
        <v>MST3_1mM</v>
      </c>
      <c r="CG618" s="128" t="str">
        <f>CG617&amp;"_1mM"</f>
        <v>MST3_1mM</v>
      </c>
      <c r="CI618" s="25"/>
      <c r="CJ618" s="25"/>
      <c r="CK618" s="25"/>
      <c r="DC618" s="25"/>
      <c r="DD618" s="94"/>
      <c r="DE618" s="94"/>
      <c r="DF618" s="94"/>
      <c r="DG618" s="94"/>
      <c r="DH618" s="94"/>
      <c r="DJ618" s="118"/>
      <c r="DS618" s="94"/>
    </row>
    <row r="619" spans="6:123">
      <c r="F619" s="42"/>
      <c r="G619" s="42"/>
      <c r="H619" s="42"/>
      <c r="I619" s="42"/>
      <c r="J619" s="42"/>
      <c r="K619" s="42"/>
      <c r="L619" s="42"/>
      <c r="M619" s="42"/>
      <c r="N619" s="42"/>
      <c r="O619" s="42"/>
      <c r="P619" s="42"/>
      <c r="Q619" s="42"/>
      <c r="R619" s="42"/>
      <c r="S619" s="42"/>
      <c r="T619" s="42"/>
      <c r="U619" s="42"/>
      <c r="V619" s="42"/>
      <c r="W619" s="42"/>
      <c r="X619" s="42"/>
      <c r="Y619" s="42"/>
      <c r="Z619" s="42"/>
      <c r="AA619" s="42"/>
      <c r="AB619" s="42"/>
      <c r="AC619" s="42"/>
      <c r="AD619" s="42"/>
      <c r="AE619" s="42"/>
      <c r="AF619" s="42"/>
      <c r="AG619" s="42"/>
      <c r="AH619" s="42"/>
      <c r="AI619" s="42"/>
      <c r="AJ619" s="42"/>
      <c r="AK619" s="42"/>
      <c r="AL619" s="42"/>
      <c r="AM619" s="42"/>
      <c r="AN619" s="42"/>
      <c r="AO619" s="42"/>
      <c r="AP619" s="42"/>
      <c r="AQ619" s="42"/>
      <c r="AR619" s="42"/>
      <c r="AS619" s="42"/>
      <c r="AT619" s="42"/>
      <c r="AU619" s="42"/>
      <c r="AV619" s="42"/>
      <c r="AW619" s="42"/>
      <c r="AX619" s="42"/>
      <c r="AY619" s="42"/>
      <c r="AZ619" s="42"/>
      <c r="BA619" s="42"/>
      <c r="BB619" s="42"/>
      <c r="BC619" s="42"/>
      <c r="BD619" s="42"/>
      <c r="BE619" s="42"/>
      <c r="BF619" s="42"/>
      <c r="BG619" s="44"/>
      <c r="CF619" s="128" t="s">
        <v>292</v>
      </c>
      <c r="CG619" s="131" t="s">
        <v>292</v>
      </c>
      <c r="CH619" s="93" t="b">
        <f t="shared" si="71"/>
        <v>0</v>
      </c>
      <c r="CI619" s="25"/>
      <c r="CJ619" s="25"/>
      <c r="CK619" s="25"/>
      <c r="CP619" s="93" t="b">
        <f>IF(COUNTIF(DJ:DJ,CF619)&gt;0,TRUE,FALSE)</f>
        <v>0</v>
      </c>
      <c r="CQ619" s="93" t="b">
        <f>IF(COUNTIF($BU$164:$CB$339,CF619)&gt;0,TRUE,FALSE)</f>
        <v>0</v>
      </c>
      <c r="CS619" s="93" t="b">
        <f>$CS$150</f>
        <v>0</v>
      </c>
      <c r="CY619" s="93" t="b">
        <f>CY156</f>
        <v>0</v>
      </c>
      <c r="DC619" s="25"/>
      <c r="DD619" s="94"/>
      <c r="DE619" s="94"/>
      <c r="DF619" s="94"/>
      <c r="DG619" s="94"/>
      <c r="DH619" s="94"/>
      <c r="DJ619" s="118"/>
      <c r="DS619" s="94"/>
    </row>
    <row r="620" spans="6:123">
      <c r="F620" s="42"/>
      <c r="G620" s="42"/>
      <c r="H620" s="42"/>
      <c r="I620" s="42"/>
      <c r="J620" s="42"/>
      <c r="K620" s="42"/>
      <c r="L620" s="42"/>
      <c r="M620" s="42"/>
      <c r="N620" s="42"/>
      <c r="O620" s="42"/>
      <c r="P620" s="42"/>
      <c r="Q620" s="42"/>
      <c r="R620" s="42"/>
      <c r="S620" s="42"/>
      <c r="T620" s="42"/>
      <c r="U620" s="42"/>
      <c r="V620" s="42"/>
      <c r="W620" s="42"/>
      <c r="X620" s="42"/>
      <c r="Y620" s="42"/>
      <c r="Z620" s="42"/>
      <c r="AA620" s="42"/>
      <c r="AB620" s="42"/>
      <c r="AC620" s="42"/>
      <c r="AD620" s="42"/>
      <c r="AE620" s="42"/>
      <c r="AF620" s="42"/>
      <c r="AG620" s="42"/>
      <c r="AH620" s="42"/>
      <c r="AI620" s="42"/>
      <c r="AJ620" s="42"/>
      <c r="AK620" s="42"/>
      <c r="AL620" s="42"/>
      <c r="AM620" s="42"/>
      <c r="AN620" s="42"/>
      <c r="AO620" s="42"/>
      <c r="AP620" s="42"/>
      <c r="AQ620" s="42"/>
      <c r="AR620" s="42"/>
      <c r="AS620" s="42"/>
      <c r="AT620" s="42"/>
      <c r="AU620" s="42"/>
      <c r="AV620" s="42"/>
      <c r="AW620" s="42"/>
      <c r="AX620" s="42"/>
      <c r="AY620" s="42"/>
      <c r="AZ620" s="42"/>
      <c r="BA620" s="42"/>
      <c r="BB620" s="42"/>
      <c r="BC620" s="42"/>
      <c r="BD620" s="42"/>
      <c r="BE620" s="42"/>
      <c r="BF620" s="42"/>
      <c r="BG620" s="44"/>
      <c r="CF620" s="128" t="str">
        <f>CF619&amp;"_1mM"</f>
        <v>MST4_1mM</v>
      </c>
      <c r="CG620" s="128" t="str">
        <f>CG619&amp;"_1mM"</f>
        <v>MST4_1mM</v>
      </c>
      <c r="CI620" s="25"/>
      <c r="CJ620" s="25"/>
      <c r="CK620" s="25"/>
      <c r="DC620" s="25"/>
      <c r="DD620" s="94"/>
      <c r="DE620" s="94"/>
      <c r="DF620" s="94"/>
      <c r="DG620" s="94"/>
      <c r="DH620" s="94"/>
      <c r="DJ620" s="118"/>
      <c r="DS620" s="94"/>
    </row>
    <row r="621" spans="6:123">
      <c r="F621" s="42"/>
      <c r="G621" s="42"/>
      <c r="H621" s="42"/>
      <c r="I621" s="42"/>
      <c r="J621" s="42"/>
      <c r="K621" s="42"/>
      <c r="L621" s="42"/>
      <c r="M621" s="42"/>
      <c r="N621" s="42"/>
      <c r="O621" s="42"/>
      <c r="P621" s="42"/>
      <c r="Q621" s="42"/>
      <c r="R621" s="42"/>
      <c r="S621" s="42"/>
      <c r="T621" s="42"/>
      <c r="U621" s="42"/>
      <c r="V621" s="42"/>
      <c r="W621" s="42"/>
      <c r="X621" s="42"/>
      <c r="Y621" s="42"/>
      <c r="Z621" s="42"/>
      <c r="AA621" s="42"/>
      <c r="AB621" s="42"/>
      <c r="AC621" s="42"/>
      <c r="AD621" s="42"/>
      <c r="AE621" s="42"/>
      <c r="AF621" s="42"/>
      <c r="AG621" s="42"/>
      <c r="AH621" s="42"/>
      <c r="AI621" s="42"/>
      <c r="AJ621" s="42"/>
      <c r="AK621" s="42"/>
      <c r="AL621" s="42"/>
      <c r="AM621" s="42"/>
      <c r="AN621" s="42"/>
      <c r="AO621" s="42"/>
      <c r="AP621" s="42"/>
      <c r="AQ621" s="42"/>
      <c r="AR621" s="42"/>
      <c r="AS621" s="42"/>
      <c r="AT621" s="42"/>
      <c r="AU621" s="42"/>
      <c r="AV621" s="42"/>
      <c r="AW621" s="42"/>
      <c r="AX621" s="42"/>
      <c r="AY621" s="42"/>
      <c r="AZ621" s="42"/>
      <c r="BA621" s="42"/>
      <c r="BB621" s="42"/>
      <c r="BC621" s="42"/>
      <c r="BD621" s="42"/>
      <c r="BE621" s="42"/>
      <c r="BF621" s="42"/>
      <c r="BG621" s="44"/>
      <c r="CF621" s="128" t="s">
        <v>293</v>
      </c>
      <c r="CG621" s="131" t="s">
        <v>293</v>
      </c>
      <c r="CH621" s="93" t="b">
        <f t="shared" si="71"/>
        <v>0</v>
      </c>
      <c r="CI621" s="25"/>
      <c r="CJ621" s="25"/>
      <c r="CK621" s="25"/>
      <c r="CP621" s="93" t="b">
        <f>IF(COUNTIF(DJ:DJ,CF621)&gt;0,TRUE,FALSE)</f>
        <v>0</v>
      </c>
      <c r="CQ621" s="93" t="b">
        <f>IF(COUNTIF($BU$164:$CB$339,CF621)&gt;0,TRUE,FALSE)</f>
        <v>0</v>
      </c>
      <c r="CS621" s="93" t="b">
        <f>$CS$150</f>
        <v>0</v>
      </c>
      <c r="CY621" s="93" t="b">
        <f>CY156</f>
        <v>0</v>
      </c>
      <c r="DC621" s="25"/>
      <c r="DD621" s="94"/>
      <c r="DE621" s="94"/>
      <c r="DF621" s="94"/>
      <c r="DG621" s="94"/>
      <c r="DH621" s="94"/>
      <c r="DJ621" s="118"/>
      <c r="DS621" s="94"/>
    </row>
    <row r="622" spans="6:123">
      <c r="F622" s="42"/>
      <c r="G622" s="42"/>
      <c r="H622" s="42"/>
      <c r="I622" s="42"/>
      <c r="J622" s="42"/>
      <c r="K622" s="42"/>
      <c r="L622" s="42"/>
      <c r="M622" s="42"/>
      <c r="N622" s="42"/>
      <c r="O622" s="42"/>
      <c r="P622" s="42"/>
      <c r="Q622" s="42"/>
      <c r="R622" s="42"/>
      <c r="S622" s="42"/>
      <c r="T622" s="42"/>
      <c r="U622" s="42"/>
      <c r="V622" s="42"/>
      <c r="W622" s="42"/>
      <c r="X622" s="42"/>
      <c r="Y622" s="42"/>
      <c r="Z622" s="42"/>
      <c r="AA622" s="42"/>
      <c r="AB622" s="42"/>
      <c r="AC622" s="42"/>
      <c r="AD622" s="42"/>
      <c r="AE622" s="42"/>
      <c r="AF622" s="42"/>
      <c r="AG622" s="42"/>
      <c r="AH622" s="42"/>
      <c r="AI622" s="42"/>
      <c r="AJ622" s="42"/>
      <c r="AK622" s="42"/>
      <c r="AL622" s="42"/>
      <c r="AM622" s="42"/>
      <c r="AN622" s="42"/>
      <c r="AO622" s="42"/>
      <c r="AP622" s="42"/>
      <c r="AQ622" s="42"/>
      <c r="AR622" s="42"/>
      <c r="AS622" s="42"/>
      <c r="AT622" s="42"/>
      <c r="AU622" s="42"/>
      <c r="AV622" s="42"/>
      <c r="AW622" s="42"/>
      <c r="AX622" s="42"/>
      <c r="AY622" s="42"/>
      <c r="AZ622" s="42"/>
      <c r="BA622" s="42"/>
      <c r="BB622" s="42"/>
      <c r="BC622" s="42"/>
      <c r="BD622" s="42"/>
      <c r="BE622" s="42"/>
      <c r="BF622" s="42"/>
      <c r="BG622" s="44"/>
      <c r="CF622" s="128" t="str">
        <f>CF621&amp;"_1mM"</f>
        <v>NDR1_1mM</v>
      </c>
      <c r="CG622" s="128" t="str">
        <f>CG621&amp;"_1mM"</f>
        <v>NDR1_1mM</v>
      </c>
      <c r="CI622" s="25"/>
      <c r="CJ622" s="25"/>
      <c r="CK622" s="25"/>
      <c r="DC622" s="25"/>
      <c r="DD622" s="94"/>
      <c r="DE622" s="94"/>
      <c r="DF622" s="94"/>
      <c r="DG622" s="94"/>
      <c r="DH622" s="94"/>
      <c r="DJ622" s="118"/>
      <c r="DS622" s="94"/>
    </row>
    <row r="623" spans="6:123">
      <c r="F623" s="42"/>
      <c r="G623" s="42"/>
      <c r="H623" s="42"/>
      <c r="I623" s="42"/>
      <c r="J623" s="42"/>
      <c r="K623" s="42"/>
      <c r="L623" s="42"/>
      <c r="M623" s="42"/>
      <c r="N623" s="42"/>
      <c r="O623" s="42"/>
      <c r="P623" s="42"/>
      <c r="Q623" s="42"/>
      <c r="R623" s="42"/>
      <c r="S623" s="42"/>
      <c r="T623" s="42"/>
      <c r="U623" s="42"/>
      <c r="V623" s="42"/>
      <c r="W623" s="42"/>
      <c r="X623" s="42"/>
      <c r="Y623" s="42"/>
      <c r="Z623" s="42"/>
      <c r="AA623" s="42"/>
      <c r="AB623" s="42"/>
      <c r="AC623" s="42"/>
      <c r="AD623" s="42"/>
      <c r="AE623" s="42"/>
      <c r="AF623" s="42"/>
      <c r="AG623" s="42"/>
      <c r="AH623" s="42"/>
      <c r="AI623" s="42"/>
      <c r="AJ623" s="42"/>
      <c r="AK623" s="42"/>
      <c r="AL623" s="42"/>
      <c r="AM623" s="42"/>
      <c r="AN623" s="42"/>
      <c r="AO623" s="42"/>
      <c r="AP623" s="42"/>
      <c r="AQ623" s="42"/>
      <c r="AR623" s="42"/>
      <c r="AS623" s="42"/>
      <c r="AT623" s="42"/>
      <c r="AU623" s="42"/>
      <c r="AV623" s="42"/>
      <c r="AW623" s="42"/>
      <c r="AX623" s="42"/>
      <c r="AY623" s="42"/>
      <c r="AZ623" s="42"/>
      <c r="BA623" s="42"/>
      <c r="BB623" s="42"/>
      <c r="BC623" s="42"/>
      <c r="BD623" s="42"/>
      <c r="BE623" s="42"/>
      <c r="BF623" s="42"/>
      <c r="BG623" s="44"/>
      <c r="CF623" s="128" t="s">
        <v>294</v>
      </c>
      <c r="CG623" s="131" t="s">
        <v>294</v>
      </c>
      <c r="CH623" s="93" t="b">
        <f t="shared" si="71"/>
        <v>0</v>
      </c>
      <c r="CI623" s="25"/>
      <c r="CJ623" s="25"/>
      <c r="CK623" s="25"/>
      <c r="CP623" s="93" t="b">
        <f>IF(COUNTIF(DJ:DJ,CF623)&gt;0,TRUE,FALSE)</f>
        <v>0</v>
      </c>
      <c r="CQ623" s="93" t="b">
        <f>IF(COUNTIF($BU$164:$CB$339,CF623)&gt;0,TRUE,FALSE)</f>
        <v>0</v>
      </c>
      <c r="CS623" s="93" t="b">
        <f>$CS$150</f>
        <v>0</v>
      </c>
      <c r="CY623" s="93" t="b">
        <f>CY156</f>
        <v>0</v>
      </c>
      <c r="DC623" s="25"/>
      <c r="DD623" s="94"/>
      <c r="DE623" s="94"/>
      <c r="DF623" s="94"/>
      <c r="DG623" s="94"/>
      <c r="DH623" s="94"/>
      <c r="DJ623" s="118"/>
      <c r="DS623" s="94"/>
    </row>
    <row r="624" spans="6:123">
      <c r="F624" s="42"/>
      <c r="G624" s="42"/>
      <c r="H624" s="42"/>
      <c r="I624" s="42"/>
      <c r="J624" s="42"/>
      <c r="K624" s="42"/>
      <c r="L624" s="42"/>
      <c r="M624" s="42"/>
      <c r="N624" s="42"/>
      <c r="O624" s="42"/>
      <c r="P624" s="42"/>
      <c r="Q624" s="42"/>
      <c r="R624" s="42"/>
      <c r="S624" s="42"/>
      <c r="T624" s="42"/>
      <c r="U624" s="42"/>
      <c r="V624" s="42"/>
      <c r="W624" s="42"/>
      <c r="X624" s="42"/>
      <c r="Y624" s="42"/>
      <c r="Z624" s="42"/>
      <c r="AA624" s="42"/>
      <c r="AB624" s="42"/>
      <c r="AC624" s="42"/>
      <c r="AD624" s="42"/>
      <c r="AE624" s="42"/>
      <c r="AF624" s="42"/>
      <c r="AG624" s="42"/>
      <c r="AH624" s="42"/>
      <c r="AI624" s="42"/>
      <c r="AJ624" s="42"/>
      <c r="AK624" s="42"/>
      <c r="AL624" s="42"/>
      <c r="AM624" s="42"/>
      <c r="AN624" s="42"/>
      <c r="AO624" s="42"/>
      <c r="AP624" s="42"/>
      <c r="AQ624" s="42"/>
      <c r="AR624" s="42"/>
      <c r="AS624" s="42"/>
      <c r="AT624" s="42"/>
      <c r="AU624" s="42"/>
      <c r="AV624" s="42"/>
      <c r="AW624" s="42"/>
      <c r="AX624" s="42"/>
      <c r="AY624" s="42"/>
      <c r="AZ624" s="42"/>
      <c r="BA624" s="42"/>
      <c r="BB624" s="42"/>
      <c r="BC624" s="42"/>
      <c r="BD624" s="42"/>
      <c r="BE624" s="42"/>
      <c r="BF624" s="42"/>
      <c r="BG624" s="44"/>
      <c r="CF624" s="128" t="str">
        <f>CF623&amp;"_1mM"</f>
        <v>NDR2_1mM</v>
      </c>
      <c r="CG624" s="128" t="str">
        <f>CG623&amp;"_1mM"</f>
        <v>NDR2_1mM</v>
      </c>
      <c r="CI624" s="25"/>
      <c r="CJ624" s="25"/>
      <c r="CK624" s="25"/>
      <c r="DC624" s="25"/>
      <c r="DD624" s="94"/>
      <c r="DE624" s="94"/>
      <c r="DF624" s="94"/>
      <c r="DG624" s="94"/>
      <c r="DH624" s="94"/>
      <c r="DJ624" s="118"/>
      <c r="DS624" s="94"/>
    </row>
    <row r="625" spans="6:123">
      <c r="F625" s="42"/>
      <c r="G625" s="42"/>
      <c r="H625" s="42"/>
      <c r="I625" s="42"/>
      <c r="J625" s="42"/>
      <c r="K625" s="42"/>
      <c r="L625" s="42"/>
      <c r="M625" s="42"/>
      <c r="N625" s="42"/>
      <c r="O625" s="42"/>
      <c r="P625" s="42"/>
      <c r="Q625" s="42"/>
      <c r="R625" s="42"/>
      <c r="S625" s="42"/>
      <c r="T625" s="42"/>
      <c r="U625" s="42"/>
      <c r="V625" s="42"/>
      <c r="W625" s="42"/>
      <c r="X625" s="42"/>
      <c r="Y625" s="42"/>
      <c r="Z625" s="42"/>
      <c r="AA625" s="42"/>
      <c r="AB625" s="42"/>
      <c r="AC625" s="42"/>
      <c r="AD625" s="42"/>
      <c r="AE625" s="42"/>
      <c r="AF625" s="42"/>
      <c r="AG625" s="42"/>
      <c r="AH625" s="42"/>
      <c r="AI625" s="42"/>
      <c r="AJ625" s="42"/>
      <c r="AK625" s="42"/>
      <c r="AL625" s="42"/>
      <c r="AM625" s="42"/>
      <c r="AN625" s="42"/>
      <c r="AO625" s="42"/>
      <c r="AP625" s="42"/>
      <c r="AQ625" s="42"/>
      <c r="AR625" s="42"/>
      <c r="AS625" s="42"/>
      <c r="AT625" s="42"/>
      <c r="AU625" s="42"/>
      <c r="AV625" s="42"/>
      <c r="AW625" s="42"/>
      <c r="AX625" s="42"/>
      <c r="AY625" s="42"/>
      <c r="AZ625" s="42"/>
      <c r="BA625" s="42"/>
      <c r="BB625" s="42"/>
      <c r="BC625" s="42"/>
      <c r="BD625" s="42"/>
      <c r="BE625" s="42"/>
      <c r="BF625" s="42"/>
      <c r="BG625" s="44"/>
      <c r="CF625" s="128" t="s">
        <v>295</v>
      </c>
      <c r="CG625" s="131" t="s">
        <v>295</v>
      </c>
      <c r="CH625" s="93" t="b">
        <f t="shared" si="71"/>
        <v>0</v>
      </c>
      <c r="CI625" s="25"/>
      <c r="CJ625" s="25"/>
      <c r="CK625" s="25"/>
      <c r="CP625" s="93" t="b">
        <f>IF(COUNTIF(DJ:DJ,CF625)&gt;0,TRUE,FALSE)</f>
        <v>0</v>
      </c>
      <c r="CQ625" s="93" t="b">
        <f>IF(COUNTIF($BU$164:$CB$339,CF625)&gt;0,TRUE,FALSE)</f>
        <v>0</v>
      </c>
      <c r="CS625" s="93" t="b">
        <f>$CS$150</f>
        <v>0</v>
      </c>
      <c r="CV625" s="93" t="b">
        <f>CV153</f>
        <v>0</v>
      </c>
      <c r="CY625" s="93" t="b">
        <f>CY156</f>
        <v>0</v>
      </c>
      <c r="DC625" s="25"/>
      <c r="DD625" s="94"/>
      <c r="DE625" s="94"/>
      <c r="DF625" s="94"/>
      <c r="DG625" s="94"/>
      <c r="DH625" s="94"/>
      <c r="DJ625" s="118"/>
      <c r="DS625" s="94"/>
    </row>
    <row r="626" spans="6:123">
      <c r="F626" s="42"/>
      <c r="G626" s="42"/>
      <c r="H626" s="42"/>
      <c r="I626" s="42"/>
      <c r="J626" s="42"/>
      <c r="K626" s="42"/>
      <c r="L626" s="42"/>
      <c r="M626" s="42"/>
      <c r="N626" s="42"/>
      <c r="O626" s="42"/>
      <c r="P626" s="42"/>
      <c r="Q626" s="42"/>
      <c r="R626" s="42"/>
      <c r="S626" s="42"/>
      <c r="T626" s="42"/>
      <c r="U626" s="42"/>
      <c r="V626" s="42"/>
      <c r="W626" s="42"/>
      <c r="X626" s="42"/>
      <c r="Y626" s="42"/>
      <c r="Z626" s="42"/>
      <c r="AA626" s="42"/>
      <c r="AB626" s="42"/>
      <c r="AC626" s="42"/>
      <c r="AD626" s="42"/>
      <c r="AE626" s="42"/>
      <c r="AF626" s="42"/>
      <c r="AG626" s="42"/>
      <c r="AH626" s="42"/>
      <c r="AI626" s="42"/>
      <c r="AJ626" s="42"/>
      <c r="AK626" s="42"/>
      <c r="AL626" s="42"/>
      <c r="AM626" s="42"/>
      <c r="AN626" s="42"/>
      <c r="AO626" s="42"/>
      <c r="AP626" s="42"/>
      <c r="AQ626" s="42"/>
      <c r="AR626" s="42"/>
      <c r="AS626" s="42"/>
      <c r="AT626" s="42"/>
      <c r="AU626" s="42"/>
      <c r="AV626" s="42"/>
      <c r="AW626" s="42"/>
      <c r="AX626" s="42"/>
      <c r="AY626" s="42"/>
      <c r="AZ626" s="42"/>
      <c r="BA626" s="42"/>
      <c r="BB626" s="42"/>
      <c r="BC626" s="42"/>
      <c r="BD626" s="42"/>
      <c r="BE626" s="42"/>
      <c r="BF626" s="42"/>
      <c r="BG626" s="44"/>
      <c r="CF626" s="128" t="s">
        <v>491</v>
      </c>
      <c r="CG626" s="131" t="s">
        <v>491</v>
      </c>
      <c r="CH626" s="93" t="b">
        <f t="shared" si="71"/>
        <v>0</v>
      </c>
      <c r="CI626" s="25"/>
      <c r="CJ626" s="25"/>
      <c r="CK626" s="25"/>
      <c r="CP626" s="93" t="b">
        <f>IF(COUNTIF(DJ:DJ,CF626)&gt;0,TRUE,FALSE)</f>
        <v>0</v>
      </c>
      <c r="CQ626" s="93" t="b">
        <f>IF(COUNTIF($BU$164:$CB$339,CF626)&gt;0,TRUE,FALSE)</f>
        <v>0</v>
      </c>
      <c r="CU626" s="93" t="b">
        <f>$CU$152</f>
        <v>0</v>
      </c>
      <c r="CW626" s="93" t="b">
        <f>$CW$154</f>
        <v>0</v>
      </c>
      <c r="CZ626" s="93" t="b">
        <f>CZ157</f>
        <v>0</v>
      </c>
      <c r="DB626" s="93" t="b">
        <f>$DB$159</f>
        <v>0</v>
      </c>
      <c r="DC626" s="25"/>
      <c r="DD626" s="94"/>
      <c r="DE626" s="94"/>
      <c r="DF626" s="94"/>
      <c r="DG626" s="94"/>
      <c r="DH626" s="94"/>
      <c r="DJ626" s="118"/>
      <c r="DS626" s="94"/>
    </row>
    <row r="627" spans="6:123">
      <c r="F627" s="42"/>
      <c r="G627" s="42"/>
      <c r="H627" s="42"/>
      <c r="I627" s="42"/>
      <c r="J627" s="42"/>
      <c r="K627" s="42"/>
      <c r="L627" s="42"/>
      <c r="M627" s="42"/>
      <c r="N627" s="42"/>
      <c r="O627" s="42"/>
      <c r="P627" s="42"/>
      <c r="Q627" s="42"/>
      <c r="R627" s="42"/>
      <c r="S627" s="42"/>
      <c r="T627" s="42"/>
      <c r="U627" s="42"/>
      <c r="V627" s="42"/>
      <c r="W627" s="42"/>
      <c r="X627" s="42"/>
      <c r="Y627" s="42"/>
      <c r="Z627" s="42"/>
      <c r="AA627" s="42"/>
      <c r="AB627" s="42"/>
      <c r="AC627" s="42"/>
      <c r="AD627" s="42"/>
      <c r="AE627" s="42"/>
      <c r="AF627" s="42"/>
      <c r="AG627" s="42"/>
      <c r="AH627" s="42"/>
      <c r="AI627" s="42"/>
      <c r="AJ627" s="42"/>
      <c r="AK627" s="42"/>
      <c r="AL627" s="42"/>
      <c r="AM627" s="42"/>
      <c r="AN627" s="42"/>
      <c r="AO627" s="42"/>
      <c r="AP627" s="42"/>
      <c r="AQ627" s="42"/>
      <c r="AR627" s="42"/>
      <c r="AS627" s="42"/>
      <c r="AT627" s="42"/>
      <c r="AU627" s="42"/>
      <c r="AV627" s="42"/>
      <c r="AW627" s="42"/>
      <c r="AX627" s="42"/>
      <c r="AY627" s="42"/>
      <c r="AZ627" s="42"/>
      <c r="BA627" s="42"/>
      <c r="BB627" s="42"/>
      <c r="BC627" s="42"/>
      <c r="BD627" s="42"/>
      <c r="BE627" s="42"/>
      <c r="BF627" s="42"/>
      <c r="BG627" s="44"/>
      <c r="CF627" s="128" t="s">
        <v>297</v>
      </c>
      <c r="CG627" s="131" t="s">
        <v>297</v>
      </c>
      <c r="CH627" s="93" t="b">
        <f t="shared" si="71"/>
        <v>0</v>
      </c>
      <c r="CI627" s="25"/>
      <c r="CJ627" s="25"/>
      <c r="CK627" s="25"/>
      <c r="CP627" s="93" t="b">
        <f>IF(COUNTIF(DJ:DJ,CF627)&gt;0,TRUE,FALSE)</f>
        <v>0</v>
      </c>
      <c r="CQ627" s="93" t="b">
        <f>IF(COUNTIF($BU$164:$CB$339,CF627)&gt;0,TRUE,FALSE)</f>
        <v>0</v>
      </c>
      <c r="CS627" s="93" t="b">
        <f>$CS$150</f>
        <v>0</v>
      </c>
      <c r="CT627" s="93" t="b">
        <f>CT151</f>
        <v>0</v>
      </c>
      <c r="CV627" s="93" t="b">
        <f>CV153</f>
        <v>0</v>
      </c>
      <c r="CY627" s="93" t="b">
        <f>CY156</f>
        <v>0</v>
      </c>
      <c r="DC627" s="25"/>
      <c r="DD627" s="94"/>
      <c r="DE627" s="94"/>
      <c r="DF627" s="94"/>
      <c r="DG627" s="94"/>
      <c r="DH627" s="94"/>
      <c r="DJ627" s="118"/>
      <c r="DS627" s="94"/>
    </row>
    <row r="628" spans="6:123">
      <c r="F628" s="42"/>
      <c r="G628" s="42"/>
      <c r="H628" s="42"/>
      <c r="I628" s="42"/>
      <c r="J628" s="42"/>
      <c r="K628" s="42"/>
      <c r="L628" s="42"/>
      <c r="M628" s="42"/>
      <c r="N628" s="42"/>
      <c r="O628" s="42"/>
      <c r="P628" s="42"/>
      <c r="Q628" s="42"/>
      <c r="R628" s="42"/>
      <c r="S628" s="42"/>
      <c r="T628" s="42"/>
      <c r="U628" s="42"/>
      <c r="V628" s="42"/>
      <c r="W628" s="42"/>
      <c r="X628" s="42"/>
      <c r="Y628" s="42"/>
      <c r="Z628" s="42"/>
      <c r="AA628" s="42"/>
      <c r="AB628" s="42"/>
      <c r="AC628" s="42"/>
      <c r="AD628" s="42"/>
      <c r="AE628" s="42"/>
      <c r="AF628" s="42"/>
      <c r="AG628" s="42"/>
      <c r="AH628" s="42"/>
      <c r="AI628" s="42"/>
      <c r="AJ628" s="42"/>
      <c r="AK628" s="42"/>
      <c r="AL628" s="42"/>
      <c r="AM628" s="42"/>
      <c r="AN628" s="42"/>
      <c r="AO628" s="42"/>
      <c r="AP628" s="42"/>
      <c r="AQ628" s="42"/>
      <c r="AR628" s="42"/>
      <c r="AS628" s="42"/>
      <c r="AT628" s="42"/>
      <c r="AU628" s="42"/>
      <c r="AV628" s="42"/>
      <c r="AW628" s="42"/>
      <c r="AX628" s="42"/>
      <c r="AY628" s="42"/>
      <c r="AZ628" s="42"/>
      <c r="BA628" s="42"/>
      <c r="BB628" s="42"/>
      <c r="BC628" s="42"/>
      <c r="BD628" s="42"/>
      <c r="BE628" s="42"/>
      <c r="BF628" s="42"/>
      <c r="BG628" s="44"/>
      <c r="CF628" s="128" t="s">
        <v>492</v>
      </c>
      <c r="CG628" s="131" t="s">
        <v>492</v>
      </c>
      <c r="CH628" s="93" t="b">
        <f t="shared" si="71"/>
        <v>0</v>
      </c>
      <c r="CI628" s="25"/>
      <c r="CJ628" s="25"/>
      <c r="CK628" s="25"/>
      <c r="CP628" s="93" t="b">
        <f>IF(COUNTIF(DJ:DJ,CF628)&gt;0,TRUE,FALSE)</f>
        <v>0</v>
      </c>
      <c r="CQ628" s="93" t="b">
        <f>IF(COUNTIF($BU$164:$CB$339,CF628)&gt;0,TRUE,FALSE)</f>
        <v>0</v>
      </c>
      <c r="CU628" s="93" t="b">
        <f>$CU$152</f>
        <v>0</v>
      </c>
      <c r="CW628" s="93" t="b">
        <f>$CW$154</f>
        <v>0</v>
      </c>
      <c r="CZ628" s="93" t="b">
        <f>CZ157</f>
        <v>0</v>
      </c>
      <c r="DB628" s="93" t="b">
        <f>$DB$159</f>
        <v>0</v>
      </c>
      <c r="DC628" s="25"/>
      <c r="DD628" s="94"/>
      <c r="DE628" s="94"/>
      <c r="DF628" s="94"/>
      <c r="DG628" s="94"/>
      <c r="DH628" s="94"/>
      <c r="DJ628" s="118"/>
      <c r="DS628" s="94"/>
    </row>
    <row r="629" spans="6:123">
      <c r="F629" s="42"/>
      <c r="G629" s="42"/>
      <c r="H629" s="42"/>
      <c r="I629" s="42"/>
      <c r="J629" s="42"/>
      <c r="K629" s="42"/>
      <c r="L629" s="42"/>
      <c r="M629" s="42"/>
      <c r="N629" s="42"/>
      <c r="O629" s="42"/>
      <c r="P629" s="42"/>
      <c r="Q629" s="42"/>
      <c r="R629" s="42"/>
      <c r="S629" s="42"/>
      <c r="T629" s="42"/>
      <c r="U629" s="42"/>
      <c r="V629" s="42"/>
      <c r="W629" s="42"/>
      <c r="X629" s="42"/>
      <c r="Y629" s="42"/>
      <c r="Z629" s="42"/>
      <c r="AA629" s="42"/>
      <c r="AB629" s="42"/>
      <c r="AC629" s="42"/>
      <c r="AD629" s="42"/>
      <c r="AE629" s="42"/>
      <c r="AF629" s="42"/>
      <c r="AG629" s="42"/>
      <c r="AH629" s="42"/>
      <c r="AI629" s="42"/>
      <c r="AJ629" s="42"/>
      <c r="AK629" s="42"/>
      <c r="AL629" s="42"/>
      <c r="AM629" s="42"/>
      <c r="AN629" s="42"/>
      <c r="AO629" s="42"/>
      <c r="AP629" s="42"/>
      <c r="AQ629" s="42"/>
      <c r="AR629" s="42"/>
      <c r="AS629" s="42"/>
      <c r="AT629" s="42"/>
      <c r="AU629" s="42"/>
      <c r="AV629" s="42"/>
      <c r="AW629" s="42"/>
      <c r="AX629" s="42"/>
      <c r="AY629" s="42"/>
      <c r="AZ629" s="42"/>
      <c r="BA629" s="42"/>
      <c r="BB629" s="42"/>
      <c r="BC629" s="42"/>
      <c r="BD629" s="42"/>
      <c r="BE629" s="42"/>
      <c r="BF629" s="42"/>
      <c r="BG629" s="44"/>
      <c r="CF629" s="128" t="s">
        <v>298</v>
      </c>
      <c r="CG629" s="131" t="s">
        <v>298</v>
      </c>
      <c r="CH629" s="93" t="b">
        <f t="shared" si="71"/>
        <v>0</v>
      </c>
      <c r="CI629" s="25"/>
      <c r="CJ629" s="25"/>
      <c r="CK629" s="25"/>
      <c r="CP629" s="93" t="b">
        <f>IF(COUNTIF(DJ:DJ,CF629)&gt;0,TRUE,FALSE)</f>
        <v>0</v>
      </c>
      <c r="CQ629" s="93" t="b">
        <f>IF(COUNTIF($BU$164:$CB$339,CF629)&gt;0,TRUE,FALSE)</f>
        <v>0</v>
      </c>
      <c r="CS629" s="93" t="b">
        <f>$CS$150</f>
        <v>0</v>
      </c>
      <c r="CY629" s="93" t="b">
        <f>CY156</f>
        <v>0</v>
      </c>
      <c r="DC629" s="25"/>
      <c r="DD629" s="94"/>
      <c r="DE629" s="94"/>
      <c r="DF629" s="94"/>
      <c r="DG629" s="94"/>
      <c r="DH629" s="94"/>
      <c r="DJ629" s="118"/>
      <c r="DS629" s="94"/>
    </row>
    <row r="630" spans="6:123">
      <c r="F630" s="42"/>
      <c r="G630" s="42"/>
      <c r="H630" s="42"/>
      <c r="I630" s="42"/>
      <c r="J630" s="42"/>
      <c r="K630" s="42"/>
      <c r="L630" s="42"/>
      <c r="M630" s="42"/>
      <c r="N630" s="42"/>
      <c r="O630" s="42"/>
      <c r="P630" s="42"/>
      <c r="Q630" s="42"/>
      <c r="R630" s="42"/>
      <c r="S630" s="42"/>
      <c r="T630" s="42"/>
      <c r="U630" s="42"/>
      <c r="V630" s="42"/>
      <c r="W630" s="42"/>
      <c r="X630" s="42"/>
      <c r="Y630" s="42"/>
      <c r="Z630" s="42"/>
      <c r="AA630" s="42"/>
      <c r="AB630" s="42"/>
      <c r="AC630" s="42"/>
      <c r="AD630" s="42"/>
      <c r="AE630" s="42"/>
      <c r="AF630" s="42"/>
      <c r="AG630" s="42"/>
      <c r="AH630" s="42"/>
      <c r="AI630" s="42"/>
      <c r="AJ630" s="42"/>
      <c r="AK630" s="42"/>
      <c r="AL630" s="42"/>
      <c r="AM630" s="42"/>
      <c r="AN630" s="42"/>
      <c r="AO630" s="42"/>
      <c r="AP630" s="42"/>
      <c r="AQ630" s="42"/>
      <c r="AR630" s="42"/>
      <c r="AS630" s="42"/>
      <c r="AT630" s="42"/>
      <c r="AU630" s="42"/>
      <c r="AV630" s="42"/>
      <c r="AW630" s="42"/>
      <c r="AX630" s="42"/>
      <c r="AY630" s="42"/>
      <c r="AZ630" s="42"/>
      <c r="BA630" s="42"/>
      <c r="BB630" s="42"/>
      <c r="BC630" s="42"/>
      <c r="BD630" s="42"/>
      <c r="BE630" s="42"/>
      <c r="BF630" s="42"/>
      <c r="BG630" s="44"/>
      <c r="CF630" s="128" t="str">
        <f>CF629&amp;"_1mM"</f>
        <v>NEK4_1mM</v>
      </c>
      <c r="CG630" s="128" t="str">
        <f>CG629&amp;"_1mM"</f>
        <v>NEK4_1mM</v>
      </c>
      <c r="CI630" s="25"/>
      <c r="CJ630" s="25"/>
      <c r="CK630" s="25"/>
      <c r="DC630" s="25"/>
      <c r="DD630" s="94"/>
      <c r="DE630" s="94"/>
      <c r="DF630" s="94"/>
      <c r="DG630" s="94"/>
      <c r="DH630" s="94"/>
      <c r="DJ630" s="118"/>
      <c r="DS630" s="94"/>
    </row>
    <row r="631" spans="6:123">
      <c r="F631" s="42"/>
      <c r="G631" s="42"/>
      <c r="H631" s="42"/>
      <c r="I631" s="42"/>
      <c r="J631" s="42"/>
      <c r="K631" s="42"/>
      <c r="L631" s="42"/>
      <c r="M631" s="42"/>
      <c r="N631" s="42"/>
      <c r="O631" s="42"/>
      <c r="P631" s="42"/>
      <c r="Q631" s="42"/>
      <c r="R631" s="42"/>
      <c r="S631" s="42"/>
      <c r="T631" s="42"/>
      <c r="U631" s="42"/>
      <c r="V631" s="42"/>
      <c r="W631" s="42"/>
      <c r="X631" s="42"/>
      <c r="Y631" s="42"/>
      <c r="Z631" s="42"/>
      <c r="AA631" s="42"/>
      <c r="AB631" s="42"/>
      <c r="AC631" s="42"/>
      <c r="AD631" s="42"/>
      <c r="AE631" s="42"/>
      <c r="AF631" s="42"/>
      <c r="AG631" s="42"/>
      <c r="AH631" s="42"/>
      <c r="AI631" s="42"/>
      <c r="AJ631" s="42"/>
      <c r="AK631" s="42"/>
      <c r="AL631" s="42"/>
      <c r="AM631" s="42"/>
      <c r="AN631" s="42"/>
      <c r="AO631" s="42"/>
      <c r="AP631" s="42"/>
      <c r="AQ631" s="42"/>
      <c r="AR631" s="42"/>
      <c r="AS631" s="42"/>
      <c r="AT631" s="42"/>
      <c r="AU631" s="42"/>
      <c r="AV631" s="42"/>
      <c r="AW631" s="42"/>
      <c r="AX631" s="42"/>
      <c r="AY631" s="42"/>
      <c r="AZ631" s="42"/>
      <c r="BA631" s="42"/>
      <c r="BB631" s="42"/>
      <c r="BC631" s="42"/>
      <c r="BD631" s="42"/>
      <c r="BE631" s="42"/>
      <c r="BF631" s="42"/>
      <c r="BG631" s="44"/>
      <c r="CF631" s="128" t="s">
        <v>299</v>
      </c>
      <c r="CG631" s="131" t="s">
        <v>299</v>
      </c>
      <c r="CH631" s="93" t="b">
        <f t="shared" si="71"/>
        <v>0</v>
      </c>
      <c r="CI631" s="25"/>
      <c r="CJ631" s="25"/>
      <c r="CK631" s="25"/>
      <c r="CP631" s="93" t="b">
        <f t="shared" ref="CP631:CP637" si="77">IF(COUNTIF(DJ:DJ,CF631)&gt;0,TRUE,FALSE)</f>
        <v>0</v>
      </c>
      <c r="CQ631" s="93" t="b">
        <f t="shared" ref="CQ631:CQ637" si="78">IF(COUNTIF($BU$164:$CB$339,CF631)&gt;0,TRUE,FALSE)</f>
        <v>0</v>
      </c>
      <c r="CS631" s="93" t="b">
        <f>$CS$150</f>
        <v>0</v>
      </c>
      <c r="CV631" s="93" t="b">
        <f>CV153</f>
        <v>0</v>
      </c>
      <c r="CY631" s="93" t="b">
        <f>CY156</f>
        <v>0</v>
      </c>
      <c r="DC631" s="25"/>
      <c r="DD631" s="94"/>
      <c r="DE631" s="94"/>
      <c r="DF631" s="94"/>
      <c r="DG631" s="94"/>
      <c r="DH631" s="94"/>
      <c r="DJ631" s="118"/>
      <c r="DS631" s="94"/>
    </row>
    <row r="632" spans="6:123">
      <c r="F632" s="42"/>
      <c r="G632" s="42"/>
      <c r="H632" s="42"/>
      <c r="I632" s="42"/>
      <c r="J632" s="42"/>
      <c r="K632" s="42"/>
      <c r="L632" s="42"/>
      <c r="M632" s="42"/>
      <c r="N632" s="42"/>
      <c r="O632" s="42"/>
      <c r="P632" s="42"/>
      <c r="Q632" s="42"/>
      <c r="R632" s="42"/>
      <c r="S632" s="42"/>
      <c r="T632" s="42"/>
      <c r="U632" s="42"/>
      <c r="V632" s="42"/>
      <c r="W632" s="42"/>
      <c r="X632" s="42"/>
      <c r="Y632" s="42"/>
      <c r="Z632" s="42"/>
      <c r="AA632" s="42"/>
      <c r="AB632" s="42"/>
      <c r="AC632" s="42"/>
      <c r="AD632" s="42"/>
      <c r="AE632" s="42"/>
      <c r="AF632" s="42"/>
      <c r="AG632" s="42"/>
      <c r="AH632" s="42"/>
      <c r="AI632" s="42"/>
      <c r="AJ632" s="42"/>
      <c r="AK632" s="42"/>
      <c r="AL632" s="42"/>
      <c r="AM632" s="42"/>
      <c r="AN632" s="42"/>
      <c r="AO632" s="42"/>
      <c r="AP632" s="42"/>
      <c r="AQ632" s="42"/>
      <c r="AR632" s="42"/>
      <c r="AS632" s="42"/>
      <c r="AT632" s="42"/>
      <c r="AU632" s="42"/>
      <c r="AV632" s="42"/>
      <c r="AW632" s="42"/>
      <c r="AX632" s="42"/>
      <c r="AY632" s="42"/>
      <c r="AZ632" s="42"/>
      <c r="BA632" s="42"/>
      <c r="BB632" s="42"/>
      <c r="BC632" s="42"/>
      <c r="BD632" s="42"/>
      <c r="BE632" s="42"/>
      <c r="BF632" s="42"/>
      <c r="BG632" s="44"/>
      <c r="CF632" s="128" t="s">
        <v>493</v>
      </c>
      <c r="CG632" s="131" t="s">
        <v>493</v>
      </c>
      <c r="CH632" s="93" t="b">
        <f t="shared" si="71"/>
        <v>0</v>
      </c>
      <c r="CI632" s="25"/>
      <c r="CJ632" s="25"/>
      <c r="CK632" s="25"/>
      <c r="CP632" s="93" t="b">
        <f t="shared" si="77"/>
        <v>0</v>
      </c>
      <c r="CQ632" s="93" t="b">
        <f t="shared" si="78"/>
        <v>0</v>
      </c>
      <c r="CU632" s="93" t="b">
        <f>$CU$152</f>
        <v>0</v>
      </c>
      <c r="CW632" s="93" t="b">
        <f>$CW$154</f>
        <v>0</v>
      </c>
      <c r="CZ632" s="93" t="b">
        <f>CZ157</f>
        <v>0</v>
      </c>
      <c r="DB632" s="93" t="b">
        <f>$DB$159</f>
        <v>0</v>
      </c>
      <c r="DC632" s="25"/>
      <c r="DD632" s="94"/>
      <c r="DE632" s="94"/>
      <c r="DF632" s="94"/>
      <c r="DG632" s="94"/>
      <c r="DH632" s="94"/>
      <c r="DJ632" s="118"/>
      <c r="DS632" s="94"/>
    </row>
    <row r="633" spans="6:123">
      <c r="F633" s="42"/>
      <c r="G633" s="42"/>
      <c r="H633" s="42"/>
      <c r="I633" s="42"/>
      <c r="J633" s="42"/>
      <c r="K633" s="42"/>
      <c r="L633" s="42"/>
      <c r="M633" s="42"/>
      <c r="N633" s="42"/>
      <c r="O633" s="42"/>
      <c r="P633" s="42"/>
      <c r="Q633" s="42"/>
      <c r="R633" s="42"/>
      <c r="S633" s="42"/>
      <c r="T633" s="42"/>
      <c r="U633" s="42"/>
      <c r="V633" s="42"/>
      <c r="W633" s="42"/>
      <c r="X633" s="42"/>
      <c r="Y633" s="42"/>
      <c r="Z633" s="42"/>
      <c r="AA633" s="42"/>
      <c r="AB633" s="42"/>
      <c r="AC633" s="42"/>
      <c r="AD633" s="42"/>
      <c r="AE633" s="42"/>
      <c r="AF633" s="42"/>
      <c r="AG633" s="42"/>
      <c r="AH633" s="42"/>
      <c r="AI633" s="42"/>
      <c r="AJ633" s="42"/>
      <c r="AK633" s="42"/>
      <c r="AL633" s="42"/>
      <c r="AM633" s="42"/>
      <c r="AN633" s="42"/>
      <c r="AO633" s="42"/>
      <c r="AP633" s="42"/>
      <c r="AQ633" s="42"/>
      <c r="AR633" s="42"/>
      <c r="AS633" s="42"/>
      <c r="AT633" s="42"/>
      <c r="AU633" s="42"/>
      <c r="AV633" s="42"/>
      <c r="AW633" s="42"/>
      <c r="AX633" s="42"/>
      <c r="AY633" s="42"/>
      <c r="AZ633" s="42"/>
      <c r="BA633" s="42"/>
      <c r="BB633" s="42"/>
      <c r="BC633" s="42"/>
      <c r="BD633" s="42"/>
      <c r="BE633" s="42"/>
      <c r="BF633" s="42"/>
      <c r="BG633" s="44"/>
      <c r="CF633" s="130" t="s">
        <v>300</v>
      </c>
      <c r="CG633" s="131" t="s">
        <v>300</v>
      </c>
      <c r="CH633" s="93" t="b">
        <f t="shared" si="71"/>
        <v>0</v>
      </c>
      <c r="CI633" s="25"/>
      <c r="CJ633" s="25"/>
      <c r="CK633" s="25"/>
      <c r="CP633" s="93" t="b">
        <f t="shared" si="77"/>
        <v>0</v>
      </c>
      <c r="CQ633" s="93" t="b">
        <f t="shared" si="78"/>
        <v>0</v>
      </c>
      <c r="CS633" s="93" t="b">
        <f>$CS$150</f>
        <v>0</v>
      </c>
      <c r="CV633" s="93" t="b">
        <f>CV153</f>
        <v>0</v>
      </c>
      <c r="CY633" s="93" t="b">
        <f>CY156</f>
        <v>0</v>
      </c>
      <c r="DC633" s="25"/>
      <c r="DD633" s="94"/>
      <c r="DE633" s="94"/>
      <c r="DF633" s="94"/>
      <c r="DG633" s="94"/>
      <c r="DH633" s="94"/>
      <c r="DJ633" s="118"/>
      <c r="DS633" s="94"/>
    </row>
    <row r="634" spans="6:123">
      <c r="F634" s="42"/>
      <c r="G634" s="42"/>
      <c r="H634" s="42"/>
      <c r="I634" s="42"/>
      <c r="J634" s="42"/>
      <c r="K634" s="42"/>
      <c r="L634" s="42"/>
      <c r="M634" s="42"/>
      <c r="N634" s="42"/>
      <c r="O634" s="42"/>
      <c r="P634" s="42"/>
      <c r="Q634" s="42"/>
      <c r="R634" s="42"/>
      <c r="S634" s="42"/>
      <c r="T634" s="42"/>
      <c r="U634" s="42"/>
      <c r="V634" s="42"/>
      <c r="W634" s="42"/>
      <c r="X634" s="42"/>
      <c r="Y634" s="42"/>
      <c r="Z634" s="42"/>
      <c r="AA634" s="42"/>
      <c r="AB634" s="42"/>
      <c r="AC634" s="42"/>
      <c r="AD634" s="42"/>
      <c r="AE634" s="42"/>
      <c r="AF634" s="42"/>
      <c r="AG634" s="42"/>
      <c r="AH634" s="42"/>
      <c r="AI634" s="42"/>
      <c r="AJ634" s="42"/>
      <c r="AK634" s="42"/>
      <c r="AL634" s="42"/>
      <c r="AM634" s="42"/>
      <c r="AN634" s="42"/>
      <c r="AO634" s="42"/>
      <c r="AP634" s="42"/>
      <c r="AQ634" s="42"/>
      <c r="AR634" s="42"/>
      <c r="AS634" s="42"/>
      <c r="AT634" s="42"/>
      <c r="AU634" s="42"/>
      <c r="AV634" s="42"/>
      <c r="AW634" s="42"/>
      <c r="AX634" s="42"/>
      <c r="AY634" s="42"/>
      <c r="AZ634" s="42"/>
      <c r="BA634" s="42"/>
      <c r="BB634" s="42"/>
      <c r="BC634" s="42"/>
      <c r="BD634" s="42"/>
      <c r="BE634" s="42"/>
      <c r="BF634" s="42"/>
      <c r="BG634" s="44"/>
      <c r="CF634" s="128" t="s">
        <v>494</v>
      </c>
      <c r="CG634" s="131" t="s">
        <v>494</v>
      </c>
      <c r="CH634" s="93" t="b">
        <f t="shared" si="71"/>
        <v>0</v>
      </c>
      <c r="CI634" s="25"/>
      <c r="CJ634" s="25"/>
      <c r="CK634" s="25"/>
      <c r="CP634" s="93" t="b">
        <f t="shared" si="77"/>
        <v>0</v>
      </c>
      <c r="CQ634" s="93" t="b">
        <f t="shared" si="78"/>
        <v>0</v>
      </c>
      <c r="CU634" s="93" t="b">
        <f>$CU$152</f>
        <v>0</v>
      </c>
      <c r="CW634" s="93" t="b">
        <f>$CW$154</f>
        <v>0</v>
      </c>
      <c r="CZ634" s="93" t="b">
        <f>CZ157</f>
        <v>0</v>
      </c>
      <c r="DB634" s="93" t="b">
        <f>$DB$159</f>
        <v>0</v>
      </c>
      <c r="DC634" s="25"/>
      <c r="DD634" s="94"/>
      <c r="DE634" s="94"/>
      <c r="DF634" s="94"/>
      <c r="DG634" s="94"/>
      <c r="DH634" s="94"/>
      <c r="DJ634" s="118"/>
      <c r="DS634" s="94"/>
    </row>
    <row r="635" spans="6:123">
      <c r="F635" s="42"/>
      <c r="G635" s="42"/>
      <c r="H635" s="42"/>
      <c r="I635" s="42"/>
      <c r="J635" s="42"/>
      <c r="K635" s="42"/>
      <c r="L635" s="42"/>
      <c r="M635" s="42"/>
      <c r="N635" s="42"/>
      <c r="O635" s="42"/>
      <c r="P635" s="42"/>
      <c r="Q635" s="42"/>
      <c r="R635" s="42"/>
      <c r="S635" s="42"/>
      <c r="T635" s="42"/>
      <c r="U635" s="42"/>
      <c r="V635" s="42"/>
      <c r="W635" s="42"/>
      <c r="X635" s="42"/>
      <c r="Y635" s="42"/>
      <c r="Z635" s="42"/>
      <c r="AA635" s="42"/>
      <c r="AB635" s="42"/>
      <c r="AC635" s="42"/>
      <c r="AD635" s="42"/>
      <c r="AE635" s="42"/>
      <c r="AF635" s="42"/>
      <c r="AG635" s="42"/>
      <c r="AH635" s="42"/>
      <c r="AI635" s="42"/>
      <c r="AJ635" s="42"/>
      <c r="AK635" s="42"/>
      <c r="AL635" s="42"/>
      <c r="AM635" s="42"/>
      <c r="AN635" s="42"/>
      <c r="AO635" s="42"/>
      <c r="AP635" s="42"/>
      <c r="AQ635" s="42"/>
      <c r="AR635" s="42"/>
      <c r="AS635" s="42"/>
      <c r="AT635" s="42"/>
      <c r="AU635" s="42"/>
      <c r="AV635" s="42"/>
      <c r="AW635" s="42"/>
      <c r="AX635" s="42"/>
      <c r="AY635" s="42"/>
      <c r="AZ635" s="42"/>
      <c r="BA635" s="42"/>
      <c r="BB635" s="42"/>
      <c r="BC635" s="42"/>
      <c r="BD635" s="42"/>
      <c r="BE635" s="42"/>
      <c r="BF635" s="42"/>
      <c r="BG635" s="44"/>
      <c r="CF635" s="128" t="s">
        <v>302</v>
      </c>
      <c r="CG635" s="131" t="s">
        <v>302</v>
      </c>
      <c r="CH635" s="93" t="b">
        <f t="shared" si="71"/>
        <v>0</v>
      </c>
      <c r="CI635" s="25"/>
      <c r="CJ635" s="25"/>
      <c r="CK635" s="25"/>
      <c r="CP635" s="93" t="b">
        <f t="shared" si="77"/>
        <v>0</v>
      </c>
      <c r="CQ635" s="93" t="b">
        <f t="shared" si="78"/>
        <v>0</v>
      </c>
      <c r="CS635" s="93" t="b">
        <f>$CS$150</f>
        <v>0</v>
      </c>
      <c r="CV635" s="93" t="b">
        <f>CV153</f>
        <v>0</v>
      </c>
      <c r="CY635" s="93" t="b">
        <f>CY156</f>
        <v>0</v>
      </c>
      <c r="DC635" s="25"/>
      <c r="DD635" s="94"/>
      <c r="DE635" s="94"/>
      <c r="DF635" s="94"/>
      <c r="DG635" s="94"/>
      <c r="DH635" s="94"/>
      <c r="DJ635" s="118"/>
      <c r="DS635" s="94"/>
    </row>
    <row r="636" spans="6:123">
      <c r="F636" s="42"/>
      <c r="G636" s="42"/>
      <c r="H636" s="42"/>
      <c r="I636" s="42"/>
      <c r="J636" s="42"/>
      <c r="K636" s="42"/>
      <c r="L636" s="42"/>
      <c r="M636" s="42"/>
      <c r="N636" s="42"/>
      <c r="O636" s="42"/>
      <c r="P636" s="42"/>
      <c r="Q636" s="42"/>
      <c r="R636" s="42"/>
      <c r="S636" s="42"/>
      <c r="T636" s="42"/>
      <c r="U636" s="42"/>
      <c r="V636" s="42"/>
      <c r="W636" s="42"/>
      <c r="X636" s="42"/>
      <c r="Y636" s="42"/>
      <c r="Z636" s="42"/>
      <c r="AA636" s="42"/>
      <c r="AB636" s="42"/>
      <c r="AC636" s="42"/>
      <c r="AD636" s="42"/>
      <c r="AE636" s="42"/>
      <c r="AF636" s="42"/>
      <c r="AG636" s="42"/>
      <c r="AH636" s="42"/>
      <c r="AI636" s="42"/>
      <c r="AJ636" s="42"/>
      <c r="AK636" s="42"/>
      <c r="AL636" s="42"/>
      <c r="AM636" s="42"/>
      <c r="AN636" s="42"/>
      <c r="AO636" s="42"/>
      <c r="AP636" s="42"/>
      <c r="AQ636" s="42"/>
      <c r="AR636" s="42"/>
      <c r="AS636" s="42"/>
      <c r="AT636" s="42"/>
      <c r="AU636" s="42"/>
      <c r="AV636" s="42"/>
      <c r="AW636" s="42"/>
      <c r="AX636" s="42"/>
      <c r="AY636" s="42"/>
      <c r="AZ636" s="42"/>
      <c r="BA636" s="42"/>
      <c r="BB636" s="42"/>
      <c r="BC636" s="42"/>
      <c r="BD636" s="42"/>
      <c r="BE636" s="42"/>
      <c r="BF636" s="42"/>
      <c r="BG636" s="44"/>
      <c r="CF636" s="128" t="s">
        <v>495</v>
      </c>
      <c r="CG636" s="131" t="s">
        <v>495</v>
      </c>
      <c r="CH636" s="93" t="b">
        <f t="shared" si="71"/>
        <v>0</v>
      </c>
      <c r="CI636" s="25"/>
      <c r="CJ636" s="25"/>
      <c r="CK636" s="25"/>
      <c r="CP636" s="93" t="b">
        <f t="shared" si="77"/>
        <v>0</v>
      </c>
      <c r="CQ636" s="93" t="b">
        <f t="shared" si="78"/>
        <v>0</v>
      </c>
      <c r="CU636" s="93" t="b">
        <f>$CU$152</f>
        <v>0</v>
      </c>
      <c r="CW636" s="93" t="b">
        <f>$CW$154</f>
        <v>0</v>
      </c>
      <c r="CZ636" s="93" t="b">
        <f>CZ157</f>
        <v>0</v>
      </c>
      <c r="DB636" s="93" t="b">
        <f>$DB$159</f>
        <v>0</v>
      </c>
      <c r="DC636" s="25"/>
      <c r="DD636" s="94"/>
      <c r="DE636" s="94"/>
      <c r="DF636" s="94"/>
      <c r="DG636" s="94"/>
      <c r="DH636" s="94"/>
      <c r="DJ636" s="118"/>
      <c r="DS636" s="94"/>
    </row>
    <row r="637" spans="6:123">
      <c r="F637" s="42"/>
      <c r="G637" s="42"/>
      <c r="H637" s="42"/>
      <c r="I637" s="42"/>
      <c r="J637" s="42"/>
      <c r="K637" s="42"/>
      <c r="L637" s="42"/>
      <c r="M637" s="42"/>
      <c r="N637" s="42"/>
      <c r="O637" s="42"/>
      <c r="P637" s="42"/>
      <c r="Q637" s="42"/>
      <c r="R637" s="42"/>
      <c r="S637" s="42"/>
      <c r="T637" s="42"/>
      <c r="U637" s="42"/>
      <c r="V637" s="42"/>
      <c r="W637" s="42"/>
      <c r="X637" s="42"/>
      <c r="Y637" s="42"/>
      <c r="Z637" s="42"/>
      <c r="AA637" s="42"/>
      <c r="AB637" s="42"/>
      <c r="AC637" s="42"/>
      <c r="AD637" s="42"/>
      <c r="AE637" s="42"/>
      <c r="AF637" s="42"/>
      <c r="AG637" s="42"/>
      <c r="AH637" s="42"/>
      <c r="AI637" s="42"/>
      <c r="AJ637" s="42"/>
      <c r="AK637" s="42"/>
      <c r="AL637" s="42"/>
      <c r="AM637" s="42"/>
      <c r="AN637" s="42"/>
      <c r="AO637" s="42"/>
      <c r="AP637" s="42"/>
      <c r="AQ637" s="42"/>
      <c r="AR637" s="42"/>
      <c r="AS637" s="42"/>
      <c r="AT637" s="42"/>
      <c r="AU637" s="42"/>
      <c r="AV637" s="42"/>
      <c r="AW637" s="42"/>
      <c r="AX637" s="42"/>
      <c r="AY637" s="42"/>
      <c r="AZ637" s="42"/>
      <c r="BA637" s="42"/>
      <c r="BB637" s="42"/>
      <c r="BC637" s="42"/>
      <c r="BD637" s="42"/>
      <c r="BE637" s="42"/>
      <c r="BF637" s="42"/>
      <c r="BG637" s="44"/>
      <c r="CF637" s="128" t="s">
        <v>555</v>
      </c>
      <c r="CG637" s="131" t="s">
        <v>555</v>
      </c>
      <c r="CH637" s="93" t="b">
        <f t="shared" si="71"/>
        <v>0</v>
      </c>
      <c r="CI637" s="25"/>
      <c r="CJ637" s="25"/>
      <c r="CK637" s="25"/>
      <c r="CP637" s="93" t="b">
        <f t="shared" si="77"/>
        <v>0</v>
      </c>
      <c r="CQ637" s="93" t="b">
        <f t="shared" si="78"/>
        <v>0</v>
      </c>
      <c r="CS637" s="93" t="b">
        <f>$CS$150</f>
        <v>0</v>
      </c>
      <c r="CY637" s="93" t="b">
        <f>CY156</f>
        <v>0</v>
      </c>
      <c r="DC637" s="25"/>
      <c r="DD637" s="94"/>
      <c r="DE637" s="94"/>
      <c r="DF637" s="94"/>
      <c r="DG637" s="94"/>
      <c r="DH637" s="94"/>
      <c r="DJ637" s="118"/>
      <c r="DS637" s="94"/>
    </row>
    <row r="638" spans="6:123">
      <c r="F638" s="42"/>
      <c r="G638" s="42"/>
      <c r="H638" s="42"/>
      <c r="I638" s="42"/>
      <c r="J638" s="42"/>
      <c r="K638" s="42"/>
      <c r="L638" s="42"/>
      <c r="M638" s="42"/>
      <c r="N638" s="42"/>
      <c r="O638" s="42"/>
      <c r="P638" s="42"/>
      <c r="Q638" s="42"/>
      <c r="R638" s="42"/>
      <c r="S638" s="42"/>
      <c r="T638" s="42"/>
      <c r="U638" s="42"/>
      <c r="V638" s="42"/>
      <c r="W638" s="42"/>
      <c r="X638" s="42"/>
      <c r="Y638" s="42"/>
      <c r="Z638" s="42"/>
      <c r="AA638" s="42"/>
      <c r="AB638" s="42"/>
      <c r="AC638" s="42"/>
      <c r="AD638" s="42"/>
      <c r="AE638" s="42"/>
      <c r="AF638" s="42"/>
      <c r="AG638" s="42"/>
      <c r="AH638" s="42"/>
      <c r="AI638" s="42"/>
      <c r="AJ638" s="42"/>
      <c r="AK638" s="42"/>
      <c r="AL638" s="42"/>
      <c r="AM638" s="42"/>
      <c r="AN638" s="42"/>
      <c r="AO638" s="42"/>
      <c r="AP638" s="42"/>
      <c r="AQ638" s="42"/>
      <c r="AR638" s="42"/>
      <c r="AS638" s="42"/>
      <c r="AT638" s="42"/>
      <c r="AU638" s="42"/>
      <c r="AV638" s="42"/>
      <c r="AW638" s="42"/>
      <c r="AX638" s="42"/>
      <c r="AY638" s="42"/>
      <c r="AZ638" s="42"/>
      <c r="BA638" s="42"/>
      <c r="BB638" s="42"/>
      <c r="BC638" s="42"/>
      <c r="BD638" s="42"/>
      <c r="BE638" s="42"/>
      <c r="BF638" s="42"/>
      <c r="BG638" s="44"/>
      <c r="CF638" s="128" t="str">
        <f>CF637&amp;"_1mM"</f>
        <v>NIM1K_1mM</v>
      </c>
      <c r="CG638" s="128" t="str">
        <f>CG637&amp;"_1mM"</f>
        <v>NIM1K_1mM</v>
      </c>
      <c r="CI638" s="25"/>
      <c r="CJ638" s="25"/>
      <c r="CK638" s="25"/>
      <c r="DC638" s="25"/>
      <c r="DD638" s="94"/>
      <c r="DE638" s="94"/>
      <c r="DF638" s="94"/>
      <c r="DG638" s="94"/>
      <c r="DH638" s="94"/>
      <c r="DJ638" s="118"/>
      <c r="DS638" s="94"/>
    </row>
    <row r="639" spans="6:123">
      <c r="F639" s="42"/>
      <c r="G639" s="42"/>
      <c r="H639" s="42"/>
      <c r="I639" s="42"/>
      <c r="J639" s="42"/>
      <c r="K639" s="42"/>
      <c r="L639" s="42"/>
      <c r="M639" s="42"/>
      <c r="N639" s="42"/>
      <c r="O639" s="42"/>
      <c r="P639" s="42"/>
      <c r="Q639" s="42"/>
      <c r="R639" s="42"/>
      <c r="S639" s="42"/>
      <c r="T639" s="42"/>
      <c r="U639" s="42"/>
      <c r="V639" s="42"/>
      <c r="W639" s="42"/>
      <c r="X639" s="42"/>
      <c r="Y639" s="42"/>
      <c r="Z639" s="42"/>
      <c r="AA639" s="42"/>
      <c r="AB639" s="42"/>
      <c r="AC639" s="42"/>
      <c r="AD639" s="42"/>
      <c r="AE639" s="42"/>
      <c r="AF639" s="42"/>
      <c r="AG639" s="42"/>
      <c r="AH639" s="42"/>
      <c r="AI639" s="42"/>
      <c r="AJ639" s="42"/>
      <c r="AK639" s="42"/>
      <c r="AL639" s="42"/>
      <c r="AM639" s="42"/>
      <c r="AN639" s="42"/>
      <c r="AO639" s="42"/>
      <c r="AP639" s="42"/>
      <c r="AQ639" s="42"/>
      <c r="AR639" s="42"/>
      <c r="AS639" s="42"/>
      <c r="AT639" s="42"/>
      <c r="AU639" s="42"/>
      <c r="AV639" s="42"/>
      <c r="AW639" s="42"/>
      <c r="AX639" s="42"/>
      <c r="AY639" s="42"/>
      <c r="AZ639" s="42"/>
      <c r="BA639" s="42"/>
      <c r="BB639" s="42"/>
      <c r="BC639" s="42"/>
      <c r="BD639" s="42"/>
      <c r="BE639" s="42"/>
      <c r="BF639" s="42"/>
      <c r="BG639" s="44"/>
      <c r="CF639" s="128" t="s">
        <v>303</v>
      </c>
      <c r="CG639" s="131" t="s">
        <v>303</v>
      </c>
      <c r="CH639" s="93" t="b">
        <f t="shared" si="71"/>
        <v>0</v>
      </c>
      <c r="CI639" s="25"/>
      <c r="CJ639" s="25"/>
      <c r="CK639" s="25"/>
      <c r="CP639" s="93" t="b">
        <f t="shared" ref="CP639:CP653" si="79">IF(COUNTIF(DJ:DJ,CF639)&gt;0,TRUE,FALSE)</f>
        <v>0</v>
      </c>
      <c r="CQ639" s="93" t="b">
        <f t="shared" ref="CQ639:CQ653" si="80">IF(COUNTIF($BU$164:$CB$339,CF639)&gt;0,TRUE,FALSE)</f>
        <v>0</v>
      </c>
      <c r="CS639" s="93" t="b">
        <f>$CS$150</f>
        <v>0</v>
      </c>
      <c r="CY639" s="93" t="b">
        <f>CY156</f>
        <v>0</v>
      </c>
      <c r="DC639" s="25"/>
      <c r="DD639" s="94"/>
      <c r="DE639" s="94"/>
      <c r="DF639" s="94"/>
      <c r="DG639" s="94"/>
      <c r="DH639" s="94"/>
      <c r="DJ639" s="118"/>
      <c r="DS639" s="94"/>
    </row>
    <row r="640" spans="6:123">
      <c r="F640" s="42"/>
      <c r="G640" s="42"/>
      <c r="H640" s="42"/>
      <c r="I640" s="42"/>
      <c r="J640" s="42"/>
      <c r="K640" s="42"/>
      <c r="L640" s="42"/>
      <c r="M640" s="42"/>
      <c r="N640" s="42"/>
      <c r="O640" s="42"/>
      <c r="P640" s="42"/>
      <c r="Q640" s="42"/>
      <c r="R640" s="42"/>
      <c r="S640" s="42"/>
      <c r="T640" s="42"/>
      <c r="U640" s="42"/>
      <c r="V640" s="42"/>
      <c r="W640" s="42"/>
      <c r="X640" s="42"/>
      <c r="Y640" s="42"/>
      <c r="Z640" s="42"/>
      <c r="AA640" s="42"/>
      <c r="AB640" s="42"/>
      <c r="AC640" s="42"/>
      <c r="AD640" s="42"/>
      <c r="AE640" s="42"/>
      <c r="AF640" s="42"/>
      <c r="AG640" s="42"/>
      <c r="AH640" s="42"/>
      <c r="AI640" s="42"/>
      <c r="AJ640" s="42"/>
      <c r="AK640" s="42"/>
      <c r="AL640" s="42"/>
      <c r="AM640" s="42"/>
      <c r="AN640" s="42"/>
      <c r="AO640" s="42"/>
      <c r="AP640" s="42"/>
      <c r="AQ640" s="42"/>
      <c r="AR640" s="42"/>
      <c r="AS640" s="42"/>
      <c r="AT640" s="42"/>
      <c r="AU640" s="42"/>
      <c r="AV640" s="42"/>
      <c r="AW640" s="42"/>
      <c r="AX640" s="42"/>
      <c r="AY640" s="42"/>
      <c r="AZ640" s="42"/>
      <c r="BA640" s="42"/>
      <c r="BB640" s="42"/>
      <c r="BC640" s="42"/>
      <c r="BD640" s="42"/>
      <c r="BE640" s="42"/>
      <c r="BF640" s="42"/>
      <c r="BG640" s="44"/>
      <c r="CF640" s="128" t="s">
        <v>849</v>
      </c>
      <c r="CG640" s="131" t="s">
        <v>849</v>
      </c>
      <c r="CH640" s="93" t="b">
        <f t="shared" ref="CH640" si="81">IF(COUNTIF(CP640:DC640,TRUE)=0,FALSE,TRUE)</f>
        <v>0</v>
      </c>
      <c r="CI640" s="25"/>
      <c r="CJ640" s="25"/>
      <c r="CK640" s="25"/>
      <c r="CP640" s="93" t="b">
        <f t="shared" si="79"/>
        <v>0</v>
      </c>
      <c r="CQ640" s="93" t="b">
        <f t="shared" si="80"/>
        <v>0</v>
      </c>
      <c r="CU640" s="93" t="b">
        <f>$CU$152</f>
        <v>0</v>
      </c>
      <c r="CW640" s="93" t="b">
        <f>$CW$154</f>
        <v>0</v>
      </c>
      <c r="CZ640" s="93" t="b">
        <f>$CZ$157</f>
        <v>0</v>
      </c>
      <c r="DB640" s="93" t="b">
        <f>$DB$159</f>
        <v>0</v>
      </c>
      <c r="DC640" s="25"/>
      <c r="DD640" s="94"/>
      <c r="DE640" s="94"/>
      <c r="DF640" s="94"/>
      <c r="DG640" s="94"/>
      <c r="DH640" s="94"/>
      <c r="DJ640" s="118"/>
      <c r="DS640" s="94"/>
    </row>
    <row r="641" spans="6:123">
      <c r="F641" s="42"/>
      <c r="G641" s="42"/>
      <c r="H641" s="42"/>
      <c r="I641" s="42"/>
      <c r="J641" s="42"/>
      <c r="K641" s="42"/>
      <c r="L641" s="42"/>
      <c r="M641" s="42"/>
      <c r="N641" s="42"/>
      <c r="O641" s="42"/>
      <c r="P641" s="42"/>
      <c r="Q641" s="42"/>
      <c r="R641" s="42"/>
      <c r="S641" s="42"/>
      <c r="T641" s="42"/>
      <c r="U641" s="42"/>
      <c r="V641" s="42"/>
      <c r="W641" s="42"/>
      <c r="X641" s="42"/>
      <c r="Y641" s="42"/>
      <c r="Z641" s="42"/>
      <c r="AA641" s="42"/>
      <c r="AB641" s="42"/>
      <c r="AC641" s="42"/>
      <c r="AD641" s="42"/>
      <c r="AE641" s="42"/>
      <c r="AF641" s="42"/>
      <c r="AG641" s="42"/>
      <c r="AH641" s="42"/>
      <c r="AI641" s="42"/>
      <c r="AJ641" s="42"/>
      <c r="AK641" s="42"/>
      <c r="AL641" s="42"/>
      <c r="AM641" s="42"/>
      <c r="AN641" s="42"/>
      <c r="AO641" s="42"/>
      <c r="AP641" s="42"/>
      <c r="AQ641" s="42"/>
      <c r="AR641" s="42"/>
      <c r="AS641" s="42"/>
      <c r="AT641" s="42"/>
      <c r="AU641" s="42"/>
      <c r="AV641" s="42"/>
      <c r="AW641" s="42"/>
      <c r="AX641" s="42"/>
      <c r="AY641" s="42"/>
      <c r="AZ641" s="42"/>
      <c r="BA641" s="42"/>
      <c r="BB641" s="42"/>
      <c r="BC641" s="42"/>
      <c r="BD641" s="42"/>
      <c r="BE641" s="42"/>
      <c r="BF641" s="42"/>
      <c r="BG641" s="42"/>
      <c r="CF641" s="128" t="s">
        <v>304</v>
      </c>
      <c r="CG641" s="131" t="s">
        <v>304</v>
      </c>
      <c r="CH641" s="93" t="b">
        <f t="shared" si="71"/>
        <v>0</v>
      </c>
      <c r="CI641" s="25"/>
      <c r="CJ641" s="25"/>
      <c r="CK641" s="25"/>
      <c r="CP641" s="93" t="b">
        <f t="shared" si="79"/>
        <v>0</v>
      </c>
      <c r="CQ641" s="93" t="b">
        <f t="shared" si="80"/>
        <v>0</v>
      </c>
      <c r="CS641" s="93" t="b">
        <f>$CS$150</f>
        <v>0</v>
      </c>
      <c r="CY641" s="93" t="b">
        <f>CY156</f>
        <v>0</v>
      </c>
      <c r="DC641" s="25"/>
      <c r="DD641" s="94"/>
      <c r="DE641" s="94"/>
      <c r="DF641" s="94"/>
      <c r="DG641" s="94"/>
      <c r="DH641" s="94"/>
      <c r="DJ641" s="118"/>
      <c r="DS641" s="94"/>
    </row>
    <row r="642" spans="6:123">
      <c r="F642" s="42"/>
      <c r="G642" s="42"/>
      <c r="H642" s="42"/>
      <c r="I642" s="42"/>
      <c r="J642" s="42"/>
      <c r="K642" s="42"/>
      <c r="L642" s="42"/>
      <c r="M642" s="42"/>
      <c r="N642" s="42"/>
      <c r="O642" s="42"/>
      <c r="P642" s="42"/>
      <c r="Q642" s="42"/>
      <c r="R642" s="42"/>
      <c r="S642" s="42"/>
      <c r="T642" s="42"/>
      <c r="U642" s="42"/>
      <c r="V642" s="42"/>
      <c r="W642" s="42"/>
      <c r="X642" s="42"/>
      <c r="Y642" s="42"/>
      <c r="Z642" s="42"/>
      <c r="AA642" s="42"/>
      <c r="AB642" s="42"/>
      <c r="AC642" s="42"/>
      <c r="AD642" s="42"/>
      <c r="AE642" s="42"/>
      <c r="AF642" s="42"/>
      <c r="AG642" s="42"/>
      <c r="AH642" s="42"/>
      <c r="AI642" s="42"/>
      <c r="AJ642" s="42"/>
      <c r="AK642" s="42"/>
      <c r="AL642" s="42"/>
      <c r="AM642" s="42"/>
      <c r="AN642" s="42"/>
      <c r="AO642" s="42"/>
      <c r="AP642" s="42"/>
      <c r="AQ642" s="42"/>
      <c r="AR642" s="42"/>
      <c r="AS642" s="42"/>
      <c r="AT642" s="42"/>
      <c r="AU642" s="42"/>
      <c r="AV642" s="42"/>
      <c r="AW642" s="42"/>
      <c r="AX642" s="42"/>
      <c r="AY642" s="42"/>
      <c r="AZ642" s="42"/>
      <c r="BA642" s="42"/>
      <c r="BB642" s="42"/>
      <c r="BC642" s="42"/>
      <c r="BD642" s="42"/>
      <c r="BE642" s="42"/>
      <c r="BF642" s="42"/>
      <c r="BG642" s="42"/>
      <c r="CF642" s="128" t="s">
        <v>850</v>
      </c>
      <c r="CG642" s="131" t="s">
        <v>850</v>
      </c>
      <c r="CH642" s="93" t="b">
        <f t="shared" ref="CH642" si="82">IF(COUNTIF(CP642:DC642,TRUE)=0,FALSE,TRUE)</f>
        <v>0</v>
      </c>
      <c r="CI642" s="25"/>
      <c r="CJ642" s="25"/>
      <c r="CK642" s="25"/>
      <c r="CP642" s="93" t="b">
        <f t="shared" si="79"/>
        <v>0</v>
      </c>
      <c r="CQ642" s="93" t="b">
        <f t="shared" si="80"/>
        <v>0</v>
      </c>
      <c r="CU642" s="93" t="b">
        <f>$CU$152</f>
        <v>0</v>
      </c>
      <c r="CW642" s="93" t="b">
        <f>$CW$154</f>
        <v>0</v>
      </c>
      <c r="CZ642" s="93" t="b">
        <f>$CZ$157</f>
        <v>0</v>
      </c>
      <c r="DB642" s="93" t="b">
        <f>$DB$159</f>
        <v>0</v>
      </c>
      <c r="DC642" s="25"/>
      <c r="DD642" s="94"/>
      <c r="DE642" s="94"/>
      <c r="DF642" s="94"/>
      <c r="DG642" s="94"/>
      <c r="DH642" s="94"/>
      <c r="DJ642" s="118"/>
      <c r="DS642" s="94"/>
    </row>
    <row r="643" spans="6:123">
      <c r="F643" s="42"/>
      <c r="G643" s="42"/>
      <c r="H643" s="42"/>
      <c r="I643" s="42"/>
      <c r="J643" s="42"/>
      <c r="K643" s="42"/>
      <c r="L643" s="42"/>
      <c r="M643" s="42"/>
      <c r="N643" s="42"/>
      <c r="O643" s="42"/>
      <c r="P643" s="42"/>
      <c r="Q643" s="42"/>
      <c r="R643" s="42"/>
      <c r="S643" s="42"/>
      <c r="T643" s="42"/>
      <c r="U643" s="42"/>
      <c r="V643" s="42"/>
      <c r="W643" s="42"/>
      <c r="X643" s="42"/>
      <c r="Y643" s="42"/>
      <c r="Z643" s="42"/>
      <c r="AA643" s="42"/>
      <c r="AB643" s="42"/>
      <c r="AC643" s="42"/>
      <c r="AD643" s="42"/>
      <c r="AE643" s="42"/>
      <c r="AF643" s="42"/>
      <c r="AG643" s="42"/>
      <c r="AH643" s="42"/>
      <c r="AI643" s="42"/>
      <c r="AJ643" s="42"/>
      <c r="AK643" s="42"/>
      <c r="AL643" s="42"/>
      <c r="AM643" s="42"/>
      <c r="AN643" s="42"/>
      <c r="AO643" s="42"/>
      <c r="AP643" s="42"/>
      <c r="AQ643" s="42"/>
      <c r="AR643" s="42"/>
      <c r="AS643" s="42"/>
      <c r="AT643" s="42"/>
      <c r="AU643" s="42"/>
      <c r="AV643" s="42"/>
      <c r="AW643" s="42"/>
      <c r="AX643" s="42"/>
      <c r="AY643" s="42"/>
      <c r="AZ643" s="42"/>
      <c r="BA643" s="42"/>
      <c r="BB643" s="42"/>
      <c r="BC643" s="42"/>
      <c r="BD643" s="42"/>
      <c r="BE643" s="42"/>
      <c r="BF643" s="42"/>
      <c r="BG643" s="42"/>
      <c r="CF643" s="128" t="s">
        <v>305</v>
      </c>
      <c r="CG643" s="131" t="s">
        <v>305</v>
      </c>
      <c r="CH643" s="93" t="b">
        <f t="shared" si="71"/>
        <v>0</v>
      </c>
      <c r="CI643" s="25"/>
      <c r="CJ643" s="25"/>
      <c r="CK643" s="25"/>
      <c r="CP643" s="93" t="b">
        <f t="shared" si="79"/>
        <v>0</v>
      </c>
      <c r="CQ643" s="93" t="b">
        <f t="shared" si="80"/>
        <v>0</v>
      </c>
      <c r="CS643" s="93" t="b">
        <f>$CS$150</f>
        <v>0</v>
      </c>
      <c r="CT643" s="93" t="b">
        <f>CT151</f>
        <v>0</v>
      </c>
      <c r="CV643" s="93" t="b">
        <f>CV153</f>
        <v>0</v>
      </c>
      <c r="CY643" s="93" t="b">
        <f>CY156</f>
        <v>0</v>
      </c>
      <c r="DC643" s="25"/>
      <c r="DD643" s="94"/>
      <c r="DE643" s="94"/>
      <c r="DF643" s="94"/>
      <c r="DG643" s="94"/>
      <c r="DH643" s="94"/>
      <c r="DJ643" s="118"/>
      <c r="DS643" s="94"/>
    </row>
    <row r="644" spans="6:123">
      <c r="F644" s="42"/>
      <c r="G644" s="42"/>
      <c r="H644" s="42"/>
      <c r="I644" s="42"/>
      <c r="J644" s="42"/>
      <c r="K644" s="42"/>
      <c r="L644" s="42"/>
      <c r="M644" s="42"/>
      <c r="N644" s="42"/>
      <c r="O644" s="42"/>
      <c r="P644" s="42"/>
      <c r="Q644" s="42"/>
      <c r="R644" s="42"/>
      <c r="S644" s="42"/>
      <c r="T644" s="42"/>
      <c r="U644" s="42"/>
      <c r="V644" s="42"/>
      <c r="W644" s="42"/>
      <c r="X644" s="42"/>
      <c r="Y644" s="42"/>
      <c r="Z644" s="42"/>
      <c r="AA644" s="42"/>
      <c r="AB644" s="42"/>
      <c r="AC644" s="42"/>
      <c r="AD644" s="42"/>
      <c r="AE644" s="42"/>
      <c r="AF644" s="42"/>
      <c r="AG644" s="42"/>
      <c r="AH644" s="42"/>
      <c r="AI644" s="42"/>
      <c r="AJ644" s="42"/>
      <c r="AK644" s="42"/>
      <c r="AL644" s="42"/>
      <c r="AM644" s="42"/>
      <c r="AN644" s="42"/>
      <c r="AO644" s="42"/>
      <c r="AP644" s="42"/>
      <c r="AQ644" s="42"/>
      <c r="AR644" s="42"/>
      <c r="AS644" s="42"/>
      <c r="AT644" s="42"/>
      <c r="AU644" s="42"/>
      <c r="AV644" s="42"/>
      <c r="AW644" s="42"/>
      <c r="AX644" s="42"/>
      <c r="AY644" s="42"/>
      <c r="AZ644" s="42"/>
      <c r="BA644" s="42"/>
      <c r="BB644" s="42"/>
      <c r="BC644" s="42"/>
      <c r="BD644" s="42"/>
      <c r="BE644" s="42"/>
      <c r="BF644" s="42"/>
      <c r="BG644" s="42"/>
      <c r="CF644" s="128" t="s">
        <v>496</v>
      </c>
      <c r="CG644" s="131" t="s">
        <v>496</v>
      </c>
      <c r="CH644" s="93" t="b">
        <f t="shared" si="71"/>
        <v>0</v>
      </c>
      <c r="CI644" s="25"/>
      <c r="CJ644" s="25"/>
      <c r="CK644" s="25"/>
      <c r="CP644" s="93" t="b">
        <f t="shared" si="79"/>
        <v>0</v>
      </c>
      <c r="CQ644" s="93" t="b">
        <f t="shared" si="80"/>
        <v>0</v>
      </c>
      <c r="CU644" s="93" t="b">
        <f>$CU$152</f>
        <v>0</v>
      </c>
      <c r="CW644" s="93" t="b">
        <f>$CW$154</f>
        <v>0</v>
      </c>
      <c r="CX644" s="93" t="b">
        <f>CX155</f>
        <v>0</v>
      </c>
      <c r="CZ644" s="93" t="b">
        <f>CZ157</f>
        <v>0</v>
      </c>
      <c r="DB644" s="93" t="b">
        <f>$DB$159</f>
        <v>0</v>
      </c>
      <c r="DC644" s="25"/>
      <c r="DD644" s="94"/>
      <c r="DE644" s="94"/>
      <c r="DF644" s="94"/>
      <c r="DG644" s="94"/>
      <c r="DH644" s="94"/>
      <c r="DJ644" s="118"/>
      <c r="DS644" s="94"/>
    </row>
    <row r="645" spans="6:123">
      <c r="F645" s="42"/>
      <c r="G645" s="42"/>
      <c r="H645" s="42"/>
      <c r="I645" s="42"/>
      <c r="J645" s="42"/>
      <c r="K645" s="42"/>
      <c r="L645" s="42"/>
      <c r="M645" s="42"/>
      <c r="N645" s="42"/>
      <c r="O645" s="42"/>
      <c r="P645" s="42"/>
      <c r="Q645" s="42"/>
      <c r="R645" s="42"/>
      <c r="S645" s="42"/>
      <c r="T645" s="42"/>
      <c r="U645" s="42"/>
      <c r="V645" s="42"/>
      <c r="W645" s="42"/>
      <c r="X645" s="42"/>
      <c r="Y645" s="42"/>
      <c r="Z645" s="42"/>
      <c r="AA645" s="42"/>
      <c r="AB645" s="42"/>
      <c r="AC645" s="42"/>
      <c r="AD645" s="42"/>
      <c r="AE645" s="42"/>
      <c r="AF645" s="42"/>
      <c r="AG645" s="42"/>
      <c r="AH645" s="42"/>
      <c r="AI645" s="42"/>
      <c r="AJ645" s="42"/>
      <c r="AK645" s="42"/>
      <c r="AL645" s="42"/>
      <c r="AM645" s="42"/>
      <c r="AN645" s="42"/>
      <c r="AO645" s="42"/>
      <c r="AP645" s="42"/>
      <c r="AQ645" s="42"/>
      <c r="AR645" s="42"/>
      <c r="AS645" s="42"/>
      <c r="AT645" s="42"/>
      <c r="AU645" s="42"/>
      <c r="AV645" s="42"/>
      <c r="AW645" s="42"/>
      <c r="AX645" s="42"/>
      <c r="AY645" s="42"/>
      <c r="AZ645" s="42"/>
      <c r="BA645" s="42"/>
      <c r="BB645" s="42"/>
      <c r="BC645" s="42"/>
      <c r="BD645" s="42"/>
      <c r="BE645" s="42"/>
      <c r="BF645" s="42"/>
      <c r="BG645" s="42"/>
      <c r="CF645" s="128" t="s">
        <v>307</v>
      </c>
      <c r="CG645" s="131" t="s">
        <v>307</v>
      </c>
      <c r="CH645" s="93" t="b">
        <f t="shared" si="71"/>
        <v>0</v>
      </c>
      <c r="CI645" s="25"/>
      <c r="CJ645" s="25"/>
      <c r="CK645" s="25"/>
      <c r="CP645" s="93" t="b">
        <f t="shared" si="79"/>
        <v>0</v>
      </c>
      <c r="CQ645" s="93" t="b">
        <f t="shared" si="80"/>
        <v>0</v>
      </c>
      <c r="CS645" s="93" t="b">
        <f>$CS$150</f>
        <v>0</v>
      </c>
      <c r="CY645" s="93" t="b">
        <f>CY156</f>
        <v>0</v>
      </c>
      <c r="DC645" s="25"/>
      <c r="DD645" s="94"/>
      <c r="DE645" s="94"/>
      <c r="DF645" s="94"/>
      <c r="DG645" s="94"/>
      <c r="DH645" s="94"/>
      <c r="DJ645" s="118"/>
      <c r="DS645" s="94"/>
    </row>
    <row r="646" spans="6:123">
      <c r="F646" s="42"/>
      <c r="G646" s="42"/>
      <c r="H646" s="42"/>
      <c r="I646" s="42"/>
      <c r="J646" s="42"/>
      <c r="K646" s="42"/>
      <c r="L646" s="42"/>
      <c r="M646" s="42"/>
      <c r="N646" s="42"/>
      <c r="O646" s="42"/>
      <c r="P646" s="42"/>
      <c r="Q646" s="42"/>
      <c r="R646" s="42"/>
      <c r="S646" s="42"/>
      <c r="T646" s="42"/>
      <c r="U646" s="42"/>
      <c r="V646" s="42"/>
      <c r="W646" s="42"/>
      <c r="X646" s="42"/>
      <c r="Y646" s="42"/>
      <c r="Z646" s="42"/>
      <c r="AA646" s="42"/>
      <c r="AB646" s="42"/>
      <c r="AC646" s="42"/>
      <c r="AD646" s="42"/>
      <c r="AE646" s="42"/>
      <c r="AF646" s="42"/>
      <c r="AG646" s="42"/>
      <c r="AH646" s="42"/>
      <c r="AI646" s="42"/>
      <c r="AJ646" s="42"/>
      <c r="AK646" s="42"/>
      <c r="AL646" s="42"/>
      <c r="AM646" s="42"/>
      <c r="AN646" s="42"/>
      <c r="AO646" s="42"/>
      <c r="AP646" s="42"/>
      <c r="AQ646" s="42"/>
      <c r="AR646" s="42"/>
      <c r="AS646" s="42"/>
      <c r="AT646" s="42"/>
      <c r="AU646" s="42"/>
      <c r="AV646" s="42"/>
      <c r="AW646" s="42"/>
      <c r="AX646" s="42"/>
      <c r="AY646" s="42"/>
      <c r="AZ646" s="42"/>
      <c r="BA646" s="42"/>
      <c r="BB646" s="42"/>
      <c r="BC646" s="42"/>
      <c r="BD646" s="42"/>
      <c r="BE646" s="42"/>
      <c r="BF646" s="42"/>
      <c r="BG646" s="42"/>
      <c r="CF646" s="128" t="s">
        <v>543</v>
      </c>
      <c r="CG646" s="131" t="s">
        <v>543</v>
      </c>
      <c r="CH646" s="93" t="b">
        <f t="shared" si="71"/>
        <v>0</v>
      </c>
      <c r="CI646" s="25"/>
      <c r="CJ646" s="25"/>
      <c r="CK646" s="25"/>
      <c r="CP646" s="93" t="b">
        <f t="shared" si="79"/>
        <v>0</v>
      </c>
      <c r="CQ646" s="93" t="b">
        <f t="shared" si="80"/>
        <v>0</v>
      </c>
      <c r="CU646" s="93" t="b">
        <f>$CU$152</f>
        <v>0</v>
      </c>
      <c r="CW646" s="93" t="b">
        <f>$CW$154</f>
        <v>0</v>
      </c>
      <c r="CX646" s="93" t="b">
        <f>CX155</f>
        <v>0</v>
      </c>
      <c r="CZ646" s="93" t="b">
        <f>CZ157</f>
        <v>0</v>
      </c>
      <c r="DB646" s="93" t="b">
        <f>$DB$159</f>
        <v>0</v>
      </c>
      <c r="DC646" s="25"/>
      <c r="DD646" s="94"/>
      <c r="DE646" s="94"/>
      <c r="DF646" s="94"/>
      <c r="DG646" s="94"/>
      <c r="DH646" s="94"/>
      <c r="DJ646" s="118"/>
      <c r="DS646" s="94"/>
    </row>
    <row r="647" spans="6:123">
      <c r="F647" s="42"/>
      <c r="G647" s="42"/>
      <c r="H647" s="42"/>
      <c r="I647" s="42"/>
      <c r="J647" s="42"/>
      <c r="K647" s="42"/>
      <c r="L647" s="42"/>
      <c r="M647" s="42"/>
      <c r="N647" s="42"/>
      <c r="O647" s="42"/>
      <c r="P647" s="42"/>
      <c r="Q647" s="42"/>
      <c r="R647" s="42"/>
      <c r="S647" s="42"/>
      <c r="T647" s="42"/>
      <c r="U647" s="42"/>
      <c r="V647" s="42"/>
      <c r="W647" s="42"/>
      <c r="X647" s="42"/>
      <c r="Y647" s="42"/>
      <c r="Z647" s="42"/>
      <c r="AA647" s="42"/>
      <c r="AB647" s="42"/>
      <c r="AC647" s="42"/>
      <c r="AD647" s="42"/>
      <c r="AE647" s="42"/>
      <c r="AF647" s="42"/>
      <c r="AG647" s="42"/>
      <c r="AH647" s="42"/>
      <c r="AI647" s="42"/>
      <c r="AJ647" s="42"/>
      <c r="AK647" s="42"/>
      <c r="AL647" s="42"/>
      <c r="AM647" s="42"/>
      <c r="AN647" s="42"/>
      <c r="AO647" s="42"/>
      <c r="AP647" s="42"/>
      <c r="AQ647" s="42"/>
      <c r="AR647" s="42"/>
      <c r="AS647" s="42"/>
      <c r="AT647" s="42"/>
      <c r="AU647" s="42"/>
      <c r="AV647" s="42"/>
      <c r="AW647" s="42"/>
      <c r="AX647" s="42"/>
      <c r="AY647" s="42"/>
      <c r="AZ647" s="42"/>
      <c r="BA647" s="42"/>
      <c r="BB647" s="42"/>
      <c r="BC647" s="42"/>
      <c r="BD647" s="42"/>
      <c r="BE647" s="42"/>
      <c r="BF647" s="42"/>
      <c r="BG647" s="42"/>
      <c r="CF647" s="128" t="s">
        <v>308</v>
      </c>
      <c r="CG647" s="131" t="s">
        <v>308</v>
      </c>
      <c r="CH647" s="93" t="b">
        <f t="shared" si="71"/>
        <v>0</v>
      </c>
      <c r="CI647" s="25"/>
      <c r="CJ647" s="25"/>
      <c r="CK647" s="25"/>
      <c r="CP647" s="93" t="b">
        <f t="shared" si="79"/>
        <v>0</v>
      </c>
      <c r="CQ647" s="93" t="b">
        <f t="shared" si="80"/>
        <v>0</v>
      </c>
      <c r="CS647" s="93" t="b">
        <f>$CS$150</f>
        <v>0</v>
      </c>
      <c r="CY647" s="93" t="b">
        <f>CY156</f>
        <v>0</v>
      </c>
      <c r="DC647" s="25"/>
      <c r="DD647" s="94"/>
      <c r="DE647" s="94"/>
      <c r="DF647" s="94"/>
      <c r="DG647" s="94"/>
      <c r="DH647" s="94"/>
      <c r="DJ647" s="118"/>
      <c r="DS647" s="94"/>
    </row>
    <row r="648" spans="6:123">
      <c r="F648" s="42"/>
      <c r="G648" s="42"/>
      <c r="H648" s="42"/>
      <c r="I648" s="42"/>
      <c r="J648" s="42"/>
      <c r="K648" s="42"/>
      <c r="L648" s="42"/>
      <c r="M648" s="42"/>
      <c r="N648" s="42"/>
      <c r="O648" s="42"/>
      <c r="P648" s="42"/>
      <c r="Q648" s="42"/>
      <c r="R648" s="42"/>
      <c r="S648" s="42"/>
      <c r="T648" s="42"/>
      <c r="U648" s="42"/>
      <c r="V648" s="42"/>
      <c r="W648" s="42"/>
      <c r="X648" s="42"/>
      <c r="Y648" s="42"/>
      <c r="Z648" s="42"/>
      <c r="AA648" s="42"/>
      <c r="AB648" s="42"/>
      <c r="AC648" s="42"/>
      <c r="AD648" s="42"/>
      <c r="AE648" s="42"/>
      <c r="AF648" s="42"/>
      <c r="AG648" s="42"/>
      <c r="AH648" s="42"/>
      <c r="AI648" s="42"/>
      <c r="AJ648" s="42"/>
      <c r="AK648" s="42"/>
      <c r="AL648" s="42"/>
      <c r="AM648" s="42"/>
      <c r="AN648" s="42"/>
      <c r="AO648" s="42"/>
      <c r="AP648" s="42"/>
      <c r="AQ648" s="42"/>
      <c r="AR648" s="42"/>
      <c r="AS648" s="42"/>
      <c r="AT648" s="42"/>
      <c r="AU648" s="42"/>
      <c r="AV648" s="42"/>
      <c r="AW648" s="42"/>
      <c r="AX648" s="42"/>
      <c r="AY648" s="42"/>
      <c r="AZ648" s="42"/>
      <c r="BA648" s="42"/>
      <c r="BB648" s="42"/>
      <c r="BC648" s="42"/>
      <c r="BD648" s="42"/>
      <c r="BE648" s="42"/>
      <c r="BF648" s="42"/>
      <c r="BG648" s="42"/>
      <c r="CF648" s="128" t="s">
        <v>544</v>
      </c>
      <c r="CG648" s="131" t="s">
        <v>544</v>
      </c>
      <c r="CH648" s="93" t="b">
        <f t="shared" si="71"/>
        <v>0</v>
      </c>
      <c r="CI648" s="25"/>
      <c r="CJ648" s="25"/>
      <c r="CK648" s="25"/>
      <c r="CP648" s="93" t="b">
        <f t="shared" si="79"/>
        <v>0</v>
      </c>
      <c r="CQ648" s="93" t="b">
        <f t="shared" si="80"/>
        <v>0</v>
      </c>
      <c r="CU648" s="93" t="b">
        <f>$CU$152</f>
        <v>0</v>
      </c>
      <c r="CW648" s="93" t="b">
        <f>$CW$154</f>
        <v>0</v>
      </c>
      <c r="CX648" s="93" t="b">
        <f>CX155</f>
        <v>0</v>
      </c>
      <c r="CZ648" s="93" t="b">
        <f>CZ157</f>
        <v>0</v>
      </c>
      <c r="DB648" s="93" t="b">
        <f>$DB$159</f>
        <v>0</v>
      </c>
      <c r="DC648" s="25"/>
      <c r="DD648" s="94"/>
      <c r="DE648" s="94"/>
      <c r="DF648" s="94"/>
      <c r="DG648" s="94"/>
      <c r="DH648" s="94"/>
      <c r="DJ648" s="118"/>
      <c r="DS648" s="94"/>
    </row>
    <row r="649" spans="6:123">
      <c r="F649" s="42"/>
      <c r="G649" s="42"/>
      <c r="H649" s="42"/>
      <c r="I649" s="42"/>
      <c r="J649" s="42"/>
      <c r="K649" s="42"/>
      <c r="L649" s="42"/>
      <c r="M649" s="42"/>
      <c r="N649" s="42"/>
      <c r="O649" s="42"/>
      <c r="P649" s="42"/>
      <c r="Q649" s="42"/>
      <c r="R649" s="42"/>
      <c r="S649" s="42"/>
      <c r="T649" s="42"/>
      <c r="U649" s="42"/>
      <c r="V649" s="42"/>
      <c r="W649" s="42"/>
      <c r="X649" s="42"/>
      <c r="Y649" s="42"/>
      <c r="Z649" s="42"/>
      <c r="AA649" s="42"/>
      <c r="AB649" s="42"/>
      <c r="AC649" s="42"/>
      <c r="AD649" s="42"/>
      <c r="AE649" s="42"/>
      <c r="AF649" s="42"/>
      <c r="AG649" s="42"/>
      <c r="AH649" s="42"/>
      <c r="AI649" s="42"/>
      <c r="AJ649" s="42"/>
      <c r="AK649" s="42"/>
      <c r="AL649" s="42"/>
      <c r="AM649" s="42"/>
      <c r="AN649" s="42"/>
      <c r="AO649" s="42"/>
      <c r="AP649" s="42"/>
      <c r="AQ649" s="42"/>
      <c r="AR649" s="42"/>
      <c r="AS649" s="42"/>
      <c r="AT649" s="42"/>
      <c r="AU649" s="42"/>
      <c r="AV649" s="42"/>
      <c r="AW649" s="42"/>
      <c r="AX649" s="42"/>
      <c r="AY649" s="42"/>
      <c r="AZ649" s="42"/>
      <c r="BA649" s="42"/>
      <c r="BB649" s="42"/>
      <c r="BC649" s="42"/>
      <c r="BD649" s="42"/>
      <c r="BE649" s="42"/>
      <c r="BF649" s="42"/>
      <c r="BG649" s="42"/>
      <c r="CF649" s="128" t="s">
        <v>309</v>
      </c>
      <c r="CG649" s="131" t="s">
        <v>309</v>
      </c>
      <c r="CH649" s="93" t="b">
        <f t="shared" si="71"/>
        <v>0</v>
      </c>
      <c r="CI649" s="25"/>
      <c r="CJ649" s="25"/>
      <c r="CK649" s="25"/>
      <c r="CP649" s="93" t="b">
        <f t="shared" si="79"/>
        <v>0</v>
      </c>
      <c r="CQ649" s="93" t="b">
        <f t="shared" si="80"/>
        <v>0</v>
      </c>
      <c r="CS649" s="93" t="b">
        <f>$CS$150</f>
        <v>0</v>
      </c>
      <c r="CY649" s="93" t="b">
        <f>CY156</f>
        <v>0</v>
      </c>
      <c r="DC649" s="25"/>
      <c r="DD649" s="94"/>
      <c r="DE649" s="94"/>
      <c r="DF649" s="94"/>
      <c r="DG649" s="94"/>
      <c r="DH649" s="94"/>
      <c r="DJ649" s="118"/>
      <c r="DS649" s="94"/>
    </row>
    <row r="650" spans="6:123">
      <c r="F650" s="42"/>
      <c r="G650" s="42"/>
      <c r="H650" s="42"/>
      <c r="I650" s="42"/>
      <c r="J650" s="42"/>
      <c r="K650" s="42"/>
      <c r="L650" s="42"/>
      <c r="M650" s="42"/>
      <c r="N650" s="42"/>
      <c r="O650" s="42"/>
      <c r="P650" s="42"/>
      <c r="Q650" s="42"/>
      <c r="R650" s="42"/>
      <c r="S650" s="42"/>
      <c r="T650" s="42"/>
      <c r="U650" s="42"/>
      <c r="V650" s="42"/>
      <c r="W650" s="42"/>
      <c r="X650" s="42"/>
      <c r="Y650" s="42"/>
      <c r="Z650" s="42"/>
      <c r="AA650" s="42"/>
      <c r="AB650" s="42"/>
      <c r="AC650" s="42"/>
      <c r="AD650" s="42"/>
      <c r="AE650" s="42"/>
      <c r="AF650" s="42"/>
      <c r="AG650" s="42"/>
      <c r="AH650" s="42"/>
      <c r="AI650" s="42"/>
      <c r="AJ650" s="42"/>
      <c r="AK650" s="42"/>
      <c r="AL650" s="42"/>
      <c r="AM650" s="42"/>
      <c r="AN650" s="42"/>
      <c r="AO650" s="42"/>
      <c r="AP650" s="42"/>
      <c r="AQ650" s="42"/>
      <c r="AR650" s="42"/>
      <c r="AS650" s="42"/>
      <c r="AT650" s="42"/>
      <c r="AU650" s="42"/>
      <c r="AV650" s="42"/>
      <c r="AW650" s="42"/>
      <c r="AX650" s="42"/>
      <c r="AY650" s="42"/>
      <c r="AZ650" s="42"/>
      <c r="BA650" s="42"/>
      <c r="BB650" s="42"/>
      <c r="BC650" s="42"/>
      <c r="BD650" s="42"/>
      <c r="BE650" s="42"/>
      <c r="BF650" s="42"/>
      <c r="BG650" s="42"/>
      <c r="CF650" s="128" t="s">
        <v>545</v>
      </c>
      <c r="CG650" s="131" t="s">
        <v>545</v>
      </c>
      <c r="CH650" s="93" t="b">
        <f t="shared" si="71"/>
        <v>0</v>
      </c>
      <c r="CI650" s="25"/>
      <c r="CJ650" s="25"/>
      <c r="CK650" s="25"/>
      <c r="CP650" s="93" t="b">
        <f t="shared" si="79"/>
        <v>0</v>
      </c>
      <c r="CQ650" s="93" t="b">
        <f t="shared" si="80"/>
        <v>0</v>
      </c>
      <c r="CU650" s="93" t="b">
        <f>$CU$152</f>
        <v>0</v>
      </c>
      <c r="CW650" s="93" t="b">
        <f>$CW$154</f>
        <v>0</v>
      </c>
      <c r="CX650" s="93" t="b">
        <f>CX155</f>
        <v>0</v>
      </c>
      <c r="CZ650" s="93" t="b">
        <f>CZ157</f>
        <v>0</v>
      </c>
      <c r="DB650" s="93" t="b">
        <f>$DB$159</f>
        <v>0</v>
      </c>
      <c r="DC650" s="25"/>
      <c r="DD650" s="94"/>
      <c r="DE650" s="94"/>
      <c r="DF650" s="94"/>
      <c r="DG650" s="94"/>
      <c r="DH650" s="94"/>
      <c r="DJ650" s="118"/>
      <c r="DS650" s="94"/>
    </row>
    <row r="651" spans="6:123">
      <c r="F651" s="42"/>
      <c r="G651" s="42"/>
      <c r="H651" s="42"/>
      <c r="I651" s="42"/>
      <c r="J651" s="42"/>
      <c r="K651" s="42"/>
      <c r="L651" s="42"/>
      <c r="M651" s="42"/>
      <c r="N651" s="42"/>
      <c r="O651" s="42"/>
      <c r="P651" s="42"/>
      <c r="Q651" s="42"/>
      <c r="R651" s="42"/>
      <c r="S651" s="42"/>
      <c r="T651" s="42"/>
      <c r="U651" s="42"/>
      <c r="V651" s="42"/>
      <c r="W651" s="42"/>
      <c r="X651" s="42"/>
      <c r="Y651" s="42"/>
      <c r="Z651" s="42"/>
      <c r="AA651" s="42"/>
      <c r="AB651" s="42"/>
      <c r="AC651" s="42"/>
      <c r="AD651" s="42"/>
      <c r="AE651" s="42"/>
      <c r="AF651" s="42"/>
      <c r="AG651" s="42"/>
      <c r="AH651" s="42"/>
      <c r="AI651" s="42"/>
      <c r="AJ651" s="42"/>
      <c r="AK651" s="42"/>
      <c r="AL651" s="42"/>
      <c r="AM651" s="42"/>
      <c r="AN651" s="42"/>
      <c r="AO651" s="42"/>
      <c r="AP651" s="42"/>
      <c r="AQ651" s="42"/>
      <c r="AR651" s="42"/>
      <c r="AS651" s="42"/>
      <c r="AT651" s="42"/>
      <c r="AU651" s="42"/>
      <c r="AV651" s="42"/>
      <c r="AW651" s="42"/>
      <c r="AX651" s="42"/>
      <c r="AY651" s="42"/>
      <c r="AZ651" s="42"/>
      <c r="BA651" s="42"/>
      <c r="BB651" s="42"/>
      <c r="BC651" s="42"/>
      <c r="BD651" s="42"/>
      <c r="BE651" s="42"/>
      <c r="BF651" s="42"/>
      <c r="BG651" s="42"/>
      <c r="CF651" s="128" t="s">
        <v>310</v>
      </c>
      <c r="CG651" s="131" t="s">
        <v>310</v>
      </c>
      <c r="CH651" s="93" t="b">
        <f t="shared" si="71"/>
        <v>0</v>
      </c>
      <c r="CI651" s="25"/>
      <c r="CJ651" s="25"/>
      <c r="CK651" s="25"/>
      <c r="CP651" s="93" t="b">
        <f t="shared" si="79"/>
        <v>0</v>
      </c>
      <c r="CQ651" s="93" t="b">
        <f t="shared" si="80"/>
        <v>0</v>
      </c>
      <c r="CS651" s="93" t="b">
        <f>$CS$150</f>
        <v>0</v>
      </c>
      <c r="CT651" s="93" t="b">
        <f>CT151</f>
        <v>0</v>
      </c>
      <c r="CV651" s="93" t="b">
        <f>CV153</f>
        <v>0</v>
      </c>
      <c r="CY651" s="93" t="b">
        <f>CY156</f>
        <v>0</v>
      </c>
      <c r="DC651" s="25"/>
      <c r="DD651" s="94"/>
      <c r="DE651" s="94"/>
      <c r="DF651" s="94"/>
      <c r="DG651" s="94"/>
      <c r="DH651" s="94"/>
      <c r="DJ651" s="118"/>
      <c r="DS651" s="94"/>
    </row>
    <row r="652" spans="6:123">
      <c r="F652" s="42"/>
      <c r="G652" s="42"/>
      <c r="H652" s="42"/>
      <c r="I652" s="42"/>
      <c r="J652" s="42"/>
      <c r="K652" s="42"/>
      <c r="L652" s="42"/>
      <c r="M652" s="42"/>
      <c r="N652" s="42"/>
      <c r="O652" s="42"/>
      <c r="P652" s="42"/>
      <c r="Q652" s="42"/>
      <c r="R652" s="42"/>
      <c r="S652" s="42"/>
      <c r="T652" s="42"/>
      <c r="U652" s="42"/>
      <c r="V652" s="42"/>
      <c r="W652" s="42"/>
      <c r="X652" s="42"/>
      <c r="Y652" s="42"/>
      <c r="Z652" s="42"/>
      <c r="AA652" s="42"/>
      <c r="AB652" s="42"/>
      <c r="AC652" s="42"/>
      <c r="AD652" s="42"/>
      <c r="AE652" s="42"/>
      <c r="AF652" s="42"/>
      <c r="AG652" s="42"/>
      <c r="AH652" s="42"/>
      <c r="AI652" s="42"/>
      <c r="AJ652" s="42"/>
      <c r="AK652" s="42"/>
      <c r="AL652" s="42"/>
      <c r="AM652" s="42"/>
      <c r="AN652" s="42"/>
      <c r="AO652" s="42"/>
      <c r="AP652" s="42"/>
      <c r="AQ652" s="42"/>
      <c r="AR652" s="42"/>
      <c r="AS652" s="42"/>
      <c r="AT652" s="42"/>
      <c r="AU652" s="42"/>
      <c r="AV652" s="42"/>
      <c r="AW652" s="42"/>
      <c r="AX652" s="42"/>
      <c r="AY652" s="42"/>
      <c r="AZ652" s="42"/>
      <c r="BA652" s="42"/>
      <c r="BB652" s="42"/>
      <c r="BC652" s="42"/>
      <c r="BD652" s="42"/>
      <c r="BE652" s="42"/>
      <c r="BF652" s="42"/>
      <c r="BG652" s="42"/>
      <c r="CF652" s="128" t="s">
        <v>497</v>
      </c>
      <c r="CG652" s="131" t="s">
        <v>497</v>
      </c>
      <c r="CH652" s="93" t="b">
        <f t="shared" si="71"/>
        <v>0</v>
      </c>
      <c r="CI652" s="25"/>
      <c r="CJ652" s="25"/>
      <c r="CK652" s="25"/>
      <c r="CP652" s="93" t="b">
        <f t="shared" si="79"/>
        <v>0</v>
      </c>
      <c r="CQ652" s="93" t="b">
        <f t="shared" si="80"/>
        <v>0</v>
      </c>
      <c r="CU652" s="93" t="b">
        <f>$CU$152</f>
        <v>0</v>
      </c>
      <c r="CW652" s="93" t="b">
        <f>$CW$154</f>
        <v>0</v>
      </c>
      <c r="CZ652" s="93" t="b">
        <f>CZ157</f>
        <v>0</v>
      </c>
      <c r="DB652" s="93" t="b">
        <f>$DB$159</f>
        <v>0</v>
      </c>
      <c r="DC652" s="25"/>
      <c r="DD652" s="94"/>
      <c r="DE652" s="94"/>
      <c r="DF652" s="94"/>
      <c r="DG652" s="94"/>
      <c r="DH652" s="94"/>
      <c r="DJ652" s="118"/>
      <c r="DS652" s="94"/>
    </row>
    <row r="653" spans="6:123">
      <c r="F653" s="42"/>
      <c r="G653" s="42"/>
      <c r="H653" s="42"/>
      <c r="I653" s="42"/>
      <c r="J653" s="42"/>
      <c r="K653" s="42"/>
      <c r="L653" s="42"/>
      <c r="M653" s="42"/>
      <c r="N653" s="42"/>
      <c r="O653" s="42"/>
      <c r="P653" s="42"/>
      <c r="Q653" s="42"/>
      <c r="R653" s="42"/>
      <c r="S653" s="42"/>
      <c r="T653" s="42"/>
      <c r="U653" s="42"/>
      <c r="V653" s="42"/>
      <c r="W653" s="42"/>
      <c r="X653" s="42"/>
      <c r="Y653" s="42"/>
      <c r="Z653" s="42"/>
      <c r="AA653" s="42"/>
      <c r="AB653" s="42"/>
      <c r="AC653" s="42"/>
      <c r="AD653" s="42"/>
      <c r="AE653" s="42"/>
      <c r="AF653" s="42"/>
      <c r="AG653" s="42"/>
      <c r="AH653" s="42"/>
      <c r="AI653" s="42"/>
      <c r="AJ653" s="42"/>
      <c r="AK653" s="42"/>
      <c r="AL653" s="42"/>
      <c r="AM653" s="42"/>
      <c r="AN653" s="42"/>
      <c r="AO653" s="42"/>
      <c r="AP653" s="42"/>
      <c r="AQ653" s="42"/>
      <c r="AR653" s="42"/>
      <c r="AS653" s="42"/>
      <c r="AT653" s="42"/>
      <c r="AU653" s="42"/>
      <c r="AV653" s="42"/>
      <c r="AW653" s="42"/>
      <c r="AX653" s="42"/>
      <c r="AY653" s="42"/>
      <c r="AZ653" s="42"/>
      <c r="BA653" s="42"/>
      <c r="BB653" s="42"/>
      <c r="BC653" s="42"/>
      <c r="BD653" s="42"/>
      <c r="BE653" s="42"/>
      <c r="BF653" s="42"/>
      <c r="BG653" s="42"/>
      <c r="CF653" s="130" t="s">
        <v>312</v>
      </c>
      <c r="CG653" s="131" t="s">
        <v>312</v>
      </c>
      <c r="CH653" s="93" t="b">
        <f t="shared" si="71"/>
        <v>0</v>
      </c>
      <c r="CI653" s="25"/>
      <c r="CJ653" s="25"/>
      <c r="CK653" s="25"/>
      <c r="CP653" s="93" t="b">
        <f t="shared" si="79"/>
        <v>0</v>
      </c>
      <c r="CQ653" s="93" t="b">
        <f t="shared" si="80"/>
        <v>0</v>
      </c>
      <c r="CS653" s="93" t="b">
        <f>$CS$150</f>
        <v>0</v>
      </c>
      <c r="CY653" s="93" t="b">
        <f>CY156</f>
        <v>0</v>
      </c>
      <c r="DC653" s="25"/>
      <c r="DD653" s="94"/>
      <c r="DE653" s="94"/>
      <c r="DF653" s="94"/>
      <c r="DG653" s="94"/>
      <c r="DH653" s="94"/>
      <c r="DJ653" s="118"/>
      <c r="DS653" s="94"/>
    </row>
    <row r="654" spans="6:123">
      <c r="F654" s="42"/>
      <c r="G654" s="42"/>
      <c r="H654" s="42"/>
      <c r="I654" s="42"/>
      <c r="J654" s="42"/>
      <c r="K654" s="42"/>
      <c r="L654" s="42"/>
      <c r="M654" s="42"/>
      <c r="N654" s="42"/>
      <c r="O654" s="42"/>
      <c r="P654" s="42"/>
      <c r="Q654" s="42"/>
      <c r="R654" s="42"/>
      <c r="S654" s="42"/>
      <c r="T654" s="42"/>
      <c r="U654" s="42"/>
      <c r="V654" s="42"/>
      <c r="W654" s="42"/>
      <c r="X654" s="42"/>
      <c r="Y654" s="42"/>
      <c r="Z654" s="42"/>
      <c r="AA654" s="42"/>
      <c r="AB654" s="42"/>
      <c r="AC654" s="42"/>
      <c r="AD654" s="42"/>
      <c r="AE654" s="42"/>
      <c r="AF654" s="42"/>
      <c r="AG654" s="42"/>
      <c r="AH654" s="42"/>
      <c r="AI654" s="42"/>
      <c r="AJ654" s="42"/>
      <c r="AK654" s="42"/>
      <c r="AL654" s="42"/>
      <c r="AM654" s="42"/>
      <c r="AN654" s="42"/>
      <c r="AO654" s="42"/>
      <c r="AP654" s="42"/>
      <c r="AQ654" s="42"/>
      <c r="AR654" s="42"/>
      <c r="AS654" s="42"/>
      <c r="AT654" s="42"/>
      <c r="AU654" s="42"/>
      <c r="AV654" s="42"/>
      <c r="AW654" s="42"/>
      <c r="AX654" s="42"/>
      <c r="AY654" s="42"/>
      <c r="AZ654" s="42"/>
      <c r="BA654" s="42"/>
      <c r="BB654" s="42"/>
      <c r="BC654" s="42"/>
      <c r="BD654" s="42"/>
      <c r="BE654" s="42"/>
      <c r="BF654" s="42"/>
      <c r="BG654" s="42"/>
      <c r="CF654" s="128" t="str">
        <f>CF653&amp;"_1mM"</f>
        <v>p70S6Kβ_1mM</v>
      </c>
      <c r="CG654" s="128" t="str">
        <f>CG653&amp;"_1mM"</f>
        <v>p70S6Kβ_1mM</v>
      </c>
      <c r="CI654" s="25"/>
      <c r="CJ654" s="25"/>
      <c r="CK654" s="25"/>
      <c r="DC654" s="25"/>
      <c r="DD654" s="94"/>
      <c r="DE654" s="94"/>
      <c r="DF654" s="94"/>
      <c r="DG654" s="94"/>
      <c r="DH654" s="94"/>
      <c r="DJ654" s="118"/>
      <c r="DS654" s="94"/>
    </row>
    <row r="655" spans="6:123">
      <c r="F655" s="42"/>
      <c r="G655" s="42"/>
      <c r="H655" s="42"/>
      <c r="I655" s="42"/>
      <c r="J655" s="42"/>
      <c r="K655" s="42"/>
      <c r="L655" s="42"/>
      <c r="M655" s="42"/>
      <c r="N655" s="42"/>
      <c r="O655" s="42"/>
      <c r="P655" s="42"/>
      <c r="Q655" s="42"/>
      <c r="R655" s="42"/>
      <c r="S655" s="42"/>
      <c r="T655" s="42"/>
      <c r="U655" s="42"/>
      <c r="V655" s="42"/>
      <c r="W655" s="42"/>
      <c r="X655" s="42"/>
      <c r="Y655" s="42"/>
      <c r="Z655" s="42"/>
      <c r="AA655" s="42"/>
      <c r="AB655" s="42"/>
      <c r="AC655" s="42"/>
      <c r="AD655" s="42"/>
      <c r="AE655" s="42"/>
      <c r="AF655" s="42"/>
      <c r="AG655" s="42"/>
      <c r="AH655" s="42"/>
      <c r="AI655" s="42"/>
      <c r="AJ655" s="42"/>
      <c r="AK655" s="42"/>
      <c r="AL655" s="42"/>
      <c r="AM655" s="42"/>
      <c r="AN655" s="42"/>
      <c r="AO655" s="42"/>
      <c r="AP655" s="42"/>
      <c r="AQ655" s="42"/>
      <c r="AR655" s="42"/>
      <c r="AS655" s="42"/>
      <c r="AT655" s="42"/>
      <c r="AU655" s="42"/>
      <c r="AV655" s="42"/>
      <c r="AW655" s="42"/>
      <c r="AX655" s="42"/>
      <c r="AY655" s="42"/>
      <c r="AZ655" s="42"/>
      <c r="BA655" s="42"/>
      <c r="BB655" s="42"/>
      <c r="BC655" s="42"/>
      <c r="BD655" s="42"/>
      <c r="BE655" s="42"/>
      <c r="BF655" s="42"/>
      <c r="BG655" s="42"/>
      <c r="CF655" s="130" t="s">
        <v>313</v>
      </c>
      <c r="CG655" s="131" t="s">
        <v>313</v>
      </c>
      <c r="CH655" s="93" t="b">
        <f t="shared" si="71"/>
        <v>0</v>
      </c>
      <c r="CI655" s="25"/>
      <c r="CJ655" s="25"/>
      <c r="CK655" s="25"/>
      <c r="CP655" s="93" t="b">
        <f t="shared" ref="CP655:CP667" si="83">IF(COUNTIF(DJ:DJ,CF655)&gt;0,TRUE,FALSE)</f>
        <v>0</v>
      </c>
      <c r="CQ655" s="93" t="b">
        <f t="shared" ref="CQ655:CQ667" si="84">IF(COUNTIF($BU$164:$CB$339,CF655)&gt;0,TRUE,FALSE)</f>
        <v>0</v>
      </c>
      <c r="CS655" s="93" t="b">
        <f>$CS$150</f>
        <v>0</v>
      </c>
      <c r="CY655" s="93" t="b">
        <f>CY156</f>
        <v>0</v>
      </c>
      <c r="DC655" s="25"/>
      <c r="DD655" s="94"/>
      <c r="DE655" s="94"/>
      <c r="DF655" s="94"/>
      <c r="DG655" s="94"/>
      <c r="DH655" s="94"/>
      <c r="DJ655" s="118"/>
      <c r="DS655" s="94"/>
    </row>
    <row r="656" spans="6:123">
      <c r="F656" s="42"/>
      <c r="G656" s="42"/>
      <c r="H656" s="42"/>
      <c r="I656" s="42"/>
      <c r="J656" s="42"/>
      <c r="K656" s="42"/>
      <c r="L656" s="42"/>
      <c r="M656" s="42"/>
      <c r="N656" s="42"/>
      <c r="O656" s="42"/>
      <c r="P656" s="42"/>
      <c r="Q656" s="42"/>
      <c r="R656" s="42"/>
      <c r="S656" s="42"/>
      <c r="T656" s="42"/>
      <c r="U656" s="42"/>
      <c r="V656" s="42"/>
      <c r="W656" s="42"/>
      <c r="X656" s="42"/>
      <c r="Y656" s="42"/>
      <c r="Z656" s="42"/>
      <c r="AA656" s="42"/>
      <c r="AB656" s="42"/>
      <c r="AC656" s="42"/>
      <c r="AD656" s="42"/>
      <c r="AE656" s="42"/>
      <c r="AF656" s="42"/>
      <c r="AG656" s="42"/>
      <c r="AH656" s="42"/>
      <c r="AI656" s="42"/>
      <c r="AJ656" s="42"/>
      <c r="AK656" s="42"/>
      <c r="AL656" s="42"/>
      <c r="AM656" s="42"/>
      <c r="AN656" s="42"/>
      <c r="AO656" s="42"/>
      <c r="AP656" s="42"/>
      <c r="AQ656" s="42"/>
      <c r="AR656" s="42"/>
      <c r="AS656" s="42"/>
      <c r="AT656" s="42"/>
      <c r="AU656" s="42"/>
      <c r="AV656" s="42"/>
      <c r="AW656" s="42"/>
      <c r="AX656" s="42"/>
      <c r="AY656" s="42"/>
      <c r="AZ656" s="42"/>
      <c r="BA656" s="42"/>
      <c r="BB656" s="42"/>
      <c r="BC656" s="42"/>
      <c r="BD656" s="42"/>
      <c r="BE656" s="42"/>
      <c r="BF656" s="42"/>
      <c r="BG656" s="42"/>
      <c r="CF656" s="130" t="s">
        <v>851</v>
      </c>
      <c r="CG656" s="131" t="s">
        <v>851</v>
      </c>
      <c r="CH656" s="93" t="b">
        <f t="shared" ref="CH656" si="85">IF(COUNTIF(CP656:DC656,TRUE)=0,FALSE,TRUE)</f>
        <v>0</v>
      </c>
      <c r="CI656" s="25"/>
      <c r="CJ656" s="25"/>
      <c r="CK656" s="25"/>
      <c r="CP656" s="93" t="b">
        <f t="shared" si="83"/>
        <v>0</v>
      </c>
      <c r="CQ656" s="93" t="b">
        <f t="shared" si="84"/>
        <v>0</v>
      </c>
      <c r="CU656" s="93" t="b">
        <f>$CU$152</f>
        <v>0</v>
      </c>
      <c r="CW656" s="93" t="b">
        <f>$CW$154</f>
        <v>0</v>
      </c>
      <c r="CZ656" s="93" t="b">
        <f>$CZ$157</f>
        <v>0</v>
      </c>
      <c r="DB656" s="93" t="b">
        <f>$DB$159</f>
        <v>0</v>
      </c>
      <c r="DC656" s="25"/>
      <c r="DD656" s="94"/>
      <c r="DE656" s="94"/>
      <c r="DF656" s="94"/>
      <c r="DG656" s="94"/>
      <c r="DH656" s="94"/>
      <c r="DJ656" s="118"/>
      <c r="DS656" s="94"/>
    </row>
    <row r="657" spans="6:123">
      <c r="F657" s="42"/>
      <c r="G657" s="42"/>
      <c r="H657" s="42"/>
      <c r="I657" s="42"/>
      <c r="J657" s="42"/>
      <c r="K657" s="42"/>
      <c r="L657" s="42"/>
      <c r="M657" s="42"/>
      <c r="N657" s="42"/>
      <c r="O657" s="42"/>
      <c r="P657" s="42"/>
      <c r="Q657" s="42"/>
      <c r="R657" s="42"/>
      <c r="S657" s="42"/>
      <c r="T657" s="42"/>
      <c r="U657" s="42"/>
      <c r="V657" s="42"/>
      <c r="W657" s="42"/>
      <c r="X657" s="42"/>
      <c r="Y657" s="42"/>
      <c r="Z657" s="42"/>
      <c r="AA657" s="42"/>
      <c r="AB657" s="42"/>
      <c r="AC657" s="42"/>
      <c r="AD657" s="42"/>
      <c r="AE657" s="42"/>
      <c r="AF657" s="42"/>
      <c r="AG657" s="42"/>
      <c r="AH657" s="42"/>
      <c r="AI657" s="42"/>
      <c r="AJ657" s="42"/>
      <c r="AK657" s="42"/>
      <c r="AL657" s="42"/>
      <c r="AM657" s="42"/>
      <c r="AN657" s="42"/>
      <c r="AO657" s="42"/>
      <c r="AP657" s="42"/>
      <c r="AQ657" s="42"/>
      <c r="AR657" s="42"/>
      <c r="AS657" s="42"/>
      <c r="AT657" s="42"/>
      <c r="AU657" s="42"/>
      <c r="AV657" s="42"/>
      <c r="AW657" s="42"/>
      <c r="AX657" s="42"/>
      <c r="AY657" s="42"/>
      <c r="AZ657" s="42"/>
      <c r="BA657" s="42"/>
      <c r="BB657" s="42"/>
      <c r="BC657" s="42"/>
      <c r="BD657" s="42"/>
      <c r="BE657" s="42"/>
      <c r="BF657" s="42"/>
      <c r="BG657" s="42"/>
      <c r="CF657" s="130" t="s">
        <v>314</v>
      </c>
      <c r="CG657" s="131" t="s">
        <v>314</v>
      </c>
      <c r="CH657" s="93" t="b">
        <f t="shared" si="71"/>
        <v>0</v>
      </c>
      <c r="CI657" s="25"/>
      <c r="CJ657" s="25"/>
      <c r="CK657" s="25"/>
      <c r="CP657" s="93" t="b">
        <f t="shared" si="83"/>
        <v>0</v>
      </c>
      <c r="CQ657" s="93" t="b">
        <f t="shared" si="84"/>
        <v>0</v>
      </c>
      <c r="CS657" s="93" t="b">
        <f>$CS$150</f>
        <v>0</v>
      </c>
      <c r="CT657" s="93" t="b">
        <f>CT151</f>
        <v>0</v>
      </c>
      <c r="CY657" s="93" t="b">
        <f>CY156</f>
        <v>0</v>
      </c>
      <c r="DC657" s="25"/>
      <c r="DD657" s="94"/>
      <c r="DE657" s="94"/>
      <c r="DF657" s="94"/>
      <c r="DG657" s="94"/>
      <c r="DH657" s="94"/>
      <c r="DJ657" s="118"/>
      <c r="DS657" s="94"/>
    </row>
    <row r="658" spans="6:123">
      <c r="F658" s="42"/>
      <c r="G658" s="42"/>
      <c r="H658" s="42"/>
      <c r="I658" s="42"/>
      <c r="J658" s="42"/>
      <c r="K658" s="42"/>
      <c r="L658" s="42"/>
      <c r="M658" s="42"/>
      <c r="N658" s="42"/>
      <c r="O658" s="42"/>
      <c r="P658" s="42"/>
      <c r="Q658" s="42"/>
      <c r="R658" s="42"/>
      <c r="S658" s="42"/>
      <c r="T658" s="42"/>
      <c r="U658" s="42"/>
      <c r="V658" s="42"/>
      <c r="W658" s="42"/>
      <c r="X658" s="42"/>
      <c r="Y658" s="42"/>
      <c r="Z658" s="42"/>
      <c r="AA658" s="42"/>
      <c r="AB658" s="42"/>
      <c r="AC658" s="42"/>
      <c r="AD658" s="42"/>
      <c r="AE658" s="42"/>
      <c r="AF658" s="42"/>
      <c r="AG658" s="42"/>
      <c r="AH658" s="42"/>
      <c r="AI658" s="42"/>
      <c r="AJ658" s="42"/>
      <c r="AK658" s="42"/>
      <c r="AL658" s="42"/>
      <c r="AM658" s="42"/>
      <c r="AN658" s="42"/>
      <c r="AO658" s="42"/>
      <c r="AP658" s="42"/>
      <c r="AQ658" s="42"/>
      <c r="AR658" s="42"/>
      <c r="AS658" s="42"/>
      <c r="AT658" s="42"/>
      <c r="AU658" s="42"/>
      <c r="AV658" s="42"/>
      <c r="AW658" s="42"/>
      <c r="AX658" s="42"/>
      <c r="AY658" s="42"/>
      <c r="AZ658" s="42"/>
      <c r="BA658" s="42"/>
      <c r="BB658" s="42"/>
      <c r="BC658" s="42"/>
      <c r="BD658" s="42"/>
      <c r="BE658" s="42"/>
      <c r="BF658" s="42"/>
      <c r="BG658" s="42"/>
      <c r="CF658" s="128" t="s">
        <v>498</v>
      </c>
      <c r="CG658" s="131" t="s">
        <v>498</v>
      </c>
      <c r="CH658" s="93" t="b">
        <f t="shared" si="71"/>
        <v>0</v>
      </c>
      <c r="CI658" s="25"/>
      <c r="CJ658" s="25"/>
      <c r="CK658" s="25"/>
      <c r="CP658" s="93" t="b">
        <f t="shared" si="83"/>
        <v>0</v>
      </c>
      <c r="CQ658" s="93" t="b">
        <f t="shared" si="84"/>
        <v>0</v>
      </c>
      <c r="CU658" s="93" t="b">
        <f>$CU$152</f>
        <v>0</v>
      </c>
      <c r="CW658" s="93" t="b">
        <f>$CW$154</f>
        <v>0</v>
      </c>
      <c r="CZ658" s="93" t="b">
        <f>CZ157</f>
        <v>0</v>
      </c>
      <c r="DB658" s="93" t="b">
        <f>$DB$159</f>
        <v>0</v>
      </c>
      <c r="DC658" s="25"/>
      <c r="DD658" s="94"/>
      <c r="DE658" s="94"/>
      <c r="DF658" s="94"/>
      <c r="DG658" s="94"/>
      <c r="DH658" s="94"/>
      <c r="DJ658" s="118"/>
      <c r="DS658" s="94"/>
    </row>
    <row r="659" spans="6:123">
      <c r="F659" s="42"/>
      <c r="G659" s="42"/>
      <c r="H659" s="42"/>
      <c r="I659" s="42"/>
      <c r="J659" s="42"/>
      <c r="K659" s="42"/>
      <c r="L659" s="42"/>
      <c r="M659" s="42"/>
      <c r="N659" s="42"/>
      <c r="O659" s="42"/>
      <c r="P659" s="42"/>
      <c r="Q659" s="42"/>
      <c r="R659" s="42"/>
      <c r="S659" s="42"/>
      <c r="T659" s="42"/>
      <c r="U659" s="42"/>
      <c r="V659" s="42"/>
      <c r="W659" s="42"/>
      <c r="X659" s="42"/>
      <c r="Y659" s="42"/>
      <c r="Z659" s="42"/>
      <c r="AA659" s="42"/>
      <c r="AB659" s="42"/>
      <c r="AC659" s="42"/>
      <c r="AD659" s="42"/>
      <c r="AE659" s="42"/>
      <c r="AF659" s="42"/>
      <c r="AG659" s="42"/>
      <c r="AH659" s="42"/>
      <c r="AI659" s="42"/>
      <c r="AJ659" s="42"/>
      <c r="AK659" s="42"/>
      <c r="AL659" s="42"/>
      <c r="AM659" s="42"/>
      <c r="AN659" s="42"/>
      <c r="AO659" s="42"/>
      <c r="AP659" s="42"/>
      <c r="AQ659" s="42"/>
      <c r="AR659" s="42"/>
      <c r="AS659" s="42"/>
      <c r="AT659" s="42"/>
      <c r="AU659" s="42"/>
      <c r="AV659" s="42"/>
      <c r="AW659" s="42"/>
      <c r="AX659" s="42"/>
      <c r="AY659" s="42"/>
      <c r="AZ659" s="42"/>
      <c r="BA659" s="42"/>
      <c r="BB659" s="42"/>
      <c r="BC659" s="42"/>
      <c r="BD659" s="42"/>
      <c r="BE659" s="42"/>
      <c r="BF659" s="42"/>
      <c r="BG659" s="42"/>
      <c r="CF659" s="128" t="s">
        <v>315</v>
      </c>
      <c r="CG659" s="131" t="s">
        <v>315</v>
      </c>
      <c r="CH659" s="93" t="b">
        <f t="shared" si="71"/>
        <v>0</v>
      </c>
      <c r="CI659" s="25"/>
      <c r="CJ659" s="25"/>
      <c r="CK659" s="25"/>
      <c r="CP659" s="93" t="b">
        <f t="shared" si="83"/>
        <v>0</v>
      </c>
      <c r="CQ659" s="93" t="b">
        <f t="shared" si="84"/>
        <v>0</v>
      </c>
      <c r="CS659" s="93" t="b">
        <f>$CS$150</f>
        <v>0</v>
      </c>
      <c r="CY659" s="93" t="b">
        <f>CY156</f>
        <v>0</v>
      </c>
      <c r="DC659" s="25"/>
      <c r="DD659" s="94"/>
      <c r="DE659" s="94"/>
      <c r="DF659" s="94"/>
      <c r="DG659" s="94"/>
      <c r="DH659" s="94"/>
      <c r="DJ659" s="118"/>
      <c r="DS659" s="94"/>
    </row>
    <row r="660" spans="6:123">
      <c r="F660" s="42"/>
      <c r="G660" s="42"/>
      <c r="H660" s="42"/>
      <c r="I660" s="42"/>
      <c r="J660" s="42"/>
      <c r="K660" s="42"/>
      <c r="L660" s="42"/>
      <c r="M660" s="42"/>
      <c r="N660" s="42"/>
      <c r="O660" s="42"/>
      <c r="P660" s="42"/>
      <c r="Q660" s="42"/>
      <c r="R660" s="42"/>
      <c r="S660" s="42"/>
      <c r="T660" s="42"/>
      <c r="U660" s="42"/>
      <c r="V660" s="42"/>
      <c r="W660" s="42"/>
      <c r="X660" s="42"/>
      <c r="Y660" s="42"/>
      <c r="Z660" s="42"/>
      <c r="AA660" s="42"/>
      <c r="AB660" s="42"/>
      <c r="AC660" s="42"/>
      <c r="AD660" s="42"/>
      <c r="AE660" s="42"/>
      <c r="AF660" s="42"/>
      <c r="AG660" s="42"/>
      <c r="AH660" s="42"/>
      <c r="AI660" s="42"/>
      <c r="AJ660" s="42"/>
      <c r="AK660" s="42"/>
      <c r="AL660" s="42"/>
      <c r="AM660" s="42"/>
      <c r="AN660" s="42"/>
      <c r="AO660" s="42"/>
      <c r="AP660" s="42"/>
      <c r="AQ660" s="42"/>
      <c r="AR660" s="42"/>
      <c r="AS660" s="42"/>
      <c r="AT660" s="42"/>
      <c r="AU660" s="42"/>
      <c r="AV660" s="42"/>
      <c r="AW660" s="42"/>
      <c r="AX660" s="42"/>
      <c r="AY660" s="42"/>
      <c r="AZ660" s="42"/>
      <c r="BA660" s="42"/>
      <c r="BB660" s="42"/>
      <c r="BC660" s="42"/>
      <c r="BD660" s="42"/>
      <c r="BE660" s="42"/>
      <c r="BF660" s="42"/>
      <c r="BG660" s="42"/>
      <c r="CF660" s="128" t="s">
        <v>316</v>
      </c>
      <c r="CG660" s="131" t="s">
        <v>316</v>
      </c>
      <c r="CH660" s="93" t="b">
        <f t="shared" si="71"/>
        <v>0</v>
      </c>
      <c r="CI660" s="25"/>
      <c r="CJ660" s="25"/>
      <c r="CK660" s="25"/>
      <c r="CP660" s="93" t="b">
        <f t="shared" si="83"/>
        <v>0</v>
      </c>
      <c r="CQ660" s="93" t="b">
        <f t="shared" si="84"/>
        <v>0</v>
      </c>
      <c r="CS660" s="93" t="b">
        <f>$CS$150</f>
        <v>0</v>
      </c>
      <c r="CY660" s="93" t="b">
        <f>CY156</f>
        <v>0</v>
      </c>
      <c r="DC660" s="25"/>
      <c r="DD660" s="94"/>
      <c r="DE660" s="94"/>
      <c r="DF660" s="94"/>
      <c r="DG660" s="94"/>
      <c r="DH660" s="94"/>
      <c r="DJ660" s="118"/>
      <c r="DS660" s="94"/>
    </row>
    <row r="661" spans="6:123">
      <c r="F661" s="42"/>
      <c r="G661" s="42"/>
      <c r="H661" s="42"/>
      <c r="I661" s="42"/>
      <c r="J661" s="42"/>
      <c r="K661" s="42"/>
      <c r="L661" s="42"/>
      <c r="M661" s="42"/>
      <c r="N661" s="42"/>
      <c r="O661" s="42"/>
      <c r="P661" s="42"/>
      <c r="Q661" s="42"/>
      <c r="R661" s="42"/>
      <c r="S661" s="42"/>
      <c r="T661" s="42"/>
      <c r="U661" s="42"/>
      <c r="V661" s="42"/>
      <c r="W661" s="42"/>
      <c r="X661" s="42"/>
      <c r="Y661" s="42"/>
      <c r="Z661" s="42"/>
      <c r="AA661" s="42"/>
      <c r="AB661" s="42"/>
      <c r="AC661" s="42"/>
      <c r="AD661" s="42"/>
      <c r="AE661" s="42"/>
      <c r="AF661" s="42"/>
      <c r="AG661" s="42"/>
      <c r="AH661" s="42"/>
      <c r="AI661" s="42"/>
      <c r="AJ661" s="42"/>
      <c r="AK661" s="42"/>
      <c r="AL661" s="42"/>
      <c r="AM661" s="42"/>
      <c r="AN661" s="42"/>
      <c r="AO661" s="42"/>
      <c r="AP661" s="42"/>
      <c r="AQ661" s="42"/>
      <c r="AR661" s="42"/>
      <c r="AS661" s="42"/>
      <c r="AT661" s="42"/>
      <c r="AU661" s="42"/>
      <c r="AV661" s="42"/>
      <c r="AW661" s="42"/>
      <c r="AX661" s="42"/>
      <c r="AY661" s="42"/>
      <c r="AZ661" s="42"/>
      <c r="BA661" s="42"/>
      <c r="BB661" s="42"/>
      <c r="BC661" s="42"/>
      <c r="BD661" s="42"/>
      <c r="BE661" s="42"/>
      <c r="BF661" s="42"/>
      <c r="BG661" s="42"/>
      <c r="CF661" s="128" t="s">
        <v>852</v>
      </c>
      <c r="CG661" s="131" t="s">
        <v>852</v>
      </c>
      <c r="CH661" s="93" t="b">
        <f t="shared" ref="CH661" si="86">IF(COUNTIF(CP661:DC661,TRUE)=0,FALSE,TRUE)</f>
        <v>0</v>
      </c>
      <c r="CI661" s="25"/>
      <c r="CJ661" s="25"/>
      <c r="CK661" s="25"/>
      <c r="CP661" s="93" t="b">
        <f t="shared" si="83"/>
        <v>0</v>
      </c>
      <c r="CQ661" s="93" t="b">
        <f t="shared" si="84"/>
        <v>0</v>
      </c>
      <c r="CU661" s="93" t="b">
        <f>$CU$152</f>
        <v>0</v>
      </c>
      <c r="CW661" s="93" t="b">
        <f>$CW$154</f>
        <v>0</v>
      </c>
      <c r="CZ661" s="93" t="b">
        <f>$CZ$157</f>
        <v>0</v>
      </c>
      <c r="DB661" s="93" t="b">
        <f>$DB$159</f>
        <v>0</v>
      </c>
      <c r="DC661" s="25"/>
      <c r="DD661" s="94"/>
      <c r="DE661" s="94"/>
      <c r="DF661" s="94"/>
      <c r="DG661" s="94"/>
      <c r="DH661" s="94"/>
      <c r="DJ661" s="118"/>
      <c r="DS661" s="94"/>
    </row>
    <row r="662" spans="6:123">
      <c r="F662" s="42"/>
      <c r="G662" s="42"/>
      <c r="H662" s="42"/>
      <c r="I662" s="42"/>
      <c r="J662" s="42"/>
      <c r="K662" s="42"/>
      <c r="L662" s="42"/>
      <c r="M662" s="42"/>
      <c r="N662" s="42"/>
      <c r="O662" s="42"/>
      <c r="P662" s="42"/>
      <c r="Q662" s="42"/>
      <c r="R662" s="42"/>
      <c r="S662" s="42"/>
      <c r="T662" s="42"/>
      <c r="U662" s="42"/>
      <c r="V662" s="42"/>
      <c r="W662" s="42"/>
      <c r="X662" s="42"/>
      <c r="Y662" s="42"/>
      <c r="Z662" s="42"/>
      <c r="AA662" s="42"/>
      <c r="AB662" s="42"/>
      <c r="AC662" s="42"/>
      <c r="AD662" s="42"/>
      <c r="AE662" s="42"/>
      <c r="AF662" s="42"/>
      <c r="AG662" s="42"/>
      <c r="AH662" s="42"/>
      <c r="AI662" s="42"/>
      <c r="AJ662" s="42"/>
      <c r="AK662" s="42"/>
      <c r="AL662" s="42"/>
      <c r="AM662" s="42"/>
      <c r="AN662" s="42"/>
      <c r="AO662" s="42"/>
      <c r="AP662" s="42"/>
      <c r="AQ662" s="42"/>
      <c r="AR662" s="42"/>
      <c r="AS662" s="42"/>
      <c r="AT662" s="42"/>
      <c r="AU662" s="42"/>
      <c r="AV662" s="42"/>
      <c r="AW662" s="42"/>
      <c r="AX662" s="42"/>
      <c r="AY662" s="42"/>
      <c r="AZ662" s="42"/>
      <c r="BA662" s="42"/>
      <c r="BB662" s="42"/>
      <c r="BC662" s="42"/>
      <c r="BD662" s="42"/>
      <c r="BE662" s="42"/>
      <c r="BF662" s="42"/>
      <c r="BG662" s="42"/>
      <c r="CF662" s="128" t="s">
        <v>317</v>
      </c>
      <c r="CG662" s="131" t="s">
        <v>317</v>
      </c>
      <c r="CH662" s="93" t="b">
        <f t="shared" si="71"/>
        <v>0</v>
      </c>
      <c r="CI662" s="25"/>
      <c r="CJ662" s="25"/>
      <c r="CK662" s="25"/>
      <c r="CP662" s="93" t="b">
        <f t="shared" si="83"/>
        <v>0</v>
      </c>
      <c r="CQ662" s="93" t="b">
        <f t="shared" si="84"/>
        <v>0</v>
      </c>
      <c r="CS662" s="93" t="b">
        <f>$CS$150</f>
        <v>0</v>
      </c>
      <c r="CY662" s="93" t="b">
        <f>CY156</f>
        <v>0</v>
      </c>
      <c r="DC662" s="25"/>
      <c r="DD662" s="94"/>
      <c r="DE662" s="94"/>
      <c r="DF662" s="94"/>
      <c r="DG662" s="94"/>
      <c r="DH662" s="94"/>
      <c r="DJ662" s="118"/>
      <c r="DS662" s="94"/>
    </row>
    <row r="663" spans="6:123">
      <c r="F663" s="42"/>
      <c r="G663" s="42"/>
      <c r="H663" s="42"/>
      <c r="I663" s="42"/>
      <c r="J663" s="42"/>
      <c r="K663" s="42"/>
      <c r="L663" s="42"/>
      <c r="M663" s="42"/>
      <c r="N663" s="42"/>
      <c r="O663" s="42"/>
      <c r="P663" s="42"/>
      <c r="Q663" s="42"/>
      <c r="R663" s="42"/>
      <c r="S663" s="42"/>
      <c r="T663" s="42"/>
      <c r="U663" s="42"/>
      <c r="V663" s="42"/>
      <c r="W663" s="42"/>
      <c r="X663" s="42"/>
      <c r="Y663" s="42"/>
      <c r="Z663" s="42"/>
      <c r="AA663" s="42"/>
      <c r="AB663" s="42"/>
      <c r="AC663" s="42"/>
      <c r="AD663" s="42"/>
      <c r="AE663" s="42"/>
      <c r="AF663" s="42"/>
      <c r="AG663" s="42"/>
      <c r="AH663" s="42"/>
      <c r="AI663" s="42"/>
      <c r="AJ663" s="42"/>
      <c r="AK663" s="42"/>
      <c r="AL663" s="42"/>
      <c r="AM663" s="42"/>
      <c r="AN663" s="42"/>
      <c r="AO663" s="42"/>
      <c r="AP663" s="42"/>
      <c r="AQ663" s="42"/>
      <c r="AR663" s="42"/>
      <c r="AS663" s="42"/>
      <c r="AT663" s="42"/>
      <c r="AU663" s="42"/>
      <c r="AV663" s="42"/>
      <c r="AW663" s="42"/>
      <c r="AX663" s="42"/>
      <c r="AY663" s="42"/>
      <c r="AZ663" s="42"/>
      <c r="BA663" s="42"/>
      <c r="BB663" s="42"/>
      <c r="BC663" s="42"/>
      <c r="BD663" s="42"/>
      <c r="BE663" s="42"/>
      <c r="BF663" s="42"/>
      <c r="BG663" s="42"/>
      <c r="CF663" s="128" t="s">
        <v>318</v>
      </c>
      <c r="CG663" s="131" t="s">
        <v>318</v>
      </c>
      <c r="CH663" s="93" t="b">
        <f t="shared" si="71"/>
        <v>0</v>
      </c>
      <c r="CI663" s="25"/>
      <c r="CJ663" s="25"/>
      <c r="CK663" s="25"/>
      <c r="CP663" s="93" t="b">
        <f t="shared" si="83"/>
        <v>0</v>
      </c>
      <c r="CQ663" s="93" t="b">
        <f t="shared" si="84"/>
        <v>0</v>
      </c>
      <c r="CS663" s="93" t="b">
        <f>$CS$150</f>
        <v>0</v>
      </c>
      <c r="CY663" s="93" t="b">
        <f>CY156</f>
        <v>0</v>
      </c>
      <c r="DC663" s="25"/>
      <c r="DD663" s="94"/>
      <c r="DE663" s="94"/>
      <c r="DF663" s="94"/>
      <c r="DG663" s="94"/>
      <c r="DH663" s="94"/>
      <c r="DJ663" s="118"/>
    </row>
    <row r="664" spans="6:123">
      <c r="F664" s="42"/>
      <c r="G664" s="42"/>
      <c r="H664" s="42"/>
      <c r="I664" s="42"/>
      <c r="J664" s="42"/>
      <c r="K664" s="42"/>
      <c r="L664" s="42"/>
      <c r="M664" s="42"/>
      <c r="N664" s="42"/>
      <c r="O664" s="42"/>
      <c r="P664" s="42"/>
      <c r="Q664" s="42"/>
      <c r="R664" s="42"/>
      <c r="S664" s="42"/>
      <c r="T664" s="42"/>
      <c r="U664" s="42"/>
      <c r="V664" s="42"/>
      <c r="W664" s="42"/>
      <c r="X664" s="42"/>
      <c r="Y664" s="42"/>
      <c r="Z664" s="42"/>
      <c r="AA664" s="42"/>
      <c r="AB664" s="42"/>
      <c r="AC664" s="42"/>
      <c r="AD664" s="42"/>
      <c r="AE664" s="42"/>
      <c r="AF664" s="42"/>
      <c r="AG664" s="42"/>
      <c r="AH664" s="42"/>
      <c r="AI664" s="42"/>
      <c r="AJ664" s="42"/>
      <c r="AK664" s="42"/>
      <c r="AL664" s="42"/>
      <c r="AM664" s="42"/>
      <c r="AN664" s="42"/>
      <c r="AO664" s="42"/>
      <c r="AP664" s="42"/>
      <c r="AQ664" s="42"/>
      <c r="AR664" s="42"/>
      <c r="AS664" s="42"/>
      <c r="AT664" s="42"/>
      <c r="AU664" s="42"/>
      <c r="AV664" s="42"/>
      <c r="AW664" s="42"/>
      <c r="AX664" s="42"/>
      <c r="AY664" s="42"/>
      <c r="AZ664" s="42"/>
      <c r="BA664" s="42"/>
      <c r="BB664" s="42"/>
      <c r="BC664" s="42"/>
      <c r="BD664" s="42"/>
      <c r="BE664" s="42"/>
      <c r="BF664" s="42"/>
      <c r="BG664" s="42"/>
      <c r="CF664" s="128" t="s">
        <v>853</v>
      </c>
      <c r="CG664" s="131" t="s">
        <v>853</v>
      </c>
      <c r="CH664" s="93" t="b">
        <f t="shared" ref="CH664" si="87">IF(COUNTIF(CP664:DC664,TRUE)=0,FALSE,TRUE)</f>
        <v>0</v>
      </c>
      <c r="CI664" s="25"/>
      <c r="CJ664" s="25"/>
      <c r="CK664" s="25"/>
      <c r="CP664" s="93" t="b">
        <f t="shared" si="83"/>
        <v>0</v>
      </c>
      <c r="CQ664" s="93" t="b">
        <f t="shared" si="84"/>
        <v>0</v>
      </c>
      <c r="CU664" s="93" t="b">
        <f>$CU$152</f>
        <v>0</v>
      </c>
      <c r="CW664" s="93" t="b">
        <f>$CW$154</f>
        <v>0</v>
      </c>
      <c r="CZ664" s="93" t="b">
        <f>$CZ$157</f>
        <v>0</v>
      </c>
      <c r="DB664" s="93" t="b">
        <f>$DB$159</f>
        <v>0</v>
      </c>
      <c r="DC664" s="25"/>
      <c r="DD664" s="94"/>
      <c r="DE664" s="94"/>
      <c r="DG664" s="94"/>
      <c r="DH664" s="94"/>
      <c r="DJ664" s="118"/>
    </row>
    <row r="665" spans="6:123">
      <c r="F665" s="42"/>
      <c r="G665" s="42"/>
      <c r="H665" s="42"/>
      <c r="I665" s="42"/>
      <c r="J665" s="42"/>
      <c r="K665" s="42"/>
      <c r="L665" s="42"/>
      <c r="M665" s="42"/>
      <c r="N665" s="42"/>
      <c r="O665" s="42"/>
      <c r="P665" s="42"/>
      <c r="Q665" s="42"/>
      <c r="R665" s="42"/>
      <c r="S665" s="42"/>
      <c r="T665" s="42"/>
      <c r="U665" s="42"/>
      <c r="V665" s="42"/>
      <c r="W665" s="42"/>
      <c r="X665" s="42"/>
      <c r="Y665" s="42"/>
      <c r="Z665" s="42"/>
      <c r="AA665" s="42"/>
      <c r="AB665" s="42"/>
      <c r="AC665" s="42"/>
      <c r="AD665" s="42"/>
      <c r="AE665" s="42"/>
      <c r="AF665" s="42"/>
      <c r="AG665" s="42"/>
      <c r="AH665" s="42"/>
      <c r="AI665" s="42"/>
      <c r="AJ665" s="42"/>
      <c r="AK665" s="42"/>
      <c r="AL665" s="42"/>
      <c r="AM665" s="42"/>
      <c r="AN665" s="42"/>
      <c r="AO665" s="42"/>
      <c r="AP665" s="42"/>
      <c r="AQ665" s="42"/>
      <c r="AR665" s="42"/>
      <c r="AS665" s="42"/>
      <c r="AT665" s="42"/>
      <c r="AU665" s="42"/>
      <c r="AV665" s="42"/>
      <c r="AW665" s="42"/>
      <c r="AX665" s="42"/>
      <c r="AY665" s="42"/>
      <c r="AZ665" s="42"/>
      <c r="BA665" s="42"/>
      <c r="BB665" s="42"/>
      <c r="BC665" s="42"/>
      <c r="BD665" s="42"/>
      <c r="BE665" s="42"/>
      <c r="BF665" s="42"/>
      <c r="BG665" s="42"/>
      <c r="CF665" s="128" t="s">
        <v>320</v>
      </c>
      <c r="CG665" s="131" t="s">
        <v>320</v>
      </c>
      <c r="CH665" s="93" t="b">
        <f t="shared" si="71"/>
        <v>0</v>
      </c>
      <c r="CI665" s="25"/>
      <c r="CJ665" s="25"/>
      <c r="CK665" s="25"/>
      <c r="CP665" s="93" t="b">
        <f t="shared" si="83"/>
        <v>0</v>
      </c>
      <c r="CQ665" s="93" t="b">
        <f t="shared" si="84"/>
        <v>0</v>
      </c>
      <c r="CS665" s="93" t="b">
        <f>$CS$150</f>
        <v>0</v>
      </c>
      <c r="CT665" s="93" t="b">
        <f>CT151</f>
        <v>0</v>
      </c>
      <c r="CY665" s="93" t="b">
        <f>CY156</f>
        <v>0</v>
      </c>
      <c r="DC665" s="25"/>
      <c r="DD665" s="94"/>
      <c r="DE665" s="94"/>
      <c r="DJ665" s="118"/>
    </row>
    <row r="666" spans="6:123">
      <c r="F666" s="42"/>
      <c r="G666" s="42"/>
      <c r="H666" s="42"/>
      <c r="I666" s="42"/>
      <c r="J666" s="42"/>
      <c r="K666" s="42"/>
      <c r="L666" s="42"/>
      <c r="M666" s="42"/>
      <c r="N666" s="42"/>
      <c r="O666" s="42"/>
      <c r="P666" s="42"/>
      <c r="Q666" s="42"/>
      <c r="R666" s="42"/>
      <c r="S666" s="42"/>
      <c r="T666" s="42"/>
      <c r="U666" s="42"/>
      <c r="V666" s="42"/>
      <c r="W666" s="42"/>
      <c r="X666" s="42"/>
      <c r="Y666" s="42"/>
      <c r="Z666" s="42"/>
      <c r="AA666" s="42"/>
      <c r="AB666" s="42"/>
      <c r="AC666" s="42"/>
      <c r="AD666" s="42"/>
      <c r="AE666" s="42"/>
      <c r="AF666" s="42"/>
      <c r="AG666" s="42"/>
      <c r="AH666" s="42"/>
      <c r="AI666" s="42"/>
      <c r="AJ666" s="42"/>
      <c r="AK666" s="42"/>
      <c r="AL666" s="42"/>
      <c r="AM666" s="42"/>
      <c r="AN666" s="42"/>
      <c r="AO666" s="42"/>
      <c r="AP666" s="42"/>
      <c r="AQ666" s="42"/>
      <c r="AR666" s="42"/>
      <c r="AS666" s="42"/>
      <c r="AT666" s="42"/>
      <c r="AU666" s="42"/>
      <c r="AV666" s="42"/>
      <c r="AW666" s="42"/>
      <c r="AX666" s="42"/>
      <c r="AY666" s="42"/>
      <c r="AZ666" s="42"/>
      <c r="BA666" s="42"/>
      <c r="BB666" s="42"/>
      <c r="BC666" s="42"/>
      <c r="BD666" s="42"/>
      <c r="BE666" s="42"/>
      <c r="BF666" s="42"/>
      <c r="BG666" s="42"/>
      <c r="CF666" s="128" t="s">
        <v>546</v>
      </c>
      <c r="CG666" s="131" t="s">
        <v>546</v>
      </c>
      <c r="CH666" s="93" t="b">
        <f t="shared" si="71"/>
        <v>0</v>
      </c>
      <c r="CI666" s="25"/>
      <c r="CJ666" s="25"/>
      <c r="CK666" s="25"/>
      <c r="CP666" s="93" t="b">
        <f t="shared" si="83"/>
        <v>0</v>
      </c>
      <c r="CQ666" s="93" t="b">
        <f t="shared" si="84"/>
        <v>0</v>
      </c>
      <c r="CU666" s="93" t="b">
        <f>$CU$152</f>
        <v>0</v>
      </c>
      <c r="CW666" s="93" t="b">
        <f>$CW$154</f>
        <v>0</v>
      </c>
      <c r="CZ666" s="93" t="b">
        <f>CZ157</f>
        <v>0</v>
      </c>
      <c r="DB666" s="93" t="b">
        <f>$DB$159</f>
        <v>0</v>
      </c>
      <c r="DC666" s="25"/>
      <c r="DD666" s="94"/>
      <c r="DE666" s="94"/>
      <c r="DJ666" s="118"/>
    </row>
    <row r="667" spans="6:123">
      <c r="F667" s="42"/>
      <c r="G667" s="42"/>
      <c r="H667" s="42"/>
      <c r="I667" s="42"/>
      <c r="J667" s="42"/>
      <c r="K667" s="42"/>
      <c r="L667" s="42"/>
      <c r="M667" s="42"/>
      <c r="N667" s="42"/>
      <c r="O667" s="42"/>
      <c r="P667" s="42"/>
      <c r="Q667" s="42"/>
      <c r="R667" s="42"/>
      <c r="S667" s="42"/>
      <c r="T667" s="42"/>
      <c r="U667" s="42"/>
      <c r="V667" s="42"/>
      <c r="W667" s="42"/>
      <c r="X667" s="42"/>
      <c r="Y667" s="42"/>
      <c r="Z667" s="42"/>
      <c r="AA667" s="42"/>
      <c r="AB667" s="42"/>
      <c r="AC667" s="42"/>
      <c r="AD667" s="42"/>
      <c r="AE667" s="42"/>
      <c r="AF667" s="42"/>
      <c r="AG667" s="42"/>
      <c r="AH667" s="42"/>
      <c r="AI667" s="42"/>
      <c r="AJ667" s="42"/>
      <c r="AK667" s="42"/>
      <c r="AL667" s="42"/>
      <c r="AM667" s="42"/>
      <c r="AN667" s="42"/>
      <c r="AO667" s="42"/>
      <c r="AP667" s="42"/>
      <c r="AQ667" s="42"/>
      <c r="AR667" s="42"/>
      <c r="AS667" s="42"/>
      <c r="AT667" s="42"/>
      <c r="AU667" s="42"/>
      <c r="AV667" s="42"/>
      <c r="AW667" s="42"/>
      <c r="AX667" s="42"/>
      <c r="AY667" s="42"/>
      <c r="AZ667" s="42"/>
      <c r="BA667" s="42"/>
      <c r="BB667" s="42"/>
      <c r="BC667" s="42"/>
      <c r="BD667" s="42"/>
      <c r="BE667" s="42"/>
      <c r="BF667" s="42"/>
      <c r="BG667" s="42"/>
      <c r="CF667" s="128" t="s">
        <v>321</v>
      </c>
      <c r="CG667" s="131" t="s">
        <v>321</v>
      </c>
      <c r="CH667" s="93" t="b">
        <f t="shared" si="71"/>
        <v>0</v>
      </c>
      <c r="CI667" s="25"/>
      <c r="CJ667" s="25"/>
      <c r="CK667" s="25"/>
      <c r="CP667" s="93" t="b">
        <f t="shared" si="83"/>
        <v>0</v>
      </c>
      <c r="CQ667" s="93" t="b">
        <f t="shared" si="84"/>
        <v>0</v>
      </c>
      <c r="CS667" s="93" t="b">
        <f>$CS$150</f>
        <v>0</v>
      </c>
      <c r="CY667" s="93" t="b">
        <f>CY156</f>
        <v>0</v>
      </c>
      <c r="DC667" s="25"/>
      <c r="DD667" s="94"/>
      <c r="DE667" s="94"/>
      <c r="DJ667" s="118"/>
    </row>
    <row r="668" spans="6:123">
      <c r="F668" s="42"/>
      <c r="G668" s="42"/>
      <c r="H668" s="42"/>
      <c r="I668" s="42"/>
      <c r="J668" s="42"/>
      <c r="K668" s="42"/>
      <c r="L668" s="42"/>
      <c r="M668" s="42"/>
      <c r="N668" s="42"/>
      <c r="O668" s="42"/>
      <c r="P668" s="42"/>
      <c r="Q668" s="42"/>
      <c r="R668" s="42"/>
      <c r="S668" s="42"/>
      <c r="T668" s="42"/>
      <c r="U668" s="42"/>
      <c r="V668" s="42"/>
      <c r="W668" s="42"/>
      <c r="X668" s="42"/>
      <c r="Y668" s="42"/>
      <c r="Z668" s="42"/>
      <c r="AA668" s="42"/>
      <c r="AB668" s="42"/>
      <c r="AC668" s="42"/>
      <c r="AD668" s="42"/>
      <c r="AE668" s="42"/>
      <c r="AF668" s="42"/>
      <c r="AG668" s="42"/>
      <c r="AH668" s="42"/>
      <c r="AI668" s="42"/>
      <c r="AJ668" s="42"/>
      <c r="AK668" s="42"/>
      <c r="AL668" s="42"/>
      <c r="AM668" s="42"/>
      <c r="AN668" s="42"/>
      <c r="AO668" s="42"/>
      <c r="AP668" s="42"/>
      <c r="AQ668" s="42"/>
      <c r="AR668" s="42"/>
      <c r="AS668" s="42"/>
      <c r="AT668" s="42"/>
      <c r="AU668" s="42"/>
      <c r="AV668" s="42"/>
      <c r="AW668" s="42"/>
      <c r="AX668" s="42"/>
      <c r="AY668" s="42"/>
      <c r="AZ668" s="42"/>
      <c r="BA668" s="42"/>
      <c r="BB668" s="42"/>
      <c r="BC668" s="42"/>
      <c r="BD668" s="42"/>
      <c r="BE668" s="42"/>
      <c r="BF668" s="42"/>
      <c r="BG668" s="42"/>
      <c r="CF668" s="128" t="str">
        <f>CF667&amp;"_1mM"</f>
        <v>PDHK2_1mM</v>
      </c>
      <c r="CG668" s="128" t="str">
        <f>CG667&amp;"_1mM"</f>
        <v>PDHK2_1mM</v>
      </c>
      <c r="CI668" s="25"/>
      <c r="CJ668" s="25"/>
      <c r="CK668" s="25"/>
      <c r="DC668" s="25"/>
      <c r="DD668" s="94"/>
      <c r="DE668" s="94"/>
      <c r="DJ668" s="118"/>
    </row>
    <row r="669" spans="6:123">
      <c r="F669" s="42"/>
      <c r="G669" s="42"/>
      <c r="H669" s="42"/>
      <c r="I669" s="42"/>
      <c r="J669" s="42"/>
      <c r="K669" s="42"/>
      <c r="L669" s="42"/>
      <c r="M669" s="42"/>
      <c r="N669" s="42"/>
      <c r="O669" s="42"/>
      <c r="P669" s="42"/>
      <c r="Q669" s="42"/>
      <c r="R669" s="42"/>
      <c r="S669" s="42"/>
      <c r="T669" s="42"/>
      <c r="U669" s="42"/>
      <c r="V669" s="42"/>
      <c r="W669" s="42"/>
      <c r="X669" s="42"/>
      <c r="Y669" s="42"/>
      <c r="Z669" s="42"/>
      <c r="AA669" s="42"/>
      <c r="AB669" s="42"/>
      <c r="AC669" s="42"/>
      <c r="AD669" s="42"/>
      <c r="AE669" s="42"/>
      <c r="AF669" s="42"/>
      <c r="AG669" s="42"/>
      <c r="AH669" s="42"/>
      <c r="AI669" s="42"/>
      <c r="AJ669" s="42"/>
      <c r="AK669" s="42"/>
      <c r="AL669" s="42"/>
      <c r="AM669" s="42"/>
      <c r="AN669" s="42"/>
      <c r="AO669" s="42"/>
      <c r="AP669" s="42"/>
      <c r="AQ669" s="42"/>
      <c r="AR669" s="42"/>
      <c r="AS669" s="42"/>
      <c r="AT669" s="42"/>
      <c r="AU669" s="42"/>
      <c r="AV669" s="42"/>
      <c r="AW669" s="42"/>
      <c r="AX669" s="42"/>
      <c r="AY669" s="42"/>
      <c r="AZ669" s="42"/>
      <c r="BA669" s="42"/>
      <c r="BB669" s="42"/>
      <c r="BC669" s="42"/>
      <c r="BD669" s="42"/>
      <c r="BE669" s="42"/>
      <c r="BF669" s="42"/>
      <c r="BG669" s="42"/>
      <c r="CF669" s="128" t="s">
        <v>322</v>
      </c>
      <c r="CG669" s="131" t="s">
        <v>322</v>
      </c>
      <c r="CH669" s="93" t="b">
        <f t="shared" si="71"/>
        <v>0</v>
      </c>
      <c r="CI669" s="25"/>
      <c r="CJ669" s="25"/>
      <c r="CK669" s="25"/>
      <c r="CP669" s="93" t="b">
        <f>IF(COUNTIF(DJ:DJ,CF669)&gt;0,TRUE,FALSE)</f>
        <v>0</v>
      </c>
      <c r="CQ669" s="93" t="b">
        <f>IF(COUNTIF($BU$164:$CB$339,CF669)&gt;0,TRUE,FALSE)</f>
        <v>0</v>
      </c>
      <c r="CS669" s="93" t="b">
        <f>$CS$150</f>
        <v>0</v>
      </c>
      <c r="CY669" s="93" t="b">
        <f>CY156</f>
        <v>0</v>
      </c>
      <c r="DC669" s="25"/>
      <c r="DD669" s="94"/>
      <c r="DE669" s="94"/>
      <c r="DJ669" s="118"/>
    </row>
    <row r="670" spans="6:123">
      <c r="F670" s="42"/>
      <c r="G670" s="42"/>
      <c r="H670" s="42"/>
      <c r="I670" s="42"/>
      <c r="J670" s="42"/>
      <c r="K670" s="42"/>
      <c r="L670" s="42"/>
      <c r="M670" s="42"/>
      <c r="N670" s="42"/>
      <c r="O670" s="42"/>
      <c r="P670" s="42"/>
      <c r="Q670" s="42"/>
      <c r="R670" s="42"/>
      <c r="S670" s="42"/>
      <c r="T670" s="42"/>
      <c r="U670" s="42"/>
      <c r="V670" s="42"/>
      <c r="W670" s="42"/>
      <c r="X670" s="42"/>
      <c r="Y670" s="42"/>
      <c r="Z670" s="42"/>
      <c r="AA670" s="42"/>
      <c r="AB670" s="42"/>
      <c r="AC670" s="42"/>
      <c r="AD670" s="42"/>
      <c r="AE670" s="42"/>
      <c r="AF670" s="42"/>
      <c r="AG670" s="42"/>
      <c r="AH670" s="42"/>
      <c r="AI670" s="42"/>
      <c r="AJ670" s="42"/>
      <c r="AK670" s="42"/>
      <c r="AL670" s="42"/>
      <c r="AM670" s="42"/>
      <c r="AN670" s="42"/>
      <c r="AO670" s="42"/>
      <c r="AP670" s="42"/>
      <c r="AQ670" s="42"/>
      <c r="AR670" s="42"/>
      <c r="AS670" s="42"/>
      <c r="AT670" s="42"/>
      <c r="AU670" s="42"/>
      <c r="AV670" s="42"/>
      <c r="AW670" s="42"/>
      <c r="AX670" s="42"/>
      <c r="AY670" s="42"/>
      <c r="AZ670" s="42"/>
      <c r="BA670" s="42"/>
      <c r="BB670" s="42"/>
      <c r="BC670" s="42"/>
      <c r="BD670" s="42"/>
      <c r="BE670" s="42"/>
      <c r="BF670" s="42"/>
      <c r="BG670" s="42"/>
      <c r="CF670" s="128" t="str">
        <f>CF669&amp;"_1mM"</f>
        <v>PDHK4_1mM</v>
      </c>
      <c r="CG670" s="128" t="str">
        <f>CG669&amp;"_1mM"</f>
        <v>PDHK4_1mM</v>
      </c>
      <c r="CI670" s="25"/>
      <c r="CJ670" s="25"/>
      <c r="CK670" s="25"/>
      <c r="DC670" s="25"/>
      <c r="DD670" s="94"/>
      <c r="DE670" s="94"/>
      <c r="DJ670" s="118"/>
    </row>
    <row r="671" spans="6:123">
      <c r="F671" s="42"/>
      <c r="G671" s="42"/>
      <c r="H671" s="42"/>
      <c r="I671" s="42"/>
      <c r="J671" s="42"/>
      <c r="K671" s="42"/>
      <c r="L671" s="42"/>
      <c r="M671" s="42"/>
      <c r="N671" s="42"/>
      <c r="O671" s="42"/>
      <c r="P671" s="42"/>
      <c r="Q671" s="42"/>
      <c r="R671" s="42"/>
      <c r="S671" s="42"/>
      <c r="T671" s="42"/>
      <c r="U671" s="42"/>
      <c r="V671" s="42"/>
      <c r="W671" s="42"/>
      <c r="X671" s="42"/>
      <c r="Y671" s="42"/>
      <c r="Z671" s="42"/>
      <c r="AA671" s="42"/>
      <c r="AB671" s="42"/>
      <c r="AC671" s="42"/>
      <c r="AD671" s="42"/>
      <c r="AE671" s="42"/>
      <c r="AF671" s="42"/>
      <c r="AG671" s="42"/>
      <c r="AH671" s="42"/>
      <c r="AI671" s="42"/>
      <c r="AJ671" s="42"/>
      <c r="AK671" s="42"/>
      <c r="AL671" s="42"/>
      <c r="AM671" s="42"/>
      <c r="AN671" s="42"/>
      <c r="AO671" s="42"/>
      <c r="AP671" s="42"/>
      <c r="AQ671" s="42"/>
      <c r="AR671" s="42"/>
      <c r="AS671" s="42"/>
      <c r="AT671" s="42"/>
      <c r="AU671" s="42"/>
      <c r="AV671" s="42"/>
      <c r="AW671" s="42"/>
      <c r="AX671" s="42"/>
      <c r="AY671" s="42"/>
      <c r="AZ671" s="42"/>
      <c r="BA671" s="42"/>
      <c r="BB671" s="42"/>
      <c r="BC671" s="42"/>
      <c r="BD671" s="42"/>
      <c r="BE671" s="42"/>
      <c r="BF671" s="42"/>
      <c r="BG671" s="42"/>
      <c r="CF671" s="128" t="s">
        <v>323</v>
      </c>
      <c r="CG671" s="131" t="s">
        <v>323</v>
      </c>
      <c r="CH671" s="93" t="b">
        <f t="shared" si="71"/>
        <v>0</v>
      </c>
      <c r="CI671" s="25"/>
      <c r="CJ671" s="25"/>
      <c r="CK671" s="25"/>
      <c r="CP671" s="93" t="b">
        <f>IF(COUNTIF(DJ:DJ,CF671)&gt;0,TRUE,FALSE)</f>
        <v>0</v>
      </c>
      <c r="CQ671" s="93" t="b">
        <f>IF(COUNTIF($BU$164:$CB$339,CF671)&gt;0,TRUE,FALSE)</f>
        <v>0</v>
      </c>
      <c r="CS671" s="93" t="b">
        <f>$CS$150</f>
        <v>0</v>
      </c>
      <c r="CT671" s="93" t="b">
        <f>CT151</f>
        <v>0</v>
      </c>
      <c r="CY671" s="93" t="b">
        <f>CY156</f>
        <v>0</v>
      </c>
      <c r="DC671" s="25"/>
      <c r="DD671" s="94"/>
      <c r="DE671" s="94"/>
      <c r="DJ671" s="118"/>
    </row>
    <row r="672" spans="6:123">
      <c r="F672" s="42"/>
      <c r="G672" s="42"/>
      <c r="H672" s="42"/>
      <c r="I672" s="42"/>
      <c r="J672" s="42"/>
      <c r="K672" s="42"/>
      <c r="L672" s="42"/>
      <c r="M672" s="42"/>
      <c r="N672" s="42"/>
      <c r="O672" s="42"/>
      <c r="P672" s="42"/>
      <c r="Q672" s="42"/>
      <c r="R672" s="42"/>
      <c r="S672" s="42"/>
      <c r="T672" s="42"/>
      <c r="U672" s="42"/>
      <c r="V672" s="42"/>
      <c r="W672" s="42"/>
      <c r="X672" s="42"/>
      <c r="Y672" s="42"/>
      <c r="Z672" s="42"/>
      <c r="AA672" s="42"/>
      <c r="AB672" s="42"/>
      <c r="AC672" s="42"/>
      <c r="AD672" s="42"/>
      <c r="AE672" s="42"/>
      <c r="AF672" s="42"/>
      <c r="AG672" s="42"/>
      <c r="AH672" s="42"/>
      <c r="AI672" s="42"/>
      <c r="AJ672" s="42"/>
      <c r="AK672" s="42"/>
      <c r="AL672" s="42"/>
      <c r="AM672" s="42"/>
      <c r="AN672" s="42"/>
      <c r="AO672" s="42"/>
      <c r="AP672" s="42"/>
      <c r="AQ672" s="42"/>
      <c r="AR672" s="42"/>
      <c r="AS672" s="42"/>
      <c r="AT672" s="42"/>
      <c r="AU672" s="42"/>
      <c r="AV672" s="42"/>
      <c r="AW672" s="42"/>
      <c r="AX672" s="42"/>
      <c r="AY672" s="42"/>
      <c r="AZ672" s="42"/>
      <c r="BA672" s="42"/>
      <c r="BB672" s="42"/>
      <c r="BC672" s="42"/>
      <c r="BD672" s="42"/>
      <c r="BE672" s="42"/>
      <c r="BF672" s="42"/>
      <c r="BG672" s="42"/>
      <c r="CF672" s="128" t="s">
        <v>499</v>
      </c>
      <c r="CG672" s="131" t="s">
        <v>499</v>
      </c>
      <c r="CH672" s="93" t="b">
        <f t="shared" si="71"/>
        <v>0</v>
      </c>
      <c r="CI672" s="25"/>
      <c r="CJ672" s="25"/>
      <c r="CK672" s="25"/>
      <c r="CP672" s="93" t="b">
        <f>IF(COUNTIF(DJ:DJ,CF672)&gt;0,TRUE,FALSE)</f>
        <v>0</v>
      </c>
      <c r="CQ672" s="93" t="b">
        <f>IF(COUNTIF($BU$164:$CB$339,CF672)&gt;0,TRUE,FALSE)</f>
        <v>0</v>
      </c>
      <c r="CU672" s="93" t="b">
        <f>$CU$152</f>
        <v>0</v>
      </c>
      <c r="CW672" s="93" t="b">
        <f>$CW$154</f>
        <v>0</v>
      </c>
      <c r="CZ672" s="93" t="b">
        <f>CZ157</f>
        <v>0</v>
      </c>
      <c r="DB672" s="93" t="b">
        <f>$DB$159</f>
        <v>0</v>
      </c>
      <c r="DC672" s="25"/>
      <c r="DD672" s="94"/>
      <c r="DE672" s="94"/>
      <c r="DJ672" s="84"/>
    </row>
    <row r="673" spans="6:114">
      <c r="F673" s="42"/>
      <c r="G673" s="42"/>
      <c r="H673" s="42"/>
      <c r="I673" s="42"/>
      <c r="J673" s="42"/>
      <c r="K673" s="42"/>
      <c r="L673" s="42"/>
      <c r="M673" s="42"/>
      <c r="N673" s="42"/>
      <c r="O673" s="42"/>
      <c r="P673" s="42"/>
      <c r="Q673" s="42"/>
      <c r="R673" s="42"/>
      <c r="S673" s="42"/>
      <c r="T673" s="42"/>
      <c r="U673" s="42"/>
      <c r="V673" s="42"/>
      <c r="W673" s="42"/>
      <c r="X673" s="42"/>
      <c r="Y673" s="42"/>
      <c r="Z673" s="42"/>
      <c r="AA673" s="42"/>
      <c r="AB673" s="42"/>
      <c r="AC673" s="42"/>
      <c r="AD673" s="42"/>
      <c r="AE673" s="42"/>
      <c r="AF673" s="42"/>
      <c r="AG673" s="42"/>
      <c r="AH673" s="42"/>
      <c r="AI673" s="42"/>
      <c r="AJ673" s="42"/>
      <c r="AK673" s="42"/>
      <c r="AL673" s="42"/>
      <c r="AM673" s="42"/>
      <c r="AN673" s="42"/>
      <c r="AO673" s="42"/>
      <c r="AP673" s="42"/>
      <c r="AQ673" s="42"/>
      <c r="AR673" s="42"/>
      <c r="AS673" s="42"/>
      <c r="AT673" s="42"/>
      <c r="AU673" s="42"/>
      <c r="AV673" s="42"/>
      <c r="AW673" s="42"/>
      <c r="AX673" s="42"/>
      <c r="AY673" s="42"/>
      <c r="AZ673" s="42"/>
      <c r="BA673" s="42"/>
      <c r="BB673" s="42"/>
      <c r="BC673" s="42"/>
      <c r="BD673" s="42"/>
      <c r="BE673" s="42"/>
      <c r="BF673" s="42"/>
      <c r="BG673" s="42"/>
      <c r="CD673" s="152" t="s">
        <v>892</v>
      </c>
      <c r="CF673" s="128" t="s">
        <v>325</v>
      </c>
      <c r="CG673" s="131" t="s">
        <v>325</v>
      </c>
      <c r="CH673" s="93" t="b">
        <f t="shared" si="71"/>
        <v>0</v>
      </c>
      <c r="CI673" s="25"/>
      <c r="CJ673" s="25"/>
      <c r="CK673" s="25"/>
      <c r="CP673" s="93" t="b">
        <f>IF(COUNTIF(DJ:DJ,CF673)&gt;0,TRUE,FALSE)</f>
        <v>0</v>
      </c>
      <c r="CQ673" s="93" t="b">
        <f>IF(COUNTIF($BU$164:$CB$339,CF673)&gt;0,TRUE,FALSE)</f>
        <v>0</v>
      </c>
      <c r="CS673" s="93" t="b">
        <f>$CS$150</f>
        <v>0</v>
      </c>
      <c r="CY673" s="93" t="b">
        <f>CY156</f>
        <v>0</v>
      </c>
      <c r="DC673" s="25"/>
      <c r="DD673" s="94"/>
      <c r="DE673" s="94"/>
      <c r="DJ673" s="118"/>
    </row>
    <row r="674" spans="6:114">
      <c r="F674" s="42"/>
      <c r="G674" s="42"/>
      <c r="H674" s="42"/>
      <c r="I674" s="42"/>
      <c r="J674" s="42"/>
      <c r="K674" s="42"/>
      <c r="L674" s="42"/>
      <c r="M674" s="42"/>
      <c r="N674" s="42"/>
      <c r="O674" s="42"/>
      <c r="P674" s="42"/>
      <c r="Q674" s="42"/>
      <c r="R674" s="42"/>
      <c r="S674" s="42"/>
      <c r="T674" s="42"/>
      <c r="U674" s="42"/>
      <c r="V674" s="42"/>
      <c r="W674" s="42"/>
      <c r="X674" s="42"/>
      <c r="Y674" s="42"/>
      <c r="Z674" s="42"/>
      <c r="AA674" s="42"/>
      <c r="AB674" s="42"/>
      <c r="AC674" s="42"/>
      <c r="AD674" s="42"/>
      <c r="AE674" s="42"/>
      <c r="AF674" s="42"/>
      <c r="AG674" s="42"/>
      <c r="AH674" s="42"/>
      <c r="AI674" s="42"/>
      <c r="AJ674" s="42"/>
      <c r="AK674" s="42"/>
      <c r="AL674" s="42"/>
      <c r="AM674" s="42"/>
      <c r="AN674" s="42"/>
      <c r="AO674" s="42"/>
      <c r="AP674" s="42"/>
      <c r="AQ674" s="42"/>
      <c r="AR674" s="42"/>
      <c r="AS674" s="42"/>
      <c r="AT674" s="42"/>
      <c r="AU674" s="42"/>
      <c r="AV674" s="42"/>
      <c r="AW674" s="42"/>
      <c r="AX674" s="42"/>
      <c r="AY674" s="42"/>
      <c r="AZ674" s="42"/>
      <c r="BA674" s="42"/>
      <c r="BB674" s="42"/>
      <c r="BC674" s="42"/>
      <c r="BD674" s="42"/>
      <c r="BE674" s="42"/>
      <c r="BF674" s="42"/>
      <c r="BG674" s="42"/>
      <c r="CF674" s="128" t="s">
        <v>326</v>
      </c>
      <c r="CG674" s="131" t="s">
        <v>326</v>
      </c>
      <c r="CH674" s="93" t="b">
        <f t="shared" ref="CH674:CH764" si="88">IF(COUNTIF(CP674:DC674,TRUE)=0,FALSE,TRUE)</f>
        <v>0</v>
      </c>
      <c r="CI674" s="25"/>
      <c r="CJ674" s="25"/>
      <c r="CK674" s="25"/>
      <c r="CP674" s="93" t="b">
        <f>IF(COUNTIF(DJ:DJ,CF674)&gt;0,TRUE,FALSE)</f>
        <v>0</v>
      </c>
      <c r="CQ674" s="93" t="b">
        <f>IF(COUNTIF($BU$164:$CB$339,CF674)&gt;0,TRUE,FALSE)</f>
        <v>0</v>
      </c>
      <c r="CS674" s="93" t="b">
        <f>$CS$150</f>
        <v>0</v>
      </c>
      <c r="CY674" s="93" t="b">
        <f>CY156</f>
        <v>0</v>
      </c>
      <c r="DC674" s="25"/>
      <c r="DD674" s="94"/>
      <c r="DE674" s="94"/>
      <c r="DJ674" s="118"/>
    </row>
    <row r="675" spans="6:114">
      <c r="F675" s="42"/>
      <c r="G675" s="42"/>
      <c r="H675" s="42"/>
      <c r="I675" s="42"/>
      <c r="J675" s="42"/>
      <c r="K675" s="42"/>
      <c r="L675" s="42"/>
      <c r="M675" s="42"/>
      <c r="N675" s="42"/>
      <c r="O675" s="42"/>
      <c r="P675" s="42"/>
      <c r="Q675" s="42"/>
      <c r="R675" s="42"/>
      <c r="S675" s="42"/>
      <c r="T675" s="42"/>
      <c r="U675" s="42"/>
      <c r="V675" s="42"/>
      <c r="W675" s="42"/>
      <c r="X675" s="42"/>
      <c r="Y675" s="42"/>
      <c r="Z675" s="42"/>
      <c r="AA675" s="42"/>
      <c r="AB675" s="42"/>
      <c r="AC675" s="42"/>
      <c r="AD675" s="42"/>
      <c r="AE675" s="42"/>
      <c r="AF675" s="42"/>
      <c r="AG675" s="42"/>
      <c r="AH675" s="42"/>
      <c r="AI675" s="42"/>
      <c r="AJ675" s="42"/>
      <c r="AK675" s="42"/>
      <c r="AL675" s="42"/>
      <c r="AM675" s="42"/>
      <c r="AN675" s="42"/>
      <c r="AO675" s="42"/>
      <c r="AP675" s="42"/>
      <c r="AQ675" s="42"/>
      <c r="AR675" s="42"/>
      <c r="AS675" s="42"/>
      <c r="AT675" s="42"/>
      <c r="AU675" s="42"/>
      <c r="AV675" s="42"/>
      <c r="AW675" s="42"/>
      <c r="AX675" s="42"/>
      <c r="AY675" s="42"/>
      <c r="AZ675" s="42"/>
      <c r="BA675" s="42"/>
      <c r="BB675" s="42"/>
      <c r="BC675" s="42"/>
      <c r="BD675" s="42"/>
      <c r="BE675" s="42"/>
      <c r="BF675" s="42"/>
      <c r="BG675" s="42"/>
      <c r="CF675" s="128" t="str">
        <f>CF674&amp;"_1mM"</f>
        <v>PGK_1mM</v>
      </c>
      <c r="CG675" s="128" t="str">
        <f>CG674&amp;"_1mM"</f>
        <v>PGK_1mM</v>
      </c>
      <c r="CI675" s="25"/>
      <c r="CJ675" s="25"/>
      <c r="CK675" s="25"/>
      <c r="DC675" s="25"/>
      <c r="DD675" s="94"/>
      <c r="DE675" s="94"/>
      <c r="DJ675" s="118"/>
    </row>
    <row r="676" spans="6:114">
      <c r="F676" s="42"/>
      <c r="G676" s="42"/>
      <c r="H676" s="42"/>
      <c r="I676" s="42"/>
      <c r="J676" s="42"/>
      <c r="K676" s="42"/>
      <c r="L676" s="42"/>
      <c r="M676" s="42"/>
      <c r="N676" s="42"/>
      <c r="O676" s="42"/>
      <c r="P676" s="42"/>
      <c r="Q676" s="42"/>
      <c r="R676" s="42"/>
      <c r="S676" s="42"/>
      <c r="T676" s="42"/>
      <c r="U676" s="42"/>
      <c r="V676" s="42"/>
      <c r="W676" s="42"/>
      <c r="X676" s="42"/>
      <c r="Y676" s="42"/>
      <c r="Z676" s="42"/>
      <c r="AA676" s="42"/>
      <c r="AB676" s="42"/>
      <c r="AC676" s="42"/>
      <c r="AD676" s="42"/>
      <c r="AE676" s="42"/>
      <c r="AF676" s="42"/>
      <c r="AG676" s="42"/>
      <c r="AH676" s="42"/>
      <c r="AI676" s="42"/>
      <c r="AJ676" s="42"/>
      <c r="AK676" s="42"/>
      <c r="AL676" s="42"/>
      <c r="AM676" s="42"/>
      <c r="AN676" s="42"/>
      <c r="AO676" s="42"/>
      <c r="AP676" s="42"/>
      <c r="AQ676" s="42"/>
      <c r="AR676" s="42"/>
      <c r="AS676" s="42"/>
      <c r="AT676" s="42"/>
      <c r="AU676" s="42"/>
      <c r="AV676" s="42"/>
      <c r="AW676" s="42"/>
      <c r="AX676" s="42"/>
      <c r="AY676" s="42"/>
      <c r="AZ676" s="42"/>
      <c r="BA676" s="42"/>
      <c r="BB676" s="42"/>
      <c r="BC676" s="42"/>
      <c r="BD676" s="42"/>
      <c r="BE676" s="42"/>
      <c r="BF676" s="42"/>
      <c r="BG676" s="42"/>
      <c r="CF676" s="128" t="s">
        <v>327</v>
      </c>
      <c r="CG676" s="131" t="s">
        <v>327</v>
      </c>
      <c r="CH676" s="93" t="b">
        <f t="shared" si="88"/>
        <v>0</v>
      </c>
      <c r="CI676" s="25"/>
      <c r="CJ676" s="25"/>
      <c r="CK676" s="25"/>
      <c r="CP676" s="93" t="b">
        <f>IF(COUNTIF(DJ:DJ,CF676)&gt;0,TRUE,FALSE)</f>
        <v>0</v>
      </c>
      <c r="CQ676" s="93" t="b">
        <f>IF(COUNTIF($BU$164:$CB$339,CF676)&gt;0,TRUE,FALSE)</f>
        <v>0</v>
      </c>
      <c r="CS676" s="93" t="b">
        <f>$CS$150</f>
        <v>0</v>
      </c>
      <c r="CY676" s="93" t="b">
        <f>CY156</f>
        <v>0</v>
      </c>
      <c r="DC676" s="25"/>
      <c r="DD676" s="94"/>
      <c r="DE676" s="94"/>
      <c r="DJ676" s="118"/>
    </row>
    <row r="677" spans="6:114">
      <c r="F677" s="42"/>
      <c r="G677" s="42"/>
      <c r="H677" s="42"/>
      <c r="I677" s="42"/>
      <c r="J677" s="42"/>
      <c r="K677" s="42"/>
      <c r="L677" s="42"/>
      <c r="M677" s="42"/>
      <c r="N677" s="42"/>
      <c r="O677" s="42"/>
      <c r="P677" s="42"/>
      <c r="Q677" s="42"/>
      <c r="R677" s="42"/>
      <c r="S677" s="42"/>
      <c r="T677" s="42"/>
      <c r="U677" s="42"/>
      <c r="V677" s="42"/>
      <c r="W677" s="42"/>
      <c r="X677" s="42"/>
      <c r="Y677" s="42"/>
      <c r="Z677" s="42"/>
      <c r="AA677" s="42"/>
      <c r="AB677" s="42"/>
      <c r="AC677" s="42"/>
      <c r="AD677" s="42"/>
      <c r="AE677" s="42"/>
      <c r="AF677" s="42"/>
      <c r="AG677" s="42"/>
      <c r="AH677" s="42"/>
      <c r="AI677" s="42"/>
      <c r="AJ677" s="42"/>
      <c r="AK677" s="42"/>
      <c r="AL677" s="42"/>
      <c r="AM677" s="42"/>
      <c r="AN677" s="42"/>
      <c r="AO677" s="42"/>
      <c r="AP677" s="42"/>
      <c r="AQ677" s="42"/>
      <c r="AR677" s="42"/>
      <c r="AS677" s="42"/>
      <c r="AT677" s="42"/>
      <c r="AU677" s="42"/>
      <c r="AV677" s="42"/>
      <c r="AW677" s="42"/>
      <c r="AX677" s="42"/>
      <c r="AY677" s="42"/>
      <c r="AZ677" s="42"/>
      <c r="BA677" s="42"/>
      <c r="BB677" s="42"/>
      <c r="BC677" s="42"/>
      <c r="BD677" s="42"/>
      <c r="BE677" s="42"/>
      <c r="BF677" s="42"/>
      <c r="BG677" s="42"/>
      <c r="CF677" s="128" t="str">
        <f>CF676&amp;"_1mM"</f>
        <v>PHKG1_1mM</v>
      </c>
      <c r="CG677" s="128" t="str">
        <f>CG676&amp;"_1mM"</f>
        <v>PHKG1_1mM</v>
      </c>
      <c r="CI677" s="25"/>
      <c r="CJ677" s="25"/>
      <c r="CK677" s="25"/>
      <c r="DC677" s="25"/>
      <c r="DD677" s="94"/>
      <c r="DE677" s="94"/>
      <c r="DJ677" s="118"/>
    </row>
    <row r="678" spans="6:114">
      <c r="F678" s="42"/>
      <c r="G678" s="42"/>
      <c r="H678" s="42"/>
      <c r="I678" s="42"/>
      <c r="J678" s="42"/>
      <c r="K678" s="42"/>
      <c r="L678" s="42"/>
      <c r="M678" s="42"/>
      <c r="N678" s="42"/>
      <c r="O678" s="42"/>
      <c r="P678" s="42"/>
      <c r="Q678" s="42"/>
      <c r="R678" s="42"/>
      <c r="S678" s="42"/>
      <c r="T678" s="42"/>
      <c r="U678" s="42"/>
      <c r="V678" s="42"/>
      <c r="W678" s="42"/>
      <c r="X678" s="42"/>
      <c r="Y678" s="42"/>
      <c r="Z678" s="42"/>
      <c r="AA678" s="42"/>
      <c r="AB678" s="42"/>
      <c r="AC678" s="42"/>
      <c r="AD678" s="42"/>
      <c r="AE678" s="42"/>
      <c r="AF678" s="42"/>
      <c r="AG678" s="42"/>
      <c r="AH678" s="42"/>
      <c r="AI678" s="42"/>
      <c r="AJ678" s="42"/>
      <c r="AK678" s="42"/>
      <c r="AL678" s="42"/>
      <c r="AM678" s="42"/>
      <c r="AN678" s="42"/>
      <c r="AO678" s="42"/>
      <c r="AP678" s="42"/>
      <c r="AQ678" s="42"/>
      <c r="AR678" s="42"/>
      <c r="AS678" s="42"/>
      <c r="AT678" s="42"/>
      <c r="AU678" s="42"/>
      <c r="AV678" s="42"/>
      <c r="AW678" s="42"/>
      <c r="AX678" s="42"/>
      <c r="AY678" s="42"/>
      <c r="AZ678" s="42"/>
      <c r="BA678" s="42"/>
      <c r="BB678" s="42"/>
      <c r="BC678" s="42"/>
      <c r="BD678" s="42"/>
      <c r="BE678" s="42"/>
      <c r="BF678" s="42"/>
      <c r="BG678" s="42"/>
      <c r="CF678" s="128" t="s">
        <v>328</v>
      </c>
      <c r="CG678" s="131" t="s">
        <v>328</v>
      </c>
      <c r="CH678" s="93" t="b">
        <f t="shared" si="88"/>
        <v>0</v>
      </c>
      <c r="CI678" s="25"/>
      <c r="CJ678" s="25"/>
      <c r="CK678" s="25"/>
      <c r="CP678" s="93" t="b">
        <f>IF(COUNTIF(DJ:DJ,CF678)&gt;0,TRUE,FALSE)</f>
        <v>0</v>
      </c>
      <c r="CQ678" s="93" t="b">
        <f>IF(COUNTIF($BU$164:$CB$339,CF678)&gt;0,TRUE,FALSE)</f>
        <v>0</v>
      </c>
      <c r="CS678" s="93" t="b">
        <f>$CS$150</f>
        <v>0</v>
      </c>
      <c r="CY678" s="93" t="b">
        <f>CY156</f>
        <v>0</v>
      </c>
      <c r="DC678" s="25"/>
      <c r="DD678" s="94"/>
      <c r="DE678" s="94"/>
      <c r="DJ678" s="118"/>
    </row>
    <row r="679" spans="6:114">
      <c r="F679" s="42"/>
      <c r="G679" s="42"/>
      <c r="H679" s="42"/>
      <c r="I679" s="42"/>
      <c r="J679" s="42"/>
      <c r="K679" s="42"/>
      <c r="L679" s="42"/>
      <c r="M679" s="42"/>
      <c r="N679" s="42"/>
      <c r="O679" s="42"/>
      <c r="P679" s="42"/>
      <c r="Q679" s="42"/>
      <c r="R679" s="42"/>
      <c r="S679" s="42"/>
      <c r="T679" s="42"/>
      <c r="U679" s="42"/>
      <c r="V679" s="42"/>
      <c r="W679" s="42"/>
      <c r="X679" s="42"/>
      <c r="Y679" s="42"/>
      <c r="Z679" s="42"/>
      <c r="AA679" s="42"/>
      <c r="AB679" s="42"/>
      <c r="AC679" s="42"/>
      <c r="AD679" s="42"/>
      <c r="AE679" s="42"/>
      <c r="AF679" s="42"/>
      <c r="AG679" s="42"/>
      <c r="AH679" s="42"/>
      <c r="AI679" s="42"/>
      <c r="AJ679" s="42"/>
      <c r="AK679" s="42"/>
      <c r="AL679" s="42"/>
      <c r="AM679" s="42"/>
      <c r="AN679" s="42"/>
      <c r="AO679" s="42"/>
      <c r="AP679" s="42"/>
      <c r="AQ679" s="42"/>
      <c r="AR679" s="42"/>
      <c r="AS679" s="42"/>
      <c r="AT679" s="42"/>
      <c r="AU679" s="42"/>
      <c r="AV679" s="42"/>
      <c r="AW679" s="42"/>
      <c r="AX679" s="42"/>
      <c r="AY679" s="42"/>
      <c r="AZ679" s="42"/>
      <c r="BA679" s="42"/>
      <c r="BB679" s="42"/>
      <c r="BC679" s="42"/>
      <c r="BD679" s="42"/>
      <c r="BE679" s="42"/>
      <c r="BF679" s="42"/>
      <c r="BG679" s="42"/>
      <c r="CF679" s="128" t="str">
        <f>CF678&amp;"_1mM"</f>
        <v>PHKG2_1mM</v>
      </c>
      <c r="CG679" s="128" t="str">
        <f>CG678&amp;"_1mM"</f>
        <v>PHKG2_1mM</v>
      </c>
      <c r="CI679" s="25"/>
      <c r="CJ679" s="25"/>
      <c r="CK679" s="25"/>
      <c r="DC679" s="25"/>
      <c r="DD679" s="94"/>
      <c r="DE679" s="94"/>
      <c r="DJ679" s="118"/>
    </row>
    <row r="680" spans="6:114">
      <c r="F680" s="42"/>
      <c r="G680" s="42"/>
      <c r="H680" s="42"/>
      <c r="I680" s="42"/>
      <c r="J680" s="42"/>
      <c r="K680" s="42"/>
      <c r="L680" s="42"/>
      <c r="M680" s="42"/>
      <c r="N680" s="42"/>
      <c r="O680" s="42"/>
      <c r="P680" s="42"/>
      <c r="Q680" s="42"/>
      <c r="R680" s="42"/>
      <c r="S680" s="42"/>
      <c r="T680" s="42"/>
      <c r="U680" s="42"/>
      <c r="V680" s="42"/>
      <c r="W680" s="42"/>
      <c r="X680" s="42"/>
      <c r="Y680" s="42"/>
      <c r="Z680" s="42"/>
      <c r="AA680" s="42"/>
      <c r="AB680" s="42"/>
      <c r="AC680" s="42"/>
      <c r="AD680" s="42"/>
      <c r="AE680" s="42"/>
      <c r="AF680" s="42"/>
      <c r="AG680" s="42"/>
      <c r="AH680" s="42"/>
      <c r="AI680" s="42"/>
      <c r="AJ680" s="42"/>
      <c r="AK680" s="42"/>
      <c r="AL680" s="42"/>
      <c r="AM680" s="42"/>
      <c r="AN680" s="42"/>
      <c r="AO680" s="42"/>
      <c r="AP680" s="42"/>
      <c r="AQ680" s="42"/>
      <c r="AR680" s="42"/>
      <c r="AS680" s="42"/>
      <c r="AT680" s="42"/>
      <c r="AU680" s="42"/>
      <c r="AV680" s="42"/>
      <c r="AW680" s="42"/>
      <c r="AX680" s="42"/>
      <c r="AY680" s="42"/>
      <c r="AZ680" s="42"/>
      <c r="BA680" s="42"/>
      <c r="BB680" s="42"/>
      <c r="BC680" s="42"/>
      <c r="BD680" s="42"/>
      <c r="BE680" s="42"/>
      <c r="BF680" s="42"/>
      <c r="BG680" s="42"/>
      <c r="CF680" s="128" t="s">
        <v>330</v>
      </c>
      <c r="CG680" s="131" t="s">
        <v>330</v>
      </c>
      <c r="CH680" s="93" t="b">
        <f t="shared" si="88"/>
        <v>0</v>
      </c>
      <c r="CI680" s="25"/>
      <c r="CJ680" s="25"/>
      <c r="CK680" s="25"/>
      <c r="CP680" s="93" t="b">
        <f t="shared" ref="CP680:CP690" si="89">IF(COUNTIF(DJ:DJ,CF680)&gt;0,TRUE,FALSE)</f>
        <v>0</v>
      </c>
      <c r="CQ680" s="93" t="b">
        <f t="shared" ref="CQ680:CQ690" si="90">IF(COUNTIF($BU$164:$CB$339,CF680)&gt;0,TRUE,FALSE)</f>
        <v>0</v>
      </c>
      <c r="CS680" s="93" t="b">
        <f>$CS$150</f>
        <v>0</v>
      </c>
      <c r="CT680" s="93" t="b">
        <f>CT151</f>
        <v>0</v>
      </c>
      <c r="CV680" s="93" t="b">
        <f>CV153</f>
        <v>0</v>
      </c>
      <c r="CY680" s="93" t="b">
        <f>CY156</f>
        <v>0</v>
      </c>
      <c r="DC680" s="25"/>
      <c r="DD680" s="94"/>
      <c r="DE680" s="94"/>
      <c r="DJ680" s="118"/>
    </row>
    <row r="681" spans="6:114">
      <c r="F681" s="42"/>
      <c r="G681" s="42"/>
      <c r="H681" s="42"/>
      <c r="I681" s="42"/>
      <c r="J681" s="42"/>
      <c r="K681" s="42"/>
      <c r="L681" s="42"/>
      <c r="M681" s="42"/>
      <c r="N681" s="42"/>
      <c r="O681" s="42"/>
      <c r="P681" s="42"/>
      <c r="Q681" s="42"/>
      <c r="R681" s="42"/>
      <c r="S681" s="42"/>
      <c r="T681" s="42"/>
      <c r="U681" s="42"/>
      <c r="V681" s="42"/>
      <c r="W681" s="42"/>
      <c r="X681" s="42"/>
      <c r="Y681" s="42"/>
      <c r="Z681" s="42"/>
      <c r="AA681" s="42"/>
      <c r="AB681" s="42"/>
      <c r="AC681" s="42"/>
      <c r="AD681" s="42"/>
      <c r="AE681" s="42"/>
      <c r="AF681" s="42"/>
      <c r="AG681" s="42"/>
      <c r="AH681" s="42"/>
      <c r="AI681" s="42"/>
      <c r="AJ681" s="42"/>
      <c r="AK681" s="42"/>
      <c r="AL681" s="42"/>
      <c r="AM681" s="42"/>
      <c r="AN681" s="42"/>
      <c r="AO681" s="42"/>
      <c r="AP681" s="42"/>
      <c r="AQ681" s="42"/>
      <c r="AR681" s="42"/>
      <c r="AS681" s="42"/>
      <c r="AT681" s="42"/>
      <c r="AU681" s="42"/>
      <c r="AV681" s="42"/>
      <c r="AW681" s="42"/>
      <c r="AX681" s="42"/>
      <c r="AY681" s="42"/>
      <c r="AZ681" s="42"/>
      <c r="BA681" s="42"/>
      <c r="BB681" s="42"/>
      <c r="BC681" s="42"/>
      <c r="BD681" s="42"/>
      <c r="BE681" s="42"/>
      <c r="BF681" s="42"/>
      <c r="BG681" s="42"/>
      <c r="CF681" s="128" t="s">
        <v>500</v>
      </c>
      <c r="CG681" s="131" t="s">
        <v>500</v>
      </c>
      <c r="CH681" s="93" t="b">
        <f t="shared" si="88"/>
        <v>0</v>
      </c>
      <c r="CI681" s="25"/>
      <c r="CJ681" s="25"/>
      <c r="CK681" s="25"/>
      <c r="CP681" s="93" t="b">
        <f t="shared" si="89"/>
        <v>0</v>
      </c>
      <c r="CQ681" s="93" t="b">
        <f t="shared" si="90"/>
        <v>0</v>
      </c>
      <c r="CU681" s="93" t="b">
        <f>$CU$152</f>
        <v>0</v>
      </c>
      <c r="CW681" s="93" t="b">
        <f>$CW$154</f>
        <v>0</v>
      </c>
      <c r="CZ681" s="93" t="b">
        <f>CZ157</f>
        <v>0</v>
      </c>
      <c r="DB681" s="93" t="b">
        <f>$DB$159</f>
        <v>0</v>
      </c>
      <c r="DC681" s="25"/>
      <c r="DD681" s="94"/>
      <c r="DE681" s="94"/>
      <c r="DJ681" s="118"/>
    </row>
    <row r="682" spans="6:114">
      <c r="F682" s="42"/>
      <c r="G682" s="42"/>
      <c r="H682" s="42"/>
      <c r="I682" s="42"/>
      <c r="J682" s="42"/>
      <c r="K682" s="42"/>
      <c r="L682" s="42"/>
      <c r="M682" s="42"/>
      <c r="N682" s="42"/>
      <c r="O682" s="42"/>
      <c r="P682" s="42"/>
      <c r="Q682" s="42"/>
      <c r="R682" s="42"/>
      <c r="S682" s="42"/>
      <c r="T682" s="42"/>
      <c r="U682" s="42"/>
      <c r="V682" s="42"/>
      <c r="W682" s="42"/>
      <c r="X682" s="42"/>
      <c r="Y682" s="42"/>
      <c r="Z682" s="42"/>
      <c r="AA682" s="42"/>
      <c r="AB682" s="42"/>
      <c r="AC682" s="42"/>
      <c r="AD682" s="42"/>
      <c r="AE682" s="42"/>
      <c r="AF682" s="42"/>
      <c r="AG682" s="42"/>
      <c r="AH682" s="42"/>
      <c r="AI682" s="42"/>
      <c r="AJ682" s="42"/>
      <c r="AK682" s="42"/>
      <c r="AL682" s="42"/>
      <c r="AM682" s="42"/>
      <c r="AN682" s="42"/>
      <c r="AO682" s="42"/>
      <c r="AP682" s="42"/>
      <c r="AQ682" s="42"/>
      <c r="AR682" s="42"/>
      <c r="AS682" s="42"/>
      <c r="AT682" s="42"/>
      <c r="AU682" s="42"/>
      <c r="AV682" s="42"/>
      <c r="AW682" s="42"/>
      <c r="AX682" s="42"/>
      <c r="AY682" s="42"/>
      <c r="AZ682" s="42"/>
      <c r="BA682" s="42"/>
      <c r="BB682" s="42"/>
      <c r="BC682" s="42"/>
      <c r="BD682" s="42"/>
      <c r="BE682" s="42"/>
      <c r="BF682" s="42"/>
      <c r="BG682" s="42"/>
      <c r="CF682" s="128" t="s">
        <v>331</v>
      </c>
      <c r="CG682" s="131" t="s">
        <v>331</v>
      </c>
      <c r="CH682" s="93" t="b">
        <f t="shared" si="88"/>
        <v>0</v>
      </c>
      <c r="CI682" s="25"/>
      <c r="CJ682" s="25"/>
      <c r="CK682" s="25"/>
      <c r="CP682" s="93" t="b">
        <f t="shared" si="89"/>
        <v>0</v>
      </c>
      <c r="CQ682" s="93" t="b">
        <f t="shared" si="90"/>
        <v>0</v>
      </c>
      <c r="CS682" s="93" t="b">
        <f>$CS$150</f>
        <v>0</v>
      </c>
      <c r="CV682" s="93" t="b">
        <f>CV153</f>
        <v>0</v>
      </c>
      <c r="CY682" s="93" t="b">
        <f>CY156</f>
        <v>0</v>
      </c>
      <c r="DC682" s="25"/>
      <c r="DD682" s="94"/>
      <c r="DE682" s="94"/>
      <c r="DJ682" s="118"/>
    </row>
    <row r="683" spans="6:114">
      <c r="F683" s="42"/>
      <c r="G683" s="42"/>
      <c r="H683" s="42"/>
      <c r="I683" s="42"/>
      <c r="J683" s="42"/>
      <c r="K683" s="42"/>
      <c r="L683" s="42"/>
      <c r="M683" s="42"/>
      <c r="N683" s="42"/>
      <c r="O683" s="42"/>
      <c r="P683" s="42"/>
      <c r="Q683" s="42"/>
      <c r="R683" s="42"/>
      <c r="S683" s="42"/>
      <c r="T683" s="42"/>
      <c r="U683" s="42"/>
      <c r="V683" s="42"/>
      <c r="W683" s="42"/>
      <c r="X683" s="42"/>
      <c r="Y683" s="42"/>
      <c r="Z683" s="42"/>
      <c r="AA683" s="42"/>
      <c r="AB683" s="42"/>
      <c r="AC683" s="42"/>
      <c r="AD683" s="42"/>
      <c r="AE683" s="42"/>
      <c r="AF683" s="42"/>
      <c r="AG683" s="42"/>
      <c r="AH683" s="42"/>
      <c r="AI683" s="42"/>
      <c r="AJ683" s="42"/>
      <c r="AK683" s="42"/>
      <c r="AL683" s="42"/>
      <c r="AM683" s="42"/>
      <c r="AN683" s="42"/>
      <c r="AO683" s="42"/>
      <c r="AP683" s="42"/>
      <c r="AQ683" s="42"/>
      <c r="AR683" s="42"/>
      <c r="AS683" s="42"/>
      <c r="AT683" s="42"/>
      <c r="AU683" s="42"/>
      <c r="AV683" s="42"/>
      <c r="AW683" s="42"/>
      <c r="AX683" s="42"/>
      <c r="AY683" s="42"/>
      <c r="AZ683" s="42"/>
      <c r="BA683" s="42"/>
      <c r="BB683" s="42"/>
      <c r="BC683" s="42"/>
      <c r="BD683" s="42"/>
      <c r="BE683" s="42"/>
      <c r="BF683" s="42"/>
      <c r="BG683" s="42"/>
      <c r="CF683" s="128" t="s">
        <v>501</v>
      </c>
      <c r="CG683" s="131" t="s">
        <v>501</v>
      </c>
      <c r="CH683" s="93" t="b">
        <f t="shared" si="88"/>
        <v>0</v>
      </c>
      <c r="CI683" s="25"/>
      <c r="CJ683" s="25"/>
      <c r="CK683" s="25"/>
      <c r="CP683" s="93" t="b">
        <f t="shared" si="89"/>
        <v>0</v>
      </c>
      <c r="CQ683" s="93" t="b">
        <f t="shared" si="90"/>
        <v>0</v>
      </c>
      <c r="CU683" s="93" t="b">
        <f>$CU$152</f>
        <v>0</v>
      </c>
      <c r="CW683" s="93" t="b">
        <f>$CW$154</f>
        <v>0</v>
      </c>
      <c r="CZ683" s="93" t="b">
        <f>CZ157</f>
        <v>0</v>
      </c>
      <c r="DB683" s="93" t="b">
        <f>$DB$159</f>
        <v>0</v>
      </c>
      <c r="DC683" s="25"/>
      <c r="DD683" s="94"/>
      <c r="DE683" s="94"/>
      <c r="DJ683" s="118"/>
    </row>
    <row r="684" spans="6:114">
      <c r="F684" s="42"/>
      <c r="G684" s="42"/>
      <c r="H684" s="42"/>
      <c r="I684" s="42"/>
      <c r="J684" s="42"/>
      <c r="K684" s="42"/>
      <c r="L684" s="42"/>
      <c r="M684" s="42"/>
      <c r="N684" s="42"/>
      <c r="O684" s="42"/>
      <c r="P684" s="42"/>
      <c r="Q684" s="42"/>
      <c r="R684" s="42"/>
      <c r="S684" s="42"/>
      <c r="T684" s="42"/>
      <c r="U684" s="42"/>
      <c r="V684" s="42"/>
      <c r="W684" s="42"/>
      <c r="X684" s="42"/>
      <c r="Y684" s="42"/>
      <c r="Z684" s="42"/>
      <c r="AA684" s="42"/>
      <c r="AB684" s="42"/>
      <c r="AC684" s="42"/>
      <c r="AD684" s="42"/>
      <c r="AE684" s="42"/>
      <c r="AF684" s="42"/>
      <c r="AG684" s="42"/>
      <c r="AH684" s="42"/>
      <c r="AI684" s="42"/>
      <c r="AJ684" s="42"/>
      <c r="AK684" s="42"/>
      <c r="AL684" s="42"/>
      <c r="AM684" s="42"/>
      <c r="AN684" s="42"/>
      <c r="AO684" s="42"/>
      <c r="AP684" s="42"/>
      <c r="AQ684" s="42"/>
      <c r="AR684" s="42"/>
      <c r="AS684" s="42"/>
      <c r="AT684" s="42"/>
      <c r="AU684" s="42"/>
      <c r="AV684" s="42"/>
      <c r="AW684" s="42"/>
      <c r="AX684" s="42"/>
      <c r="AY684" s="42"/>
      <c r="AZ684" s="42"/>
      <c r="BA684" s="42"/>
      <c r="BB684" s="42"/>
      <c r="BC684" s="42"/>
      <c r="BD684" s="42"/>
      <c r="BE684" s="42"/>
      <c r="BF684" s="42"/>
      <c r="BG684" s="42"/>
      <c r="CF684" s="128" t="s">
        <v>332</v>
      </c>
      <c r="CG684" s="131" t="s">
        <v>332</v>
      </c>
      <c r="CH684" s="93" t="b">
        <f t="shared" si="88"/>
        <v>0</v>
      </c>
      <c r="CI684" s="25"/>
      <c r="CJ684" s="25"/>
      <c r="CK684" s="25"/>
      <c r="CP684" s="93" t="b">
        <f t="shared" si="89"/>
        <v>0</v>
      </c>
      <c r="CQ684" s="93" t="b">
        <f t="shared" si="90"/>
        <v>0</v>
      </c>
      <c r="CS684" s="93" t="b">
        <f>$CS$150</f>
        <v>0</v>
      </c>
      <c r="CY684" s="93" t="b">
        <f>CY156</f>
        <v>0</v>
      </c>
      <c r="DC684" s="25"/>
      <c r="DD684" s="94"/>
      <c r="DE684" s="94"/>
      <c r="DJ684" s="118"/>
    </row>
    <row r="685" spans="6:114">
      <c r="F685" s="42"/>
      <c r="G685" s="42"/>
      <c r="H685" s="42"/>
      <c r="I685" s="42"/>
      <c r="J685" s="42"/>
      <c r="K685" s="42"/>
      <c r="L685" s="42"/>
      <c r="M685" s="42"/>
      <c r="N685" s="42"/>
      <c r="O685" s="42"/>
      <c r="P685" s="42"/>
      <c r="Q685" s="42"/>
      <c r="R685" s="42"/>
      <c r="S685" s="42"/>
      <c r="T685" s="42"/>
      <c r="U685" s="42"/>
      <c r="V685" s="42"/>
      <c r="W685" s="42"/>
      <c r="X685" s="42"/>
      <c r="Y685" s="42"/>
      <c r="Z685" s="42"/>
      <c r="AA685" s="42"/>
      <c r="AB685" s="42"/>
      <c r="AC685" s="42"/>
      <c r="AD685" s="42"/>
      <c r="AE685" s="42"/>
      <c r="AF685" s="42"/>
      <c r="AG685" s="42"/>
      <c r="AH685" s="42"/>
      <c r="AI685" s="42"/>
      <c r="AJ685" s="42"/>
      <c r="AK685" s="42"/>
      <c r="AL685" s="42"/>
      <c r="AM685" s="42"/>
      <c r="AN685" s="42"/>
      <c r="AO685" s="42"/>
      <c r="AP685" s="42"/>
      <c r="AQ685" s="42"/>
      <c r="AR685" s="42"/>
      <c r="AS685" s="42"/>
      <c r="AT685" s="42"/>
      <c r="AU685" s="42"/>
      <c r="AV685" s="42"/>
      <c r="AW685" s="42"/>
      <c r="AX685" s="42"/>
      <c r="AY685" s="42"/>
      <c r="AZ685" s="42"/>
      <c r="BA685" s="42"/>
      <c r="BB685" s="42"/>
      <c r="BC685" s="42"/>
      <c r="BD685" s="42"/>
      <c r="BE685" s="42"/>
      <c r="BF685" s="42"/>
      <c r="BG685" s="42"/>
      <c r="CF685" s="128" t="s">
        <v>854</v>
      </c>
      <c r="CG685" s="131" t="s">
        <v>854</v>
      </c>
      <c r="CH685" s="93" t="b">
        <f t="shared" ref="CH685" si="91">IF(COUNTIF(CP685:DC685,TRUE)=0,FALSE,TRUE)</f>
        <v>0</v>
      </c>
      <c r="CI685" s="25"/>
      <c r="CJ685" s="25"/>
      <c r="CK685" s="25"/>
      <c r="CP685" s="93" t="b">
        <f t="shared" si="89"/>
        <v>0</v>
      </c>
      <c r="CQ685" s="93" t="b">
        <f t="shared" si="90"/>
        <v>0</v>
      </c>
      <c r="CU685" s="93" t="b">
        <f>$CU$152</f>
        <v>0</v>
      </c>
      <c r="CW685" s="93" t="b">
        <f>$CW$154</f>
        <v>0</v>
      </c>
      <c r="CZ685" s="93" t="b">
        <f>$CZ$157</f>
        <v>0</v>
      </c>
      <c r="DB685" s="93" t="b">
        <f>$DB$159</f>
        <v>0</v>
      </c>
      <c r="DC685" s="25"/>
      <c r="DD685" s="94"/>
      <c r="DE685" s="94"/>
      <c r="DJ685" s="118"/>
    </row>
    <row r="686" spans="6:114">
      <c r="F686" s="42"/>
      <c r="G686" s="42"/>
      <c r="H686" s="42"/>
      <c r="I686" s="42"/>
      <c r="J686" s="42"/>
      <c r="K686" s="42"/>
      <c r="L686" s="42"/>
      <c r="M686" s="42"/>
      <c r="N686" s="42"/>
      <c r="O686" s="42"/>
      <c r="P686" s="42"/>
      <c r="Q686" s="42"/>
      <c r="R686" s="42"/>
      <c r="S686" s="42"/>
      <c r="T686" s="42"/>
      <c r="U686" s="42"/>
      <c r="V686" s="42"/>
      <c r="W686" s="42"/>
      <c r="X686" s="42"/>
      <c r="Y686" s="42"/>
      <c r="Z686" s="42"/>
      <c r="AA686" s="42"/>
      <c r="AB686" s="42"/>
      <c r="AC686" s="42"/>
      <c r="AD686" s="42"/>
      <c r="AE686" s="42"/>
      <c r="AF686" s="42"/>
      <c r="AG686" s="42"/>
      <c r="AH686" s="42"/>
      <c r="AI686" s="42"/>
      <c r="AJ686" s="42"/>
      <c r="AK686" s="42"/>
      <c r="AL686" s="42"/>
      <c r="AM686" s="42"/>
      <c r="AN686" s="42"/>
      <c r="AO686" s="42"/>
      <c r="AP686" s="42"/>
      <c r="AQ686" s="42"/>
      <c r="AR686" s="42"/>
      <c r="AS686" s="42"/>
      <c r="AT686" s="42"/>
      <c r="AU686" s="42"/>
      <c r="AV686" s="42"/>
      <c r="AW686" s="42"/>
      <c r="AX686" s="42"/>
      <c r="AY686" s="42"/>
      <c r="AZ686" s="42"/>
      <c r="BA686" s="42"/>
      <c r="BB686" s="42"/>
      <c r="BC686" s="42"/>
      <c r="BD686" s="42"/>
      <c r="BE686" s="42"/>
      <c r="BF686" s="42"/>
      <c r="BG686" s="42"/>
      <c r="CF686" s="128" t="s">
        <v>333</v>
      </c>
      <c r="CG686" s="131" t="s">
        <v>333</v>
      </c>
      <c r="CH686" s="93" t="b">
        <f t="shared" si="88"/>
        <v>0</v>
      </c>
      <c r="CI686" s="25"/>
      <c r="CJ686" s="25"/>
      <c r="CK686" s="25"/>
      <c r="CP686" s="93" t="b">
        <f t="shared" si="89"/>
        <v>0</v>
      </c>
      <c r="CQ686" s="93" t="b">
        <f t="shared" si="90"/>
        <v>0</v>
      </c>
      <c r="CS686" s="93" t="b">
        <f>$CS$150</f>
        <v>0</v>
      </c>
      <c r="CT686" s="93" t="b">
        <f>CT151</f>
        <v>0</v>
      </c>
      <c r="CY686" s="93" t="b">
        <f>CY156</f>
        <v>0</v>
      </c>
      <c r="DC686" s="25"/>
      <c r="DD686" s="94"/>
      <c r="DE686" s="94"/>
      <c r="DJ686" s="118"/>
    </row>
    <row r="687" spans="6:114">
      <c r="F687" s="42"/>
      <c r="G687" s="42"/>
      <c r="H687" s="42"/>
      <c r="I687" s="42"/>
      <c r="J687" s="42"/>
      <c r="K687" s="42"/>
      <c r="L687" s="42"/>
      <c r="M687" s="42"/>
      <c r="N687" s="42"/>
      <c r="O687" s="42"/>
      <c r="P687" s="42"/>
      <c r="Q687" s="42"/>
      <c r="R687" s="42"/>
      <c r="S687" s="42"/>
      <c r="T687" s="42"/>
      <c r="U687" s="42"/>
      <c r="V687" s="42"/>
      <c r="W687" s="42"/>
      <c r="X687" s="42"/>
      <c r="Y687" s="42"/>
      <c r="Z687" s="42"/>
      <c r="AA687" s="42"/>
      <c r="AB687" s="42"/>
      <c r="AC687" s="42"/>
      <c r="AD687" s="42"/>
      <c r="AE687" s="42"/>
      <c r="AF687" s="42"/>
      <c r="AG687" s="42"/>
      <c r="AH687" s="42"/>
      <c r="AI687" s="42"/>
      <c r="AJ687" s="42"/>
      <c r="AK687" s="42"/>
      <c r="AL687" s="42"/>
      <c r="AM687" s="42"/>
      <c r="AN687" s="42"/>
      <c r="AO687" s="42"/>
      <c r="AP687" s="42"/>
      <c r="AQ687" s="42"/>
      <c r="AR687" s="42"/>
      <c r="AS687" s="42"/>
      <c r="AT687" s="42"/>
      <c r="AU687" s="42"/>
      <c r="AV687" s="42"/>
      <c r="AW687" s="42"/>
      <c r="AX687" s="42"/>
      <c r="AY687" s="42"/>
      <c r="AZ687" s="42"/>
      <c r="BA687" s="42"/>
      <c r="BB687" s="42"/>
      <c r="BC687" s="42"/>
      <c r="BD687" s="42"/>
      <c r="BE687" s="42"/>
      <c r="BF687" s="42"/>
      <c r="BG687" s="42"/>
      <c r="CF687" s="128" t="s">
        <v>502</v>
      </c>
      <c r="CG687" s="131" t="s">
        <v>502</v>
      </c>
      <c r="CH687" s="93" t="b">
        <f t="shared" si="88"/>
        <v>0</v>
      </c>
      <c r="CI687" s="25"/>
      <c r="CJ687" s="25"/>
      <c r="CK687" s="25"/>
      <c r="CP687" s="93" t="b">
        <f t="shared" si="89"/>
        <v>0</v>
      </c>
      <c r="CQ687" s="93" t="b">
        <f t="shared" si="90"/>
        <v>0</v>
      </c>
      <c r="CU687" s="93" t="b">
        <f>$CU$152</f>
        <v>0</v>
      </c>
      <c r="CW687" s="93" t="b">
        <f>$CW$154</f>
        <v>0</v>
      </c>
      <c r="CZ687" s="93" t="b">
        <f>CZ157</f>
        <v>0</v>
      </c>
      <c r="DB687" s="93" t="b">
        <f>$DB$159</f>
        <v>0</v>
      </c>
      <c r="DC687" s="25"/>
      <c r="DD687" s="94"/>
      <c r="DE687" s="94"/>
      <c r="DJ687" s="118"/>
    </row>
    <row r="688" spans="6:114">
      <c r="F688" s="42"/>
      <c r="G688" s="42"/>
      <c r="H688" s="42"/>
      <c r="I688" s="42"/>
      <c r="J688" s="42"/>
      <c r="K688" s="42"/>
      <c r="L688" s="42"/>
      <c r="M688" s="42"/>
      <c r="N688" s="42"/>
      <c r="O688" s="42"/>
      <c r="P688" s="42"/>
      <c r="Q688" s="42"/>
      <c r="R688" s="42"/>
      <c r="S688" s="42"/>
      <c r="T688" s="42"/>
      <c r="U688" s="42"/>
      <c r="V688" s="42"/>
      <c r="W688" s="42"/>
      <c r="X688" s="42"/>
      <c r="Y688" s="42"/>
      <c r="Z688" s="42"/>
      <c r="AA688" s="42"/>
      <c r="AB688" s="42"/>
      <c r="AC688" s="42"/>
      <c r="AD688" s="42"/>
      <c r="AE688" s="42"/>
      <c r="AF688" s="42"/>
      <c r="AG688" s="42"/>
      <c r="AH688" s="42"/>
      <c r="AI688" s="42"/>
      <c r="AJ688" s="42"/>
      <c r="AK688" s="42"/>
      <c r="AL688" s="42"/>
      <c r="AM688" s="42"/>
      <c r="AN688" s="42"/>
      <c r="AO688" s="42"/>
      <c r="AP688" s="42"/>
      <c r="AQ688" s="42"/>
      <c r="AR688" s="42"/>
      <c r="AS688" s="42"/>
      <c r="AT688" s="42"/>
      <c r="AU688" s="42"/>
      <c r="AV688" s="42"/>
      <c r="AW688" s="42"/>
      <c r="AX688" s="42"/>
      <c r="AY688" s="42"/>
      <c r="AZ688" s="42"/>
      <c r="BA688" s="42"/>
      <c r="BB688" s="42"/>
      <c r="BC688" s="42"/>
      <c r="BD688" s="42"/>
      <c r="BE688" s="42"/>
      <c r="BF688" s="42"/>
      <c r="BG688" s="42"/>
      <c r="CF688" s="128" t="s">
        <v>336</v>
      </c>
      <c r="CG688" s="131" t="s">
        <v>336</v>
      </c>
      <c r="CH688" s="93" t="b">
        <f t="shared" si="88"/>
        <v>0</v>
      </c>
      <c r="CI688" s="25"/>
      <c r="CJ688" s="25"/>
      <c r="CK688" s="25"/>
      <c r="CP688" s="93" t="b">
        <f t="shared" si="89"/>
        <v>0</v>
      </c>
      <c r="CQ688" s="93" t="b">
        <f t="shared" si="90"/>
        <v>0</v>
      </c>
      <c r="CS688" s="93" t="b">
        <f>$CS$150</f>
        <v>0</v>
      </c>
      <c r="CY688" s="93" t="b">
        <f>CY156</f>
        <v>0</v>
      </c>
      <c r="DC688" s="25"/>
      <c r="DD688" s="94"/>
      <c r="DE688" s="94"/>
      <c r="DJ688" s="118"/>
    </row>
    <row r="689" spans="6:114">
      <c r="F689" s="42"/>
      <c r="G689" s="42"/>
      <c r="H689" s="42"/>
      <c r="I689" s="42"/>
      <c r="J689" s="42"/>
      <c r="K689" s="42"/>
      <c r="L689" s="42"/>
      <c r="M689" s="42"/>
      <c r="N689" s="42"/>
      <c r="O689" s="42"/>
      <c r="P689" s="42"/>
      <c r="Q689" s="42"/>
      <c r="R689" s="42"/>
      <c r="S689" s="42"/>
      <c r="T689" s="42"/>
      <c r="U689" s="42"/>
      <c r="V689" s="42"/>
      <c r="W689" s="42"/>
      <c r="X689" s="42"/>
      <c r="Y689" s="42"/>
      <c r="Z689" s="42"/>
      <c r="AA689" s="42"/>
      <c r="AB689" s="42"/>
      <c r="AC689" s="42"/>
      <c r="AD689" s="42"/>
      <c r="AE689" s="42"/>
      <c r="AF689" s="42"/>
      <c r="AG689" s="42"/>
      <c r="AH689" s="42"/>
      <c r="AI689" s="42"/>
      <c r="AJ689" s="42"/>
      <c r="AK689" s="42"/>
      <c r="AL689" s="42"/>
      <c r="AM689" s="42"/>
      <c r="AN689" s="42"/>
      <c r="AO689" s="42"/>
      <c r="AP689" s="42"/>
      <c r="AQ689" s="42"/>
      <c r="AR689" s="42"/>
      <c r="AS689" s="42"/>
      <c r="AT689" s="42"/>
      <c r="AU689" s="42"/>
      <c r="AV689" s="42"/>
      <c r="AW689" s="42"/>
      <c r="AX689" s="42"/>
      <c r="AY689" s="42"/>
      <c r="AZ689" s="42"/>
      <c r="BA689" s="42"/>
      <c r="BB689" s="42"/>
      <c r="BC689" s="42"/>
      <c r="BD689" s="42"/>
      <c r="BE689" s="42"/>
      <c r="BF689" s="42"/>
      <c r="BG689" s="42"/>
      <c r="CF689" s="128" t="str">
        <f>CF688&amp;"_1mM"</f>
        <v>PKACβ_1mM</v>
      </c>
      <c r="CG689" s="128" t="str">
        <f>CG688&amp;"_1mM"</f>
        <v>PKACβ_1mM</v>
      </c>
      <c r="CH689" s="93" t="b">
        <f t="shared" si="88"/>
        <v>0</v>
      </c>
      <c r="CI689" s="25"/>
      <c r="CJ689" s="25"/>
      <c r="CK689" s="25"/>
      <c r="CP689" s="93" t="b">
        <f t="shared" si="89"/>
        <v>0</v>
      </c>
      <c r="CQ689" s="93" t="b">
        <f t="shared" si="90"/>
        <v>0</v>
      </c>
      <c r="CU689" s="93" t="b">
        <f>$CU$152</f>
        <v>0</v>
      </c>
      <c r="CW689" s="93" t="b">
        <f>$CW$154</f>
        <v>0</v>
      </c>
      <c r="CZ689" s="93" t="b">
        <f>$CZ$157</f>
        <v>0</v>
      </c>
      <c r="DB689" s="93" t="b">
        <f>$DB$159</f>
        <v>0</v>
      </c>
      <c r="DC689" s="25"/>
      <c r="DD689" s="94"/>
      <c r="DE689" s="94"/>
      <c r="DJ689" s="118"/>
    </row>
    <row r="690" spans="6:114">
      <c r="F690" s="42"/>
      <c r="G690" s="42"/>
      <c r="H690" s="42"/>
      <c r="I690" s="42"/>
      <c r="J690" s="42"/>
      <c r="K690" s="42"/>
      <c r="L690" s="42"/>
      <c r="M690" s="42"/>
      <c r="N690" s="42"/>
      <c r="O690" s="42"/>
      <c r="P690" s="42"/>
      <c r="Q690" s="42"/>
      <c r="R690" s="42"/>
      <c r="S690" s="42"/>
      <c r="T690" s="42"/>
      <c r="U690" s="42"/>
      <c r="V690" s="42"/>
      <c r="W690" s="42"/>
      <c r="X690" s="42"/>
      <c r="Y690" s="42"/>
      <c r="Z690" s="42"/>
      <c r="AA690" s="42"/>
      <c r="AB690" s="42"/>
      <c r="AC690" s="42"/>
      <c r="AD690" s="42"/>
      <c r="AE690" s="42"/>
      <c r="AF690" s="42"/>
      <c r="AG690" s="42"/>
      <c r="AH690" s="42"/>
      <c r="AI690" s="42"/>
      <c r="AJ690" s="42"/>
      <c r="AK690" s="42"/>
      <c r="AL690" s="42"/>
      <c r="AM690" s="42"/>
      <c r="AN690" s="42"/>
      <c r="AO690" s="42"/>
      <c r="AP690" s="42"/>
      <c r="AQ690" s="42"/>
      <c r="AR690" s="42"/>
      <c r="AS690" s="42"/>
      <c r="AT690" s="42"/>
      <c r="AU690" s="42"/>
      <c r="AV690" s="42"/>
      <c r="AW690" s="42"/>
      <c r="AX690" s="42"/>
      <c r="AY690" s="42"/>
      <c r="AZ690" s="42"/>
      <c r="BA690" s="42"/>
      <c r="BB690" s="42"/>
      <c r="BC690" s="42"/>
      <c r="BD690" s="42"/>
      <c r="BE690" s="42"/>
      <c r="BF690" s="42"/>
      <c r="BG690" s="42"/>
      <c r="CF690" s="128" t="s">
        <v>337</v>
      </c>
      <c r="CG690" s="131" t="s">
        <v>337</v>
      </c>
      <c r="CH690" s="93" t="b">
        <f t="shared" si="88"/>
        <v>0</v>
      </c>
      <c r="CI690" s="25"/>
      <c r="CJ690" s="25"/>
      <c r="CK690" s="25"/>
      <c r="CP690" s="93" t="b">
        <f t="shared" si="89"/>
        <v>0</v>
      </c>
      <c r="CQ690" s="93" t="b">
        <f t="shared" si="90"/>
        <v>0</v>
      </c>
      <c r="CS690" s="93" t="b">
        <f>$CS$150</f>
        <v>0</v>
      </c>
      <c r="CY690" s="93" t="b">
        <f>CY156</f>
        <v>0</v>
      </c>
      <c r="DC690" s="25"/>
      <c r="DD690" s="94"/>
      <c r="DE690" s="94"/>
      <c r="DJ690" s="118"/>
    </row>
    <row r="691" spans="6:114">
      <c r="CF691" s="128" t="str">
        <f>CF690&amp;"_1mM"</f>
        <v>PKACγ_1mM</v>
      </c>
      <c r="CG691" s="128" t="str">
        <f>CG690&amp;"_1mM"</f>
        <v>PKACγ_1mM</v>
      </c>
      <c r="CI691" s="25"/>
      <c r="CJ691" s="25"/>
      <c r="CK691" s="25"/>
      <c r="DC691" s="25"/>
      <c r="DD691" s="94"/>
      <c r="DE691" s="94"/>
      <c r="DJ691" s="118"/>
    </row>
    <row r="692" spans="6:114">
      <c r="CF692" s="128" t="s">
        <v>338</v>
      </c>
      <c r="CG692" s="131" t="s">
        <v>338</v>
      </c>
      <c r="CH692" s="93" t="b">
        <f t="shared" si="88"/>
        <v>0</v>
      </c>
      <c r="CI692" s="25"/>
      <c r="CJ692" s="25"/>
      <c r="CK692" s="25"/>
      <c r="CP692" s="93" t="b">
        <f>IF(COUNTIF(DJ:DJ,CF692)&gt;0,TRUE,FALSE)</f>
        <v>0</v>
      </c>
      <c r="CQ692" s="93" t="b">
        <f>IF(COUNTIF($BU$164:$CB$339,CF692)&gt;0,TRUE,FALSE)</f>
        <v>0</v>
      </c>
      <c r="CS692" s="93" t="b">
        <f>$CS$150</f>
        <v>0</v>
      </c>
      <c r="CT692" s="93" t="b">
        <f>CT151</f>
        <v>0</v>
      </c>
      <c r="CY692" s="93" t="b">
        <f>CY156</f>
        <v>0</v>
      </c>
      <c r="DC692" s="25"/>
      <c r="DD692" s="94"/>
      <c r="DE692" s="94"/>
      <c r="DJ692" s="118"/>
    </row>
    <row r="693" spans="6:114">
      <c r="CF693" s="128" t="s">
        <v>503</v>
      </c>
      <c r="CG693" s="131" t="s">
        <v>503</v>
      </c>
      <c r="CH693" s="93" t="b">
        <f t="shared" si="88"/>
        <v>0</v>
      </c>
      <c r="CI693" s="25"/>
      <c r="CJ693" s="25"/>
      <c r="CK693" s="25"/>
      <c r="CP693" s="93" t="b">
        <f>IF(COUNTIF(DJ:DJ,CF693)&gt;0,TRUE,FALSE)</f>
        <v>0</v>
      </c>
      <c r="CQ693" s="93" t="b">
        <f>IF(COUNTIF($BU$164:$CB$339,CF693)&gt;0,TRUE,FALSE)</f>
        <v>0</v>
      </c>
      <c r="CU693" s="93" t="b">
        <f>$CU$152</f>
        <v>0</v>
      </c>
      <c r="CW693" s="93" t="b">
        <f>$CW$154</f>
        <v>0</v>
      </c>
      <c r="CZ693" s="93" t="b">
        <f>CZ157</f>
        <v>0</v>
      </c>
      <c r="DB693" s="93" t="b">
        <f>$DB$159</f>
        <v>0</v>
      </c>
      <c r="DC693" s="25"/>
      <c r="DD693" s="94"/>
      <c r="DE693" s="94"/>
      <c r="DJ693" s="127"/>
    </row>
    <row r="694" spans="6:114">
      <c r="CF694" s="128" t="s">
        <v>339</v>
      </c>
      <c r="CG694" s="131" t="s">
        <v>339</v>
      </c>
      <c r="CH694" s="93" t="b">
        <f t="shared" si="88"/>
        <v>0</v>
      </c>
      <c r="CI694" s="25"/>
      <c r="CJ694" s="25"/>
      <c r="CK694" s="25"/>
      <c r="CP694" s="93" t="b">
        <f>IF(COUNTIF(DJ:DJ,CF694)&gt;0,TRUE,FALSE)</f>
        <v>0</v>
      </c>
      <c r="CQ694" s="93" t="b">
        <f>IF(COUNTIF($BU$164:$CB$339,CF694)&gt;0,TRUE,FALSE)</f>
        <v>0</v>
      </c>
      <c r="CS694" s="93" t="b">
        <f>$CS$150</f>
        <v>0</v>
      </c>
      <c r="CY694" s="93" t="b">
        <f>CY156</f>
        <v>0</v>
      </c>
      <c r="DC694" s="25"/>
      <c r="DD694" s="94"/>
      <c r="DE694" s="94"/>
    </row>
    <row r="695" spans="6:114">
      <c r="CF695" s="128" t="str">
        <f>CF694&amp;"_1mM"</f>
        <v>PKCβ1_1mM</v>
      </c>
      <c r="CG695" s="128" t="str">
        <f>CG694&amp;"_1mM"</f>
        <v>PKCβ1_1mM</v>
      </c>
      <c r="CI695" s="25"/>
      <c r="CJ695" s="25"/>
      <c r="CK695" s="25"/>
      <c r="DC695" s="25"/>
      <c r="DD695" s="94"/>
      <c r="DE695" s="94"/>
    </row>
    <row r="696" spans="6:114">
      <c r="CF696" s="130" t="s">
        <v>342</v>
      </c>
      <c r="CG696" s="131" t="s">
        <v>342</v>
      </c>
      <c r="CH696" s="93" t="b">
        <f t="shared" si="88"/>
        <v>0</v>
      </c>
      <c r="CI696" s="25"/>
      <c r="CJ696" s="25"/>
      <c r="CK696" s="25"/>
      <c r="CP696" s="93" t="b">
        <f>IF(COUNTIF(DJ:DJ,CF696)&gt;0,TRUE,FALSE)</f>
        <v>0</v>
      </c>
      <c r="CQ696" s="93" t="b">
        <f>IF(COUNTIF($BU$164:$CB$339,CF696)&gt;0,TRUE,FALSE)</f>
        <v>0</v>
      </c>
      <c r="CS696" s="93" t="b">
        <f>$CS$150</f>
        <v>0</v>
      </c>
      <c r="CY696" s="93" t="b">
        <f>CY156</f>
        <v>0</v>
      </c>
      <c r="DC696" s="25"/>
      <c r="DD696" s="94"/>
      <c r="DE696" s="94"/>
    </row>
    <row r="697" spans="6:114">
      <c r="CF697" s="128" t="str">
        <f>CF696&amp;"_1mM"</f>
        <v>PKCβ2_1mM</v>
      </c>
      <c r="CG697" s="128" t="str">
        <f>CG696&amp;"_1mM"</f>
        <v>PKCβ2_1mM</v>
      </c>
      <c r="CI697" s="25"/>
      <c r="CJ697" s="25"/>
      <c r="CK697" s="25"/>
      <c r="DC697" s="25"/>
      <c r="DD697" s="94"/>
      <c r="DE697" s="94"/>
    </row>
    <row r="698" spans="6:114">
      <c r="CF698" s="128" t="s">
        <v>343</v>
      </c>
      <c r="CG698" s="131" t="s">
        <v>343</v>
      </c>
      <c r="CH698" s="93" t="b">
        <f t="shared" si="88"/>
        <v>0</v>
      </c>
      <c r="CI698" s="25"/>
      <c r="CJ698" s="25"/>
      <c r="CK698" s="25"/>
      <c r="CP698" s="93" t="b">
        <f>IF(COUNTIF(DJ:DJ,CF698)&gt;0,TRUE,FALSE)</f>
        <v>0</v>
      </c>
      <c r="CQ698" s="93" t="b">
        <f>IF(COUNTIF($BU$164:$CB$339,CF698)&gt;0,TRUE,FALSE)</f>
        <v>0</v>
      </c>
      <c r="CS698" s="93" t="b">
        <f>$CS$150</f>
        <v>0</v>
      </c>
      <c r="CY698" s="93" t="b">
        <f>CY156</f>
        <v>0</v>
      </c>
      <c r="DC698" s="25"/>
      <c r="DD698" s="94"/>
      <c r="DE698" s="94"/>
    </row>
    <row r="699" spans="6:114">
      <c r="CF699" s="128" t="s">
        <v>855</v>
      </c>
      <c r="CG699" s="131" t="s">
        <v>855</v>
      </c>
      <c r="CH699" s="93" t="b">
        <f t="shared" ref="CH699" si="92">IF(COUNTIF(CP699:DC699,TRUE)=0,FALSE,TRUE)</f>
        <v>0</v>
      </c>
      <c r="CI699" s="25"/>
      <c r="CJ699" s="25"/>
      <c r="CK699" s="25"/>
      <c r="CP699" s="93" t="b">
        <f>IF(COUNTIF(DJ:DJ,CF699)&gt;0,TRUE,FALSE)</f>
        <v>0</v>
      </c>
      <c r="CQ699" s="93" t="b">
        <f>IF(COUNTIF($BU$164:$CB$339,CF699)&gt;0,TRUE,FALSE)</f>
        <v>0</v>
      </c>
      <c r="CU699" s="93" t="b">
        <f>$CU$152</f>
        <v>0</v>
      </c>
      <c r="CW699" s="93" t="b">
        <f>$CW$154</f>
        <v>0</v>
      </c>
      <c r="CZ699" s="93" t="b">
        <f>$CZ$157</f>
        <v>0</v>
      </c>
      <c r="DB699" s="93" t="b">
        <f>$DB$159</f>
        <v>0</v>
      </c>
      <c r="DC699" s="25"/>
      <c r="DD699" s="94"/>
      <c r="DE699" s="94"/>
    </row>
    <row r="700" spans="6:114">
      <c r="CF700" s="128" t="s">
        <v>344</v>
      </c>
      <c r="CG700" s="131" t="s">
        <v>344</v>
      </c>
      <c r="CH700" s="93" t="b">
        <f t="shared" si="88"/>
        <v>0</v>
      </c>
      <c r="CI700" s="25"/>
      <c r="CJ700" s="25"/>
      <c r="CK700" s="25"/>
      <c r="CP700" s="93" t="b">
        <f>IF(COUNTIF(DJ:DJ,CF700)&gt;0,TRUE,FALSE)</f>
        <v>0</v>
      </c>
      <c r="CQ700" s="93" t="b">
        <f>IF(COUNTIF($BU$164:$CB$339,CF700)&gt;0,TRUE,FALSE)</f>
        <v>0</v>
      </c>
      <c r="CS700" s="93" t="b">
        <f>$CS$150</f>
        <v>0</v>
      </c>
      <c r="CY700" s="93" t="b">
        <f>CY156</f>
        <v>0</v>
      </c>
      <c r="DC700" s="25"/>
      <c r="DD700" s="94"/>
      <c r="DE700" s="94"/>
    </row>
    <row r="701" spans="6:114">
      <c r="CF701" s="128" t="str">
        <f>CF700&amp;"_1mM"</f>
        <v>PKCδ_1mM</v>
      </c>
      <c r="CG701" s="128" t="str">
        <f>CG700&amp;"_1mM"</f>
        <v>PKCδ_1mM</v>
      </c>
      <c r="CI701" s="25"/>
      <c r="CJ701" s="25"/>
      <c r="CK701" s="25"/>
      <c r="DC701" s="25"/>
      <c r="DD701" s="94"/>
      <c r="DE701" s="94"/>
    </row>
    <row r="702" spans="6:114">
      <c r="CF702" s="128" t="s">
        <v>345</v>
      </c>
      <c r="CG702" s="131" t="s">
        <v>345</v>
      </c>
      <c r="CH702" s="93" t="b">
        <f t="shared" si="88"/>
        <v>0</v>
      </c>
      <c r="CI702" s="25"/>
      <c r="CJ702" s="25"/>
      <c r="CK702" s="25"/>
      <c r="CP702" s="93" t="b">
        <f>IF(COUNTIF(DJ:DJ,CF702)&gt;0,TRUE,FALSE)</f>
        <v>0</v>
      </c>
      <c r="CQ702" s="93" t="b">
        <f>IF(COUNTIF($BU$164:$CB$339,CF702)&gt;0,TRUE,FALSE)</f>
        <v>0</v>
      </c>
      <c r="CS702" s="93" t="b">
        <f>$CS$150</f>
        <v>0</v>
      </c>
      <c r="CY702" s="93" t="b">
        <f>CY156</f>
        <v>0</v>
      </c>
      <c r="DC702" s="25"/>
      <c r="DD702" s="94"/>
      <c r="DE702" s="94"/>
    </row>
    <row r="703" spans="6:114">
      <c r="CF703" s="128" t="s">
        <v>547</v>
      </c>
      <c r="CG703" s="131" t="s">
        <v>547</v>
      </c>
      <c r="CH703" s="93" t="b">
        <f t="shared" si="88"/>
        <v>0</v>
      </c>
      <c r="CI703" s="25"/>
      <c r="CJ703" s="25"/>
      <c r="CK703" s="25"/>
      <c r="CP703" s="93" t="b">
        <f>IF(COUNTIF(DJ:DJ,CF703)&gt;0,TRUE,FALSE)</f>
        <v>0</v>
      </c>
      <c r="CQ703" s="93" t="b">
        <f>IF(COUNTIF($BU$164:$CB$339,CF703)&gt;0,TRUE,FALSE)</f>
        <v>0</v>
      </c>
      <c r="CU703" s="93" t="b">
        <f>$CU$152</f>
        <v>0</v>
      </c>
      <c r="CW703" s="93" t="b">
        <f>$CW$154</f>
        <v>0</v>
      </c>
      <c r="CZ703" s="93" t="b">
        <f>CZ157</f>
        <v>0</v>
      </c>
      <c r="DB703" s="93" t="b">
        <f>$DB$159</f>
        <v>0</v>
      </c>
      <c r="DC703" s="25"/>
      <c r="DD703" s="94"/>
      <c r="DE703" s="94"/>
    </row>
    <row r="704" spans="6:114">
      <c r="CF704" s="128" t="s">
        <v>347</v>
      </c>
      <c r="CG704" s="131" t="s">
        <v>347</v>
      </c>
      <c r="CH704" s="93" t="b">
        <f t="shared" si="88"/>
        <v>0</v>
      </c>
      <c r="CI704" s="25"/>
      <c r="CJ704" s="25"/>
      <c r="CK704" s="25"/>
      <c r="CP704" s="93" t="b">
        <f>IF(COUNTIF(DJ:DJ,CF704)&gt;0,TRUE,FALSE)</f>
        <v>0</v>
      </c>
      <c r="CQ704" s="93" t="b">
        <f>IF(COUNTIF($BU$164:$CB$339,CF704)&gt;0,TRUE,FALSE)</f>
        <v>0</v>
      </c>
      <c r="CS704" s="93" t="b">
        <f>$CS$150</f>
        <v>0</v>
      </c>
      <c r="CY704" s="93" t="b">
        <f>CY156</f>
        <v>0</v>
      </c>
      <c r="DC704" s="25"/>
      <c r="DD704" s="94"/>
      <c r="DE704" s="94"/>
    </row>
    <row r="705" spans="82:109">
      <c r="CF705" s="128" t="str">
        <f>CF704&amp;"_1mM"</f>
        <v>PKCζ_1mM</v>
      </c>
      <c r="CG705" s="128" t="str">
        <f>CG704&amp;"_1mM"</f>
        <v>PKCζ_1mM</v>
      </c>
      <c r="CI705" s="25"/>
      <c r="CJ705" s="25"/>
      <c r="CK705" s="25"/>
      <c r="DC705" s="25"/>
      <c r="DD705" s="94"/>
      <c r="DE705" s="94"/>
    </row>
    <row r="706" spans="82:109">
      <c r="CF706" s="128" t="s">
        <v>348</v>
      </c>
      <c r="CG706" s="131" t="s">
        <v>348</v>
      </c>
      <c r="CH706" s="93" t="b">
        <f t="shared" si="88"/>
        <v>0</v>
      </c>
      <c r="CI706" s="25"/>
      <c r="CJ706" s="25"/>
      <c r="CK706" s="25"/>
      <c r="CP706" s="93" t="b">
        <f>IF(COUNTIF(DJ:DJ,CF706)&gt;0,TRUE,FALSE)</f>
        <v>0</v>
      </c>
      <c r="CQ706" s="93" t="b">
        <f>IF(COUNTIF($BU$164:$CB$339,CF706)&gt;0,TRUE,FALSE)</f>
        <v>0</v>
      </c>
      <c r="CS706" s="93" t="b">
        <f>$CS$150</f>
        <v>0</v>
      </c>
      <c r="CY706" s="93" t="b">
        <f>CY156</f>
        <v>0</v>
      </c>
      <c r="DC706" s="25"/>
      <c r="DD706" s="94"/>
      <c r="DE706" s="94"/>
    </row>
    <row r="707" spans="82:109">
      <c r="CF707" s="128" t="str">
        <f>CF706&amp;"_1mM"</f>
        <v>PKCη_1mM</v>
      </c>
      <c r="CG707" s="128" t="str">
        <f>CG706&amp;"_1mM"</f>
        <v>PKCη_1mM</v>
      </c>
      <c r="CI707" s="25"/>
      <c r="CJ707" s="25"/>
      <c r="CK707" s="25"/>
      <c r="DC707" s="25"/>
      <c r="DD707" s="94"/>
      <c r="DE707" s="94"/>
    </row>
    <row r="708" spans="82:109">
      <c r="CF708" s="128" t="s">
        <v>349</v>
      </c>
      <c r="CG708" s="131" t="s">
        <v>349</v>
      </c>
      <c r="CH708" s="93" t="b">
        <f t="shared" si="88"/>
        <v>0</v>
      </c>
      <c r="CI708" s="25"/>
      <c r="CJ708" s="25"/>
      <c r="CK708" s="25"/>
      <c r="CP708" s="93" t="b">
        <f>IF(COUNTIF(DJ:DJ,CF708)&gt;0,TRUE,FALSE)</f>
        <v>0</v>
      </c>
      <c r="CQ708" s="93" t="b">
        <f>IF(COUNTIF($BU$164:$CB$339,CF708)&gt;0,TRUE,FALSE)</f>
        <v>0</v>
      </c>
      <c r="CS708" s="93" t="b">
        <f>$CS$150</f>
        <v>0</v>
      </c>
      <c r="CY708" s="93" t="b">
        <f>CY156</f>
        <v>0</v>
      </c>
      <c r="DC708" s="25"/>
      <c r="DD708" s="94"/>
      <c r="DE708" s="94"/>
    </row>
    <row r="709" spans="82:109">
      <c r="CF709" s="128" t="str">
        <f>CF708&amp;"_1mM"</f>
        <v>PKCθ_1mM</v>
      </c>
      <c r="CG709" s="128" t="str">
        <f>CG708&amp;"_1mM"</f>
        <v>PKCθ_1mM</v>
      </c>
      <c r="CI709" s="25"/>
      <c r="CJ709" s="25"/>
      <c r="CK709" s="25"/>
      <c r="DC709" s="25"/>
      <c r="DD709" s="94"/>
      <c r="DE709" s="94"/>
    </row>
    <row r="710" spans="82:109">
      <c r="CF710" s="128" t="s">
        <v>350</v>
      </c>
      <c r="CG710" s="131" t="s">
        <v>350</v>
      </c>
      <c r="CH710" s="93" t="b">
        <f t="shared" si="88"/>
        <v>0</v>
      </c>
      <c r="CI710" s="25"/>
      <c r="CJ710" s="25"/>
      <c r="CK710" s="25"/>
      <c r="CP710" s="93" t="b">
        <f>IF(COUNTIF(DJ:DJ,CF710)&gt;0,TRUE,FALSE)</f>
        <v>0</v>
      </c>
      <c r="CQ710" s="93" t="b">
        <f>IF(COUNTIF($BU$164:$CB$339,CF710)&gt;0,TRUE,FALSE)</f>
        <v>0</v>
      </c>
      <c r="CS710" s="93" t="b">
        <f>$CS$150</f>
        <v>0</v>
      </c>
      <c r="CY710" s="93" t="b">
        <f>CY156</f>
        <v>0</v>
      </c>
      <c r="DC710" s="25"/>
      <c r="DD710" s="94"/>
      <c r="DE710" s="94"/>
    </row>
    <row r="711" spans="82:109">
      <c r="CF711" s="128" t="str">
        <f>CF710&amp;"_1mM"</f>
        <v>PKCι_1mM</v>
      </c>
      <c r="CG711" s="128" t="str">
        <f>CG710&amp;"_1mM"</f>
        <v>PKCι_1mM</v>
      </c>
      <c r="CI711" s="25"/>
      <c r="CJ711" s="25"/>
      <c r="CK711" s="25"/>
      <c r="DC711" s="25"/>
      <c r="DD711" s="94"/>
      <c r="DE711" s="94"/>
    </row>
    <row r="712" spans="82:109">
      <c r="CF712" s="128" t="s">
        <v>352</v>
      </c>
      <c r="CG712" s="131" t="s">
        <v>352</v>
      </c>
      <c r="CH712" s="93" t="b">
        <f t="shared" si="88"/>
        <v>0</v>
      </c>
      <c r="CI712" s="25"/>
      <c r="CJ712" s="25"/>
      <c r="CK712" s="25"/>
      <c r="CP712" s="93" t="b">
        <f>IF(COUNTIF(DJ:DJ,CF712)&gt;0,TRUE,FALSE)</f>
        <v>0</v>
      </c>
      <c r="CQ712" s="93" t="b">
        <f>IF(COUNTIF($BU$164:$CB$339,CF712)&gt;0,TRUE,FALSE)</f>
        <v>0</v>
      </c>
      <c r="CS712" s="93" t="b">
        <f>$CS$150</f>
        <v>0</v>
      </c>
      <c r="CY712" s="93" t="b">
        <f>CY156</f>
        <v>0</v>
      </c>
      <c r="DC712" s="25"/>
      <c r="DD712" s="94"/>
      <c r="DE712" s="94"/>
    </row>
    <row r="713" spans="82:109">
      <c r="CF713" s="128" t="str">
        <f>CF712&amp;"_1mM"</f>
        <v>PKD1_1mM</v>
      </c>
      <c r="CG713" s="128" t="str">
        <f>CG712&amp;"_1mM"</f>
        <v>PKD1_1mM</v>
      </c>
      <c r="CI713" s="25"/>
      <c r="CJ713" s="25"/>
      <c r="CK713" s="25"/>
      <c r="DC713" s="25"/>
      <c r="DD713" s="94"/>
      <c r="DE713" s="94"/>
    </row>
    <row r="714" spans="82:109">
      <c r="CF714" s="128" t="s">
        <v>353</v>
      </c>
      <c r="CG714" s="131" t="s">
        <v>353</v>
      </c>
      <c r="CH714" s="93" t="b">
        <f t="shared" si="88"/>
        <v>0</v>
      </c>
      <c r="CI714" s="25"/>
      <c r="CJ714" s="25"/>
      <c r="CK714" s="25"/>
      <c r="CP714" s="93" t="b">
        <f>IF(COUNTIF(DJ:DJ,CF714)&gt;0,TRUE,FALSE)</f>
        <v>0</v>
      </c>
      <c r="CQ714" s="93" t="b">
        <f>IF(COUNTIF($BU$164:$CB$339,CF714)&gt;0,TRUE,FALSE)</f>
        <v>0</v>
      </c>
      <c r="CS714" s="93" t="b">
        <f>$CS$150</f>
        <v>0</v>
      </c>
      <c r="CT714" s="93" t="b">
        <f>CT151</f>
        <v>0</v>
      </c>
      <c r="CY714" s="93" t="b">
        <f>CY156</f>
        <v>0</v>
      </c>
      <c r="DC714" s="25"/>
      <c r="DD714" s="94"/>
      <c r="DE714" s="94"/>
    </row>
    <row r="715" spans="82:109">
      <c r="CF715" s="128" t="s">
        <v>504</v>
      </c>
      <c r="CG715" s="131" t="s">
        <v>504</v>
      </c>
      <c r="CH715" s="93" t="b">
        <f t="shared" si="88"/>
        <v>0</v>
      </c>
      <c r="CI715" s="25"/>
      <c r="CJ715" s="25"/>
      <c r="CK715" s="25"/>
      <c r="CP715" s="93" t="b">
        <f>IF(COUNTIF(DJ:DJ,CF715)&gt;0,TRUE,FALSE)</f>
        <v>0</v>
      </c>
      <c r="CQ715" s="93" t="b">
        <f>IF(COUNTIF($BU$164:$CB$339,CF715)&gt;0,TRUE,FALSE)</f>
        <v>0</v>
      </c>
      <c r="CU715" s="93" t="b">
        <f>$CU$152</f>
        <v>0</v>
      </c>
      <c r="CW715" s="93" t="b">
        <f>$CW$154</f>
        <v>0</v>
      </c>
      <c r="CZ715" s="93" t="b">
        <f>CZ157</f>
        <v>0</v>
      </c>
      <c r="DB715" s="93" t="b">
        <f>$DB$159</f>
        <v>0</v>
      </c>
      <c r="DC715" s="25"/>
      <c r="DD715" s="94"/>
      <c r="DE715" s="94"/>
    </row>
    <row r="716" spans="82:109">
      <c r="CF716" s="128" t="s">
        <v>354</v>
      </c>
      <c r="CG716" s="131" t="s">
        <v>354</v>
      </c>
      <c r="CH716" s="93" t="b">
        <f t="shared" si="88"/>
        <v>0</v>
      </c>
      <c r="CI716" s="25"/>
      <c r="CJ716" s="25"/>
      <c r="CK716" s="25"/>
      <c r="CP716" s="93" t="b">
        <f>IF(COUNTIF(DJ:DJ,CF716)&gt;0,TRUE,FALSE)</f>
        <v>0</v>
      </c>
      <c r="CQ716" s="93" t="b">
        <f>IF(COUNTIF($BU$164:$CB$339,CF716)&gt;0,TRUE,FALSE)</f>
        <v>0</v>
      </c>
      <c r="CS716" s="93" t="b">
        <f>$CS$150</f>
        <v>0</v>
      </c>
      <c r="CY716" s="93" t="b">
        <f>CY156</f>
        <v>0</v>
      </c>
      <c r="DC716" s="25"/>
      <c r="DD716" s="94"/>
      <c r="DE716" s="94"/>
    </row>
    <row r="717" spans="82:109">
      <c r="CF717" s="128" t="str">
        <f>CF716&amp;"_1mM"</f>
        <v>PKD3_1mM</v>
      </c>
      <c r="CG717" s="128" t="str">
        <f>CG716&amp;"_1mM"</f>
        <v>PKD3_1mM</v>
      </c>
      <c r="CI717" s="25"/>
      <c r="CJ717" s="25"/>
      <c r="CK717" s="25"/>
      <c r="DC717" s="25"/>
      <c r="DD717" s="94"/>
      <c r="DE717" s="94"/>
    </row>
    <row r="718" spans="82:109">
      <c r="CD718" s="152" t="s">
        <v>892</v>
      </c>
      <c r="CF718" s="128" t="s">
        <v>355</v>
      </c>
      <c r="CG718" s="131" t="s">
        <v>355</v>
      </c>
      <c r="CH718" s="93" t="b">
        <f t="shared" si="88"/>
        <v>0</v>
      </c>
      <c r="CI718" s="25"/>
      <c r="CJ718" s="25"/>
      <c r="CK718" s="25"/>
      <c r="CP718" s="93" t="b">
        <f t="shared" ref="CP718:CP725" si="93">IF(COUNTIF(DJ:DJ,CF718)&gt;0,TRUE,FALSE)</f>
        <v>0</v>
      </c>
      <c r="CQ718" s="93" t="b">
        <f t="shared" ref="CQ718:CQ725" si="94">IF(COUNTIF($BU$164:$CB$339,CF718)&gt;0,TRUE,FALSE)</f>
        <v>0</v>
      </c>
      <c r="CS718" s="93" t="b">
        <f>$CS$150</f>
        <v>0</v>
      </c>
      <c r="CY718" s="93" t="b">
        <f>CY156</f>
        <v>0</v>
      </c>
      <c r="DC718" s="25"/>
      <c r="DD718" s="94"/>
      <c r="DE718" s="94"/>
    </row>
    <row r="719" spans="82:109">
      <c r="CD719" s="152" t="s">
        <v>892</v>
      </c>
      <c r="CF719" s="128" t="s">
        <v>357</v>
      </c>
      <c r="CG719" s="131" t="s">
        <v>357</v>
      </c>
      <c r="CH719" s="93" t="b">
        <f t="shared" si="88"/>
        <v>0</v>
      </c>
      <c r="CI719" s="25"/>
      <c r="CJ719" s="25"/>
      <c r="CK719" s="25"/>
      <c r="CP719" s="93" t="b">
        <f t="shared" si="93"/>
        <v>0</v>
      </c>
      <c r="CQ719" s="93" t="b">
        <f t="shared" si="94"/>
        <v>0</v>
      </c>
      <c r="CS719" s="93" t="b">
        <f>$CS$150</f>
        <v>0</v>
      </c>
      <c r="CY719" s="93" t="b">
        <f>CY156</f>
        <v>0</v>
      </c>
      <c r="DC719" s="25"/>
      <c r="DD719" s="94"/>
      <c r="DE719" s="94"/>
    </row>
    <row r="720" spans="82:109">
      <c r="CF720" s="128" t="s">
        <v>358</v>
      </c>
      <c r="CG720" s="131" t="s">
        <v>358</v>
      </c>
      <c r="CH720" s="93" t="b">
        <f t="shared" si="88"/>
        <v>0</v>
      </c>
      <c r="CI720" s="25"/>
      <c r="CJ720" s="25"/>
      <c r="CK720" s="25"/>
      <c r="CP720" s="93" t="b">
        <f t="shared" si="93"/>
        <v>0</v>
      </c>
      <c r="CQ720" s="93" t="b">
        <f t="shared" si="94"/>
        <v>0</v>
      </c>
      <c r="CS720" s="93" t="b">
        <f>$CS$150</f>
        <v>0</v>
      </c>
      <c r="CV720" s="93" t="b">
        <f>CV153</f>
        <v>0</v>
      </c>
      <c r="CY720" s="93" t="b">
        <f>CY156</f>
        <v>0</v>
      </c>
      <c r="DC720" s="25"/>
      <c r="DD720" s="94"/>
      <c r="DE720" s="94"/>
    </row>
    <row r="721" spans="82:109">
      <c r="CF721" s="130" t="s">
        <v>505</v>
      </c>
      <c r="CG721" s="131" t="s">
        <v>505</v>
      </c>
      <c r="CH721" s="93" t="b">
        <f t="shared" si="88"/>
        <v>0</v>
      </c>
      <c r="CI721" s="25"/>
      <c r="CJ721" s="25"/>
      <c r="CK721" s="25"/>
      <c r="CP721" s="93" t="b">
        <f t="shared" si="93"/>
        <v>0</v>
      </c>
      <c r="CQ721" s="93" t="b">
        <f t="shared" si="94"/>
        <v>0</v>
      </c>
      <c r="CU721" s="93" t="b">
        <f>$CU$152</f>
        <v>0</v>
      </c>
      <c r="CW721" s="93" t="b">
        <f>$CW$154</f>
        <v>0</v>
      </c>
      <c r="CZ721" s="93" t="b">
        <f>CZ157</f>
        <v>0</v>
      </c>
      <c r="DB721" s="93" t="b">
        <f>$DB$159</f>
        <v>0</v>
      </c>
      <c r="DC721" s="25"/>
      <c r="DD721" s="94"/>
      <c r="DE721" s="94"/>
    </row>
    <row r="722" spans="82:109">
      <c r="CD722" s="152" t="s">
        <v>892</v>
      </c>
      <c r="CF722" s="128" t="s">
        <v>359</v>
      </c>
      <c r="CG722" s="131" t="s">
        <v>359</v>
      </c>
      <c r="CH722" s="93" t="b">
        <f t="shared" si="88"/>
        <v>0</v>
      </c>
      <c r="CI722" s="25"/>
      <c r="CJ722" s="25"/>
      <c r="CK722" s="25"/>
      <c r="CP722" s="93" t="b">
        <f t="shared" si="93"/>
        <v>0</v>
      </c>
      <c r="CQ722" s="93" t="b">
        <f t="shared" si="94"/>
        <v>0</v>
      </c>
      <c r="CS722" s="93" t="b">
        <f>$CS$150</f>
        <v>0</v>
      </c>
      <c r="CV722" s="93" t="b">
        <f>CV153</f>
        <v>0</v>
      </c>
      <c r="CY722" s="93" t="b">
        <f>CY156</f>
        <v>0</v>
      </c>
      <c r="DC722" s="25"/>
      <c r="DD722" s="94"/>
      <c r="DE722" s="94"/>
    </row>
    <row r="723" spans="82:109">
      <c r="CF723" s="128" t="s">
        <v>360</v>
      </c>
      <c r="CG723" s="131" t="s">
        <v>360</v>
      </c>
      <c r="CH723" s="93" t="b">
        <f t="shared" si="88"/>
        <v>0</v>
      </c>
      <c r="CI723" s="25"/>
      <c r="CJ723" s="25"/>
      <c r="CK723" s="25"/>
      <c r="CP723" s="93" t="b">
        <f t="shared" si="93"/>
        <v>0</v>
      </c>
      <c r="CQ723" s="93" t="b">
        <f t="shared" si="94"/>
        <v>0</v>
      </c>
      <c r="CS723" s="93" t="b">
        <f>$CS$150</f>
        <v>0</v>
      </c>
      <c r="CY723" s="93" t="b">
        <f>CY156</f>
        <v>0</v>
      </c>
      <c r="DC723" s="25"/>
      <c r="DD723" s="94"/>
    </row>
    <row r="724" spans="82:109">
      <c r="CF724" s="128" t="s">
        <v>506</v>
      </c>
      <c r="CG724" s="131" t="s">
        <v>506</v>
      </c>
      <c r="CH724" s="93" t="b">
        <f t="shared" si="88"/>
        <v>0</v>
      </c>
      <c r="CI724" s="25"/>
      <c r="CJ724" s="25"/>
      <c r="CK724" s="25"/>
      <c r="CP724" s="93" t="b">
        <f t="shared" si="93"/>
        <v>0</v>
      </c>
      <c r="CQ724" s="93" t="b">
        <f t="shared" si="94"/>
        <v>0</v>
      </c>
      <c r="CU724" s="93" t="b">
        <f>$CU$152</f>
        <v>0</v>
      </c>
      <c r="CW724" s="93" t="b">
        <f>$CW$154</f>
        <v>0</v>
      </c>
      <c r="CZ724" s="93" t="b">
        <f>CZ157</f>
        <v>0</v>
      </c>
      <c r="DB724" s="93" t="b">
        <f>$DB$159</f>
        <v>0</v>
      </c>
      <c r="DC724" s="25"/>
      <c r="DD724" s="94"/>
    </row>
    <row r="725" spans="82:109">
      <c r="CF725" s="128" t="s">
        <v>362</v>
      </c>
      <c r="CG725" s="131" t="s">
        <v>362</v>
      </c>
      <c r="CH725" s="93" t="b">
        <f t="shared" si="88"/>
        <v>0</v>
      </c>
      <c r="CI725" s="25"/>
      <c r="CJ725" s="25"/>
      <c r="CK725" s="25"/>
      <c r="CP725" s="93" t="b">
        <f t="shared" si="93"/>
        <v>0</v>
      </c>
      <c r="CQ725" s="93" t="b">
        <f t="shared" si="94"/>
        <v>0</v>
      </c>
      <c r="CS725" s="93" t="b">
        <f>$CS$150</f>
        <v>0</v>
      </c>
      <c r="CY725" s="93" t="b">
        <f>CY156</f>
        <v>0</v>
      </c>
      <c r="DC725" s="25"/>
      <c r="DD725" s="94"/>
    </row>
    <row r="726" spans="82:109">
      <c r="CF726" s="128" t="str">
        <f>CF725&amp;"_1mM"</f>
        <v>PRKX_1mM</v>
      </c>
      <c r="CG726" s="128" t="str">
        <f>CG725&amp;"_1mM"</f>
        <v>PRKX_1mM</v>
      </c>
      <c r="CI726" s="25"/>
      <c r="CJ726" s="25"/>
      <c r="CK726" s="25"/>
      <c r="DC726" s="25"/>
      <c r="DD726" s="94"/>
    </row>
    <row r="727" spans="82:109">
      <c r="CF727" s="128" t="s">
        <v>363</v>
      </c>
      <c r="CG727" s="131" t="s">
        <v>363</v>
      </c>
      <c r="CH727" s="93" t="b">
        <f t="shared" si="88"/>
        <v>0</v>
      </c>
      <c r="CI727" s="25"/>
      <c r="CJ727" s="25"/>
      <c r="CK727" s="25"/>
      <c r="CP727" s="93" t="b">
        <f t="shared" ref="CP727:CP744" si="95">IF(COUNTIF(DJ:DJ,CF727)&gt;0,TRUE,FALSE)</f>
        <v>0</v>
      </c>
      <c r="CQ727" s="93" t="b">
        <f t="shared" ref="CQ727:CQ744" si="96">IF(COUNTIF($BU$164:$CB$339,CF727)&gt;0,TRUE,FALSE)</f>
        <v>0</v>
      </c>
      <c r="CS727" s="93" t="b">
        <f>$CS$150</f>
        <v>0</v>
      </c>
      <c r="CY727" s="93" t="b">
        <f>CY156</f>
        <v>0</v>
      </c>
      <c r="DC727" s="25"/>
      <c r="DD727" s="94"/>
    </row>
    <row r="728" spans="82:109">
      <c r="CF728" s="128" t="s">
        <v>548</v>
      </c>
      <c r="CG728" s="131" t="s">
        <v>548</v>
      </c>
      <c r="CH728" s="93" t="b">
        <f t="shared" si="88"/>
        <v>0</v>
      </c>
      <c r="CI728" s="25"/>
      <c r="CJ728" s="25"/>
      <c r="CK728" s="25"/>
      <c r="CP728" s="93" t="b">
        <f t="shared" si="95"/>
        <v>0</v>
      </c>
      <c r="CQ728" s="93" t="b">
        <f t="shared" si="96"/>
        <v>0</v>
      </c>
      <c r="CU728" s="93" t="b">
        <f>$CU$152</f>
        <v>0</v>
      </c>
      <c r="CW728" s="93" t="b">
        <f>$CW$154</f>
        <v>0</v>
      </c>
      <c r="CZ728" s="93" t="b">
        <f>CZ157</f>
        <v>0</v>
      </c>
      <c r="DB728" s="93" t="b">
        <f>$DB$159</f>
        <v>0</v>
      </c>
      <c r="DC728" s="25"/>
      <c r="DD728" s="94"/>
    </row>
    <row r="729" spans="82:109">
      <c r="CF729" s="128" t="s">
        <v>507</v>
      </c>
      <c r="CG729" s="131" t="s">
        <v>507</v>
      </c>
      <c r="CH729" s="93" t="b">
        <f t="shared" si="88"/>
        <v>0</v>
      </c>
      <c r="CI729" s="25"/>
      <c r="CJ729" s="25"/>
      <c r="CK729" s="25"/>
      <c r="CP729" s="93" t="b">
        <f t="shared" si="95"/>
        <v>0</v>
      </c>
      <c r="CQ729" s="93" t="b">
        <f t="shared" si="96"/>
        <v>0</v>
      </c>
      <c r="CU729" s="93" t="b">
        <f>$CU$152</f>
        <v>0</v>
      </c>
      <c r="CX729" s="93" t="b">
        <f>CX155</f>
        <v>0</v>
      </c>
      <c r="CZ729" s="93" t="b">
        <f>$CZ$157</f>
        <v>0</v>
      </c>
      <c r="DC729" s="25" t="b">
        <f>DC160</f>
        <v>0</v>
      </c>
      <c r="DD729" s="94"/>
    </row>
    <row r="730" spans="82:109">
      <c r="CF730" s="128" t="s">
        <v>364</v>
      </c>
      <c r="CG730" s="131" t="s">
        <v>364</v>
      </c>
      <c r="CH730" s="93" t="b">
        <f t="shared" si="88"/>
        <v>0</v>
      </c>
      <c r="CI730" s="25"/>
      <c r="CJ730" s="25"/>
      <c r="CK730" s="25"/>
      <c r="CP730" s="93" t="b">
        <f t="shared" si="95"/>
        <v>0</v>
      </c>
      <c r="CQ730" s="93" t="b">
        <f t="shared" si="96"/>
        <v>0</v>
      </c>
      <c r="CS730" s="93" t="b">
        <f>$CS$150</f>
        <v>0</v>
      </c>
      <c r="CT730" s="93" t="b">
        <f>CT151</f>
        <v>0</v>
      </c>
      <c r="CY730" s="93" t="b">
        <f>CY156</f>
        <v>0</v>
      </c>
      <c r="DC730" s="25"/>
      <c r="DD730" s="94"/>
    </row>
    <row r="731" spans="82:109">
      <c r="CF731" s="128" t="s">
        <v>508</v>
      </c>
      <c r="CG731" s="131" t="s">
        <v>508</v>
      </c>
      <c r="CH731" s="93" t="b">
        <f t="shared" si="88"/>
        <v>0</v>
      </c>
      <c r="CI731" s="25"/>
      <c r="CJ731" s="25"/>
      <c r="CK731" s="25"/>
      <c r="CP731" s="93" t="b">
        <f t="shared" si="95"/>
        <v>0</v>
      </c>
      <c r="CQ731" s="93" t="b">
        <f t="shared" si="96"/>
        <v>0</v>
      </c>
      <c r="CU731" s="93" t="b">
        <f>$CU$152</f>
        <v>0</v>
      </c>
      <c r="CW731" s="93" t="b">
        <f>$CW$154</f>
        <v>0</v>
      </c>
      <c r="CZ731" s="93" t="b">
        <f>CZ157</f>
        <v>0</v>
      </c>
      <c r="DB731" s="93" t="b">
        <f>$DB$159</f>
        <v>0</v>
      </c>
      <c r="DC731" s="25"/>
      <c r="DD731" s="94"/>
    </row>
    <row r="732" spans="82:109">
      <c r="CF732" s="128" t="s">
        <v>365</v>
      </c>
      <c r="CG732" s="131" t="s">
        <v>365</v>
      </c>
      <c r="CH732" s="93" t="b">
        <f t="shared" si="88"/>
        <v>0</v>
      </c>
      <c r="CI732" s="25"/>
      <c r="CJ732" s="25"/>
      <c r="CK732" s="25"/>
      <c r="CP732" s="93" t="b">
        <f t="shared" si="95"/>
        <v>0</v>
      </c>
      <c r="CQ732" s="93" t="b">
        <f t="shared" si="96"/>
        <v>0</v>
      </c>
      <c r="CS732" s="93" t="b">
        <f>$CS$150</f>
        <v>0</v>
      </c>
      <c r="CY732" s="93" t="b">
        <f>CY156</f>
        <v>0</v>
      </c>
      <c r="DC732" s="25"/>
      <c r="DD732" s="94"/>
    </row>
    <row r="733" spans="82:109">
      <c r="CF733" s="128" t="s">
        <v>856</v>
      </c>
      <c r="CG733" s="131" t="s">
        <v>857</v>
      </c>
      <c r="CH733" s="93" t="b">
        <f t="shared" ref="CH733" si="97">IF(COUNTIF(CP733:DC733,TRUE)=0,FALSE,TRUE)</f>
        <v>0</v>
      </c>
      <c r="CI733" s="25"/>
      <c r="CJ733" s="25"/>
      <c r="CK733" s="25"/>
      <c r="CP733" s="93" t="b">
        <f t="shared" si="95"/>
        <v>0</v>
      </c>
      <c r="CQ733" s="93" t="b">
        <f t="shared" si="96"/>
        <v>0</v>
      </c>
      <c r="CU733" s="93" t="b">
        <f>$CU$152</f>
        <v>0</v>
      </c>
      <c r="CW733" s="93" t="b">
        <f>$CW$154</f>
        <v>0</v>
      </c>
      <c r="CZ733" s="93" t="b">
        <f>$CZ$157</f>
        <v>0</v>
      </c>
      <c r="DB733" s="93" t="b">
        <f>$DB$159</f>
        <v>0</v>
      </c>
      <c r="DC733" s="25"/>
      <c r="DD733" s="94"/>
    </row>
    <row r="734" spans="82:109">
      <c r="CF734" s="128" t="s">
        <v>367</v>
      </c>
      <c r="CG734" s="131" t="s">
        <v>367</v>
      </c>
      <c r="CH734" s="93" t="b">
        <f t="shared" si="88"/>
        <v>0</v>
      </c>
      <c r="CI734" s="25"/>
      <c r="CJ734" s="25"/>
      <c r="CK734" s="25"/>
      <c r="CP734" s="93" t="b">
        <f t="shared" si="95"/>
        <v>0</v>
      </c>
      <c r="CQ734" s="93" t="b">
        <f t="shared" si="96"/>
        <v>0</v>
      </c>
      <c r="CS734" s="93" t="b">
        <f>$CS$150</f>
        <v>0</v>
      </c>
      <c r="CV734" s="93" t="b">
        <f>CV153</f>
        <v>0</v>
      </c>
      <c r="CY734" s="93" t="b">
        <f>CY156</f>
        <v>0</v>
      </c>
      <c r="DC734" s="25"/>
      <c r="DD734" s="94"/>
    </row>
    <row r="735" spans="82:109">
      <c r="CF735" s="128" t="s">
        <v>509</v>
      </c>
      <c r="CG735" s="131" t="s">
        <v>509</v>
      </c>
      <c r="CH735" s="93" t="b">
        <f t="shared" si="88"/>
        <v>0</v>
      </c>
      <c r="CI735" s="25"/>
      <c r="CJ735" s="25"/>
      <c r="CK735" s="25"/>
      <c r="CP735" s="93" t="b">
        <f t="shared" si="95"/>
        <v>0</v>
      </c>
      <c r="CQ735" s="93" t="b">
        <f t="shared" si="96"/>
        <v>0</v>
      </c>
      <c r="CU735" s="93" t="b">
        <f>$CU$152</f>
        <v>0</v>
      </c>
      <c r="CW735" s="93" t="b">
        <f>$CW$154</f>
        <v>0</v>
      </c>
      <c r="CZ735" s="93" t="b">
        <f>CZ157</f>
        <v>0</v>
      </c>
      <c r="DB735" s="93" t="b">
        <f>$DB$159</f>
        <v>0</v>
      </c>
      <c r="DC735" s="25"/>
      <c r="DD735" s="94"/>
    </row>
    <row r="736" spans="82:109">
      <c r="CF736" s="128" t="s">
        <v>368</v>
      </c>
      <c r="CG736" s="131" t="s">
        <v>368</v>
      </c>
      <c r="CH736" s="93" t="b">
        <f t="shared" si="88"/>
        <v>0</v>
      </c>
      <c r="CI736" s="25"/>
      <c r="CJ736" s="25"/>
      <c r="CK736" s="25"/>
      <c r="CP736" s="93" t="b">
        <f t="shared" si="95"/>
        <v>0</v>
      </c>
      <c r="CQ736" s="93" t="b">
        <f t="shared" si="96"/>
        <v>0</v>
      </c>
      <c r="CS736" s="93" t="b">
        <f>$CS$150</f>
        <v>0</v>
      </c>
      <c r="CY736" s="93" t="b">
        <f>CY156</f>
        <v>0</v>
      </c>
      <c r="DC736" s="25"/>
      <c r="DD736" s="94"/>
    </row>
    <row r="737" spans="82:108">
      <c r="CF737" s="128" t="str">
        <f>CF736&amp;"_1mM"</f>
        <v>RSK2_1mM</v>
      </c>
      <c r="CG737" s="128" t="str">
        <f>CG736&amp;"_1mM"</f>
        <v>RSK2_1mM</v>
      </c>
      <c r="CH737" s="93" t="b">
        <f t="shared" si="88"/>
        <v>0</v>
      </c>
      <c r="CI737" s="25"/>
      <c r="CJ737" s="25"/>
      <c r="CK737" s="25"/>
      <c r="CP737" s="93" t="b">
        <f t="shared" si="95"/>
        <v>0</v>
      </c>
      <c r="CQ737" s="93" t="b">
        <f t="shared" si="96"/>
        <v>0</v>
      </c>
      <c r="CU737" s="93" t="b">
        <f>$CU$152</f>
        <v>0</v>
      </c>
      <c r="CW737" s="93" t="b">
        <f>$CW$154</f>
        <v>0</v>
      </c>
      <c r="CZ737" s="93" t="b">
        <f>$CZ$157</f>
        <v>0</v>
      </c>
      <c r="DB737" s="93" t="b">
        <f>$DB$159</f>
        <v>0</v>
      </c>
      <c r="DC737" s="25"/>
      <c r="DD737" s="94"/>
    </row>
    <row r="738" spans="82:108">
      <c r="CF738" s="128" t="s">
        <v>369</v>
      </c>
      <c r="CG738" s="131" t="s">
        <v>369</v>
      </c>
      <c r="CH738" s="93" t="b">
        <f t="shared" si="88"/>
        <v>0</v>
      </c>
      <c r="CI738" s="25"/>
      <c r="CJ738" s="25"/>
      <c r="CK738" s="25"/>
      <c r="CP738" s="93" t="b">
        <f t="shared" si="95"/>
        <v>0</v>
      </c>
      <c r="CQ738" s="93" t="b">
        <f t="shared" si="96"/>
        <v>0</v>
      </c>
      <c r="CS738" s="93" t="b">
        <f>$CS$150</f>
        <v>0</v>
      </c>
      <c r="CY738" s="93" t="b">
        <f>CY156</f>
        <v>0</v>
      </c>
      <c r="DC738" s="25"/>
      <c r="DD738" s="94"/>
    </row>
    <row r="739" spans="82:108">
      <c r="CF739" s="128" t="s">
        <v>549</v>
      </c>
      <c r="CG739" s="131" t="s">
        <v>549</v>
      </c>
      <c r="CH739" s="93" t="b">
        <f t="shared" si="88"/>
        <v>0</v>
      </c>
      <c r="CI739" s="25"/>
      <c r="CJ739" s="25"/>
      <c r="CK739" s="25"/>
      <c r="CP739" s="93" t="b">
        <f t="shared" si="95"/>
        <v>0</v>
      </c>
      <c r="CQ739" s="93" t="b">
        <f t="shared" si="96"/>
        <v>0</v>
      </c>
      <c r="CU739" s="93" t="b">
        <f>$CU$152</f>
        <v>0</v>
      </c>
      <c r="CW739" s="93" t="b">
        <f>$CW$154</f>
        <v>0</v>
      </c>
      <c r="CZ739" s="93" t="b">
        <f>CZ157</f>
        <v>0</v>
      </c>
      <c r="DB739" s="93" t="b">
        <f>$DB$159</f>
        <v>0</v>
      </c>
      <c r="DC739" s="25"/>
      <c r="DD739" s="94"/>
    </row>
    <row r="740" spans="82:108">
      <c r="CF740" s="128" t="s">
        <v>370</v>
      </c>
      <c r="CG740" s="131" t="s">
        <v>370</v>
      </c>
      <c r="CH740" s="93" t="b">
        <f t="shared" si="88"/>
        <v>0</v>
      </c>
      <c r="CI740" s="25"/>
      <c r="CJ740" s="25"/>
      <c r="CK740" s="25"/>
      <c r="CP740" s="93" t="b">
        <f t="shared" si="95"/>
        <v>0</v>
      </c>
      <c r="CQ740" s="93" t="b">
        <f t="shared" si="96"/>
        <v>0</v>
      </c>
      <c r="CS740" s="93" t="b">
        <f>$CS$150</f>
        <v>0</v>
      </c>
      <c r="CY740" s="93" t="b">
        <f>CY156</f>
        <v>0</v>
      </c>
      <c r="DC740" s="25"/>
      <c r="DD740" s="94"/>
    </row>
    <row r="741" spans="82:108">
      <c r="CF741" s="128" t="s">
        <v>550</v>
      </c>
      <c r="CG741" s="131" t="s">
        <v>550</v>
      </c>
      <c r="CH741" s="93" t="b">
        <f t="shared" si="88"/>
        <v>0</v>
      </c>
      <c r="CI741" s="25"/>
      <c r="CJ741" s="25"/>
      <c r="CK741" s="25"/>
      <c r="CP741" s="93" t="b">
        <f t="shared" si="95"/>
        <v>0</v>
      </c>
      <c r="CQ741" s="93" t="b">
        <f t="shared" si="96"/>
        <v>0</v>
      </c>
      <c r="CU741" s="93" t="b">
        <f>$CU$152</f>
        <v>0</v>
      </c>
      <c r="CW741" s="93" t="b">
        <f>$CW$154</f>
        <v>0</v>
      </c>
      <c r="CZ741" s="93" t="b">
        <f>CZ157</f>
        <v>0</v>
      </c>
      <c r="DB741" s="93" t="b">
        <f>$DB$159</f>
        <v>0</v>
      </c>
      <c r="DC741" s="25"/>
      <c r="DD741" s="94"/>
    </row>
    <row r="742" spans="82:108">
      <c r="CF742" s="128" t="s">
        <v>372</v>
      </c>
      <c r="CG742" s="131" t="s">
        <v>372</v>
      </c>
      <c r="CH742" s="93" t="b">
        <f t="shared" si="88"/>
        <v>0</v>
      </c>
      <c r="CI742" s="25"/>
      <c r="CJ742" s="25"/>
      <c r="CK742" s="25"/>
      <c r="CP742" s="93" t="b">
        <f t="shared" si="95"/>
        <v>0</v>
      </c>
      <c r="CQ742" s="93" t="b">
        <f t="shared" si="96"/>
        <v>0</v>
      </c>
      <c r="CS742" s="93" t="b">
        <f>$CS$150</f>
        <v>0</v>
      </c>
      <c r="CT742" s="93" t="b">
        <f>CT151</f>
        <v>0</v>
      </c>
      <c r="CY742" s="93" t="b">
        <f>CY156</f>
        <v>0</v>
      </c>
      <c r="DC742" s="25"/>
      <c r="DD742" s="94"/>
    </row>
    <row r="743" spans="82:108">
      <c r="CF743" s="128" t="s">
        <v>510</v>
      </c>
      <c r="CG743" s="131" t="s">
        <v>510</v>
      </c>
      <c r="CH743" s="93" t="b">
        <f t="shared" si="88"/>
        <v>0</v>
      </c>
      <c r="CI743" s="25"/>
      <c r="CJ743" s="25"/>
      <c r="CK743" s="25"/>
      <c r="CP743" s="93" t="b">
        <f t="shared" si="95"/>
        <v>0</v>
      </c>
      <c r="CQ743" s="93" t="b">
        <f t="shared" si="96"/>
        <v>0</v>
      </c>
      <c r="CU743" s="93" t="b">
        <f>$CU$152</f>
        <v>0</v>
      </c>
      <c r="CW743" s="93" t="b">
        <f>$CW$154</f>
        <v>0</v>
      </c>
      <c r="CZ743" s="93" t="b">
        <f>CZ157</f>
        <v>0</v>
      </c>
      <c r="DB743" s="93" t="b">
        <f>$DB$159</f>
        <v>0</v>
      </c>
      <c r="DC743" s="25"/>
      <c r="DD743" s="94"/>
    </row>
    <row r="744" spans="82:108">
      <c r="CF744" s="128" t="s">
        <v>373</v>
      </c>
      <c r="CG744" s="131" t="s">
        <v>373</v>
      </c>
      <c r="CH744" s="93" t="b">
        <f t="shared" si="88"/>
        <v>0</v>
      </c>
      <c r="CI744" s="25"/>
      <c r="CJ744" s="25"/>
      <c r="CK744" s="25"/>
      <c r="CP744" s="93" t="b">
        <f t="shared" si="95"/>
        <v>0</v>
      </c>
      <c r="CQ744" s="93" t="b">
        <f t="shared" si="96"/>
        <v>0</v>
      </c>
      <c r="CS744" s="93" t="b">
        <f>$CS$150</f>
        <v>0</v>
      </c>
      <c r="CY744" s="93" t="b">
        <f>CY156</f>
        <v>0</v>
      </c>
      <c r="DC744" s="25"/>
      <c r="DD744" s="94"/>
    </row>
    <row r="745" spans="82:108">
      <c r="CD745" s="154" t="s">
        <v>894</v>
      </c>
      <c r="CF745" s="153" t="str">
        <f>CF744&amp;"_1mM"</f>
        <v>SGK2_1mM</v>
      </c>
      <c r="CG745" s="153" t="str">
        <f>CG744&amp;"_1mM"</f>
        <v>SGK2_1mM</v>
      </c>
      <c r="CI745" s="25"/>
      <c r="CJ745" s="25"/>
      <c r="CK745" s="25"/>
      <c r="DC745" s="25"/>
      <c r="DD745" s="94"/>
    </row>
    <row r="746" spans="82:108">
      <c r="CF746" s="128" t="s">
        <v>374</v>
      </c>
      <c r="CG746" s="131" t="s">
        <v>374</v>
      </c>
      <c r="CH746" s="93" t="b">
        <f t="shared" si="88"/>
        <v>0</v>
      </c>
      <c r="CI746" s="25"/>
      <c r="CJ746" s="25"/>
      <c r="CK746" s="25"/>
      <c r="CP746" s="93" t="b">
        <f>IF(COUNTIF(DJ:DJ,CF746)&gt;0,TRUE,FALSE)</f>
        <v>0</v>
      </c>
      <c r="CQ746" s="93" t="b">
        <f>IF(COUNTIF($BU$164:$CB$339,CF746)&gt;0,TRUE,FALSE)</f>
        <v>0</v>
      </c>
      <c r="CS746" s="93" t="b">
        <f>$CS$150</f>
        <v>0</v>
      </c>
      <c r="CY746" s="93" t="b">
        <f>CY156</f>
        <v>0</v>
      </c>
      <c r="DC746" s="25"/>
      <c r="DD746" s="94"/>
    </row>
    <row r="747" spans="82:108">
      <c r="CF747" s="128" t="str">
        <f>CF746&amp;"_1mM"</f>
        <v>SGK3_1mM</v>
      </c>
      <c r="CG747" s="128" t="str">
        <f>CG746&amp;"_1mM"</f>
        <v>SGK3_1mM</v>
      </c>
      <c r="CI747" s="25"/>
      <c r="CJ747" s="25"/>
      <c r="CK747" s="25"/>
      <c r="DC747" s="25"/>
      <c r="DD747" s="94"/>
    </row>
    <row r="748" spans="82:108">
      <c r="CF748" s="128" t="s">
        <v>375</v>
      </c>
      <c r="CG748" s="131" t="s">
        <v>375</v>
      </c>
      <c r="CH748" s="93" t="b">
        <f t="shared" si="88"/>
        <v>0</v>
      </c>
      <c r="CI748" s="25"/>
      <c r="CJ748" s="25"/>
      <c r="CK748" s="25"/>
      <c r="CP748" s="93" t="b">
        <f>IF(COUNTIF(DJ:DJ,CF748)&gt;0,TRUE,FALSE)</f>
        <v>0</v>
      </c>
      <c r="CQ748" s="93" t="b">
        <f>IF(COUNTIF($BU$164:$CB$339,CF748)&gt;0,TRUE,FALSE)</f>
        <v>0</v>
      </c>
      <c r="CS748" s="93" t="b">
        <f>$CS$150</f>
        <v>0</v>
      </c>
      <c r="CY748" s="93" t="b">
        <f>CY156</f>
        <v>0</v>
      </c>
      <c r="DC748" s="25"/>
      <c r="DD748" s="94"/>
    </row>
    <row r="749" spans="82:108">
      <c r="CF749" s="128" t="s">
        <v>551</v>
      </c>
      <c r="CG749" s="131" t="s">
        <v>551</v>
      </c>
      <c r="CH749" s="93" t="b">
        <f t="shared" si="88"/>
        <v>0</v>
      </c>
      <c r="CI749" s="25"/>
      <c r="CJ749" s="25"/>
      <c r="CK749" s="25"/>
      <c r="CP749" s="93" t="b">
        <f>IF(COUNTIF(DJ:DJ,CF749)&gt;0,TRUE,FALSE)</f>
        <v>0</v>
      </c>
      <c r="CQ749" s="93" t="b">
        <f>IF(COUNTIF($BU$164:$CB$339,CF749)&gt;0,TRUE,FALSE)</f>
        <v>0</v>
      </c>
      <c r="CU749" s="93" t="b">
        <f>$CU$152</f>
        <v>0</v>
      </c>
      <c r="CW749" s="93" t="b">
        <f>$CW$154</f>
        <v>0</v>
      </c>
      <c r="CZ749" s="93" t="b">
        <f>CZ157</f>
        <v>0</v>
      </c>
      <c r="DB749" s="93" t="b">
        <f>$DB$159</f>
        <v>0</v>
      </c>
      <c r="DC749" s="25"/>
      <c r="DD749" s="94"/>
    </row>
    <row r="750" spans="82:108">
      <c r="CD750" s="152" t="s">
        <v>893</v>
      </c>
      <c r="CF750" s="128" t="s">
        <v>378</v>
      </c>
      <c r="CG750" s="131" t="s">
        <v>378</v>
      </c>
      <c r="CH750" s="93" t="b">
        <f t="shared" si="88"/>
        <v>0</v>
      </c>
      <c r="CI750" s="25"/>
      <c r="CJ750" s="25"/>
      <c r="CK750" s="25"/>
      <c r="CP750" s="93" t="b">
        <f>IF(COUNTIF(DJ:DJ,CF750)&gt;0,TRUE,FALSE)</f>
        <v>0</v>
      </c>
      <c r="CQ750" s="93" t="b">
        <f>IF(COUNTIF($BU$164:$CB$339,CF750)&gt;0,TRUE,FALSE)</f>
        <v>0</v>
      </c>
      <c r="CS750" s="93" t="b">
        <f>$CS$150</f>
        <v>0</v>
      </c>
      <c r="CU750" s="93" t="b">
        <f>$CU$152</f>
        <v>0</v>
      </c>
      <c r="CW750" s="93" t="b">
        <f>$CW$154</f>
        <v>0</v>
      </c>
      <c r="CY750" s="93" t="b">
        <f>CY156</f>
        <v>0</v>
      </c>
      <c r="CZ750" s="93" t="b">
        <f>CZ157</f>
        <v>0</v>
      </c>
      <c r="DB750" s="93" t="b">
        <f>$DB$159</f>
        <v>0</v>
      </c>
      <c r="DC750" s="25"/>
      <c r="DD750" s="94"/>
    </row>
    <row r="751" spans="82:108">
      <c r="CF751" s="128" t="s">
        <v>379</v>
      </c>
      <c r="CG751" s="131" t="s">
        <v>379</v>
      </c>
      <c r="CH751" s="93" t="b">
        <f t="shared" si="88"/>
        <v>0</v>
      </c>
      <c r="CI751" s="25"/>
      <c r="CJ751" s="25"/>
      <c r="CK751" s="25"/>
      <c r="CP751" s="93" t="b">
        <f>IF(COUNTIF(DJ:DJ,CF751)&gt;0,TRUE,FALSE)</f>
        <v>0</v>
      </c>
      <c r="CQ751" s="93" t="b">
        <f>IF(COUNTIF($BU$164:$CB$339,CF751)&gt;0,TRUE,FALSE)</f>
        <v>0</v>
      </c>
      <c r="CS751" s="93" t="b">
        <f>$CS$150</f>
        <v>0</v>
      </c>
      <c r="CY751" s="93" t="b">
        <f>CY156</f>
        <v>0</v>
      </c>
      <c r="DC751" s="25"/>
    </row>
    <row r="752" spans="82:108">
      <c r="CF752" s="128" t="str">
        <f>CF751&amp;"_1mM"</f>
        <v>SLK_1mM</v>
      </c>
      <c r="CG752" s="128" t="str">
        <f>CG751&amp;"_1mM"</f>
        <v>SLK_1mM</v>
      </c>
      <c r="CI752" s="25"/>
      <c r="CJ752" s="25"/>
      <c r="CK752" s="25"/>
      <c r="DC752" s="25"/>
    </row>
    <row r="753" spans="82:107">
      <c r="CD753" s="152" t="s">
        <v>892</v>
      </c>
      <c r="CF753" s="130" t="s">
        <v>380</v>
      </c>
      <c r="CG753" s="131" t="s">
        <v>380</v>
      </c>
      <c r="CH753" s="93" t="b">
        <f t="shared" si="88"/>
        <v>0</v>
      </c>
      <c r="CI753" s="25"/>
      <c r="CJ753" s="25"/>
      <c r="CK753" s="25"/>
      <c r="CP753" s="93" t="b">
        <f>IF(COUNTIF(DJ:DJ,CF753)&gt;0,TRUE,FALSE)</f>
        <v>0</v>
      </c>
      <c r="CQ753" s="93" t="b">
        <f>IF(COUNTIF($BU$164:$CB$339,CF753)&gt;0,TRUE,FALSE)</f>
        <v>0</v>
      </c>
      <c r="CS753" s="93" t="b">
        <f>$CS$150</f>
        <v>0</v>
      </c>
      <c r="CY753" s="93" t="b">
        <f>CY156</f>
        <v>0</v>
      </c>
      <c r="DC753" s="25"/>
    </row>
    <row r="754" spans="82:107">
      <c r="CF754" s="130" t="s">
        <v>381</v>
      </c>
      <c r="CG754" s="131" t="s">
        <v>381</v>
      </c>
      <c r="CH754" s="93" t="b">
        <f t="shared" si="88"/>
        <v>0</v>
      </c>
      <c r="CI754" s="25"/>
      <c r="CJ754" s="25"/>
      <c r="CK754" s="25"/>
      <c r="CP754" s="93" t="b">
        <f>IF(COUNTIF(DJ:DJ,CF754)&gt;0,TRUE,FALSE)</f>
        <v>0</v>
      </c>
      <c r="CQ754" s="93" t="b">
        <f>IF(COUNTIF($BU$164:$CB$339,CF754)&gt;0,TRUE,FALSE)</f>
        <v>0</v>
      </c>
      <c r="CS754" s="93" t="b">
        <f>$CS$150</f>
        <v>0</v>
      </c>
      <c r="CY754" s="93" t="b">
        <f>CY156</f>
        <v>0</v>
      </c>
      <c r="DC754" s="25"/>
    </row>
    <row r="755" spans="82:107">
      <c r="CF755" s="128" t="str">
        <f>CF754&amp;"_1mM"</f>
        <v>SRPK2_1mM</v>
      </c>
      <c r="CG755" s="128" t="str">
        <f>CG754&amp;"_1mM"</f>
        <v>SRPK2_1mM</v>
      </c>
      <c r="CI755" s="25"/>
      <c r="CJ755" s="25"/>
      <c r="CK755" s="25"/>
      <c r="DC755" s="25"/>
    </row>
    <row r="756" spans="82:107">
      <c r="CF756" s="128" t="s">
        <v>858</v>
      </c>
      <c r="CG756" s="131" t="s">
        <v>858</v>
      </c>
      <c r="CH756" s="93" t="b">
        <f t="shared" ref="CH756:CH757" si="98">IF(COUNTIF(CP756:DC756,TRUE)=0,FALSE,TRUE)</f>
        <v>0</v>
      </c>
      <c r="CI756" s="25"/>
      <c r="CJ756" s="25"/>
      <c r="CK756" s="25"/>
      <c r="CP756" s="93" t="b">
        <f t="shared" ref="CP756:CP767" si="99">IF(COUNTIF(DJ:DJ,CF756)&gt;0,TRUE,FALSE)</f>
        <v>0</v>
      </c>
      <c r="CQ756" s="93" t="b">
        <f t="shared" ref="CQ756:CQ767" si="100">IF(COUNTIF($BU$164:$CB$339,CF756)&gt;0,TRUE,FALSE)</f>
        <v>0</v>
      </c>
      <c r="CS756" s="93" t="b">
        <f>$CS$150</f>
        <v>0</v>
      </c>
      <c r="CY756" s="93" t="b">
        <f>CY156</f>
        <v>0</v>
      </c>
      <c r="DC756" s="25"/>
    </row>
    <row r="757" spans="82:107">
      <c r="CF757" s="128" t="s">
        <v>859</v>
      </c>
      <c r="CG757" s="131" t="s">
        <v>859</v>
      </c>
      <c r="CH757" s="93" t="b">
        <f t="shared" si="98"/>
        <v>0</v>
      </c>
      <c r="CI757" s="25"/>
      <c r="CJ757" s="25"/>
      <c r="CK757" s="25"/>
      <c r="CP757" s="93" t="b">
        <f t="shared" si="99"/>
        <v>0</v>
      </c>
      <c r="CQ757" s="93" t="b">
        <f t="shared" si="100"/>
        <v>0</v>
      </c>
      <c r="CU757" s="93" t="b">
        <f>$CU$152</f>
        <v>0</v>
      </c>
      <c r="CW757" s="93" t="b">
        <f>$CW$154</f>
        <v>0</v>
      </c>
      <c r="CZ757" s="93" t="b">
        <f>$CZ$157</f>
        <v>0</v>
      </c>
      <c r="DB757" s="93" t="b">
        <f>$DB$159</f>
        <v>0</v>
      </c>
      <c r="DC757" s="25"/>
    </row>
    <row r="758" spans="82:107">
      <c r="CF758" s="128" t="s">
        <v>511</v>
      </c>
      <c r="CG758" s="131" t="s">
        <v>511</v>
      </c>
      <c r="CH758" s="93" t="b">
        <f t="shared" si="88"/>
        <v>0</v>
      </c>
      <c r="CI758" s="25"/>
      <c r="CJ758" s="25"/>
      <c r="CK758" s="25"/>
      <c r="CP758" s="93" t="b">
        <f t="shared" si="99"/>
        <v>0</v>
      </c>
      <c r="CQ758" s="93" t="b">
        <f t="shared" si="100"/>
        <v>0</v>
      </c>
      <c r="DC758" s="25"/>
    </row>
    <row r="759" spans="82:107">
      <c r="CF759" s="128" t="s">
        <v>384</v>
      </c>
      <c r="CG759" s="131" t="s">
        <v>384</v>
      </c>
      <c r="CH759" s="93" t="b">
        <f t="shared" si="88"/>
        <v>0</v>
      </c>
      <c r="CI759" s="25"/>
      <c r="CJ759" s="25"/>
      <c r="CK759" s="25"/>
      <c r="CP759" s="93" t="b">
        <f t="shared" si="99"/>
        <v>0</v>
      </c>
      <c r="CQ759" s="93" t="b">
        <f t="shared" si="100"/>
        <v>0</v>
      </c>
      <c r="CS759" s="93" t="b">
        <f>$CS$150</f>
        <v>0</v>
      </c>
      <c r="CY759" s="93" t="b">
        <f>CY156</f>
        <v>0</v>
      </c>
      <c r="DC759" s="25"/>
    </row>
    <row r="760" spans="82:107">
      <c r="CF760" s="128" t="s">
        <v>860</v>
      </c>
      <c r="CG760" s="131" t="s">
        <v>861</v>
      </c>
      <c r="CH760" s="93" t="b">
        <f>IF(COUNTIF(CP760:DC760,TRUE)=0,FALSE,TRUE)</f>
        <v>0</v>
      </c>
      <c r="CI760" s="25"/>
      <c r="CJ760" s="25"/>
      <c r="CK760" s="25"/>
      <c r="CP760" s="93" t="b">
        <f t="shared" si="99"/>
        <v>0</v>
      </c>
      <c r="CQ760" s="93" t="b">
        <f t="shared" si="100"/>
        <v>0</v>
      </c>
      <c r="CU760" s="93" t="b">
        <f>$CU$152</f>
        <v>0</v>
      </c>
      <c r="CW760" s="93" t="b">
        <f>$CW$154</f>
        <v>0</v>
      </c>
      <c r="CZ760" s="93" t="b">
        <f>$CZ$157</f>
        <v>0</v>
      </c>
      <c r="DB760" s="93" t="b">
        <f>$DB$159</f>
        <v>0</v>
      </c>
      <c r="DC760" s="25"/>
    </row>
    <row r="761" spans="82:107">
      <c r="CF761" s="128" t="s">
        <v>385</v>
      </c>
      <c r="CG761" s="131" t="s">
        <v>385</v>
      </c>
      <c r="CH761" s="93" t="b">
        <f t="shared" si="88"/>
        <v>0</v>
      </c>
      <c r="CI761" s="25"/>
      <c r="CJ761" s="25"/>
      <c r="CK761" s="25"/>
      <c r="CP761" s="93" t="b">
        <f t="shared" si="99"/>
        <v>0</v>
      </c>
      <c r="CQ761" s="93" t="b">
        <f t="shared" si="100"/>
        <v>0</v>
      </c>
      <c r="CS761" s="93" t="b">
        <f>$CS$150</f>
        <v>0</v>
      </c>
      <c r="CY761" s="93" t="b">
        <f>CY156</f>
        <v>0</v>
      </c>
      <c r="DC761" s="25"/>
    </row>
    <row r="762" spans="82:107">
      <c r="CF762" s="128" t="str">
        <f>CF761&amp;"_1mM"</f>
        <v>TBK1_1mM</v>
      </c>
      <c r="CG762" s="128" t="str">
        <f>CG761&amp;"_1mM"</f>
        <v>TBK1_1mM</v>
      </c>
      <c r="CH762" s="93" t="b">
        <f t="shared" si="88"/>
        <v>0</v>
      </c>
      <c r="CI762" s="25"/>
      <c r="CJ762" s="25"/>
      <c r="CK762" s="25"/>
      <c r="CP762" s="93" t="b">
        <f t="shared" si="99"/>
        <v>0</v>
      </c>
      <c r="CQ762" s="93" t="b">
        <f t="shared" si="100"/>
        <v>0</v>
      </c>
      <c r="CU762" s="93" t="b">
        <f>$CU$152</f>
        <v>0</v>
      </c>
      <c r="CW762" s="93" t="b">
        <f>$CW$154</f>
        <v>0</v>
      </c>
      <c r="CZ762" s="93" t="b">
        <f>$CZ$157</f>
        <v>0</v>
      </c>
      <c r="DB762" s="93" t="b">
        <f>$DB$159</f>
        <v>0</v>
      </c>
      <c r="DC762" s="25"/>
    </row>
    <row r="763" spans="82:107">
      <c r="CF763" s="128" t="s">
        <v>386</v>
      </c>
      <c r="CG763" s="131" t="s">
        <v>386</v>
      </c>
      <c r="CH763" s="93" t="b">
        <f t="shared" si="88"/>
        <v>0</v>
      </c>
      <c r="CI763" s="25"/>
      <c r="CJ763" s="25"/>
      <c r="CK763" s="25"/>
      <c r="CP763" s="93" t="b">
        <f t="shared" si="99"/>
        <v>0</v>
      </c>
      <c r="CQ763" s="93" t="b">
        <f t="shared" si="100"/>
        <v>0</v>
      </c>
      <c r="CS763" s="93" t="b">
        <f>$CS$150</f>
        <v>0</v>
      </c>
      <c r="CY763" s="93" t="b">
        <f>CY156</f>
        <v>0</v>
      </c>
      <c r="DC763" s="25"/>
    </row>
    <row r="764" spans="82:107">
      <c r="CF764" s="128" t="s">
        <v>552</v>
      </c>
      <c r="CG764" s="131" t="s">
        <v>552</v>
      </c>
      <c r="CH764" s="93" t="b">
        <f t="shared" si="88"/>
        <v>0</v>
      </c>
      <c r="CI764" s="25"/>
      <c r="CJ764" s="25"/>
      <c r="CK764" s="25"/>
      <c r="CP764" s="93" t="b">
        <f t="shared" si="99"/>
        <v>0</v>
      </c>
      <c r="CQ764" s="93" t="b">
        <f t="shared" si="100"/>
        <v>0</v>
      </c>
      <c r="CU764" s="93" t="b">
        <f>$CU$152</f>
        <v>0</v>
      </c>
      <c r="CW764" s="93" t="b">
        <f>$CW$154</f>
        <v>0</v>
      </c>
      <c r="CZ764" s="93" t="b">
        <f>CZ157</f>
        <v>0</v>
      </c>
      <c r="DB764" s="93" t="b">
        <f>$DB$159</f>
        <v>0</v>
      </c>
      <c r="DC764" s="25"/>
    </row>
    <row r="765" spans="82:107">
      <c r="CF765" s="128" t="s">
        <v>387</v>
      </c>
      <c r="CG765" s="131" t="s">
        <v>387</v>
      </c>
      <c r="CH765" s="93" t="b">
        <f t="shared" ref="CH765:CH779" si="101">IF(COUNTIF(CP765:DC765,TRUE)=0,FALSE,TRUE)</f>
        <v>0</v>
      </c>
      <c r="CI765" s="25"/>
      <c r="CJ765" s="25"/>
      <c r="CK765" s="25"/>
      <c r="CP765" s="93" t="b">
        <f t="shared" si="99"/>
        <v>0</v>
      </c>
      <c r="CQ765" s="93" t="b">
        <f t="shared" si="100"/>
        <v>0</v>
      </c>
      <c r="CS765" s="93" t="b">
        <f>$CS$150</f>
        <v>0</v>
      </c>
      <c r="CT765" s="93" t="b">
        <f>CT151</f>
        <v>0</v>
      </c>
      <c r="CY765" s="93" t="b">
        <f>CY156</f>
        <v>0</v>
      </c>
      <c r="DC765" s="25"/>
    </row>
    <row r="766" spans="82:107">
      <c r="CF766" s="128" t="s">
        <v>553</v>
      </c>
      <c r="CG766" s="131" t="s">
        <v>553</v>
      </c>
      <c r="CH766" s="93" t="b">
        <f t="shared" si="101"/>
        <v>0</v>
      </c>
      <c r="CI766" s="25"/>
      <c r="CJ766" s="25"/>
      <c r="CK766" s="25"/>
      <c r="CP766" s="93" t="b">
        <f t="shared" si="99"/>
        <v>0</v>
      </c>
      <c r="CQ766" s="93" t="b">
        <f t="shared" si="100"/>
        <v>0</v>
      </c>
      <c r="CU766" s="93" t="b">
        <f>$CU$152</f>
        <v>0</v>
      </c>
      <c r="CW766" s="93" t="b">
        <f>$CW$154</f>
        <v>0</v>
      </c>
      <c r="CZ766" s="93" t="b">
        <f>CZ157</f>
        <v>0</v>
      </c>
      <c r="DB766" s="93" t="b">
        <f>$DB$159</f>
        <v>0</v>
      </c>
      <c r="DC766" s="25"/>
    </row>
    <row r="767" spans="82:107">
      <c r="CF767" s="128" t="s">
        <v>390</v>
      </c>
      <c r="CG767" s="131" t="s">
        <v>390</v>
      </c>
      <c r="CH767" s="93" t="b">
        <f t="shared" si="101"/>
        <v>0</v>
      </c>
      <c r="CI767" s="25"/>
      <c r="CJ767" s="25"/>
      <c r="CK767" s="25"/>
      <c r="CP767" s="93" t="b">
        <f t="shared" si="99"/>
        <v>0</v>
      </c>
      <c r="CQ767" s="93" t="b">
        <f t="shared" si="100"/>
        <v>0</v>
      </c>
      <c r="CS767" s="93" t="b">
        <f t="shared" ref="CS767:CS779" si="102">$CS$150</f>
        <v>0</v>
      </c>
      <c r="CY767" s="93" t="b">
        <f>CY156</f>
        <v>0</v>
      </c>
      <c r="DC767" s="25"/>
    </row>
    <row r="768" spans="82:107">
      <c r="CF768" s="128" t="str">
        <f>CF767&amp;"_1mM"</f>
        <v>TSSK2_1mM</v>
      </c>
      <c r="CG768" s="128" t="str">
        <f>CG767&amp;"_1mM"</f>
        <v>TSSK2_1mM</v>
      </c>
      <c r="CI768" s="25"/>
      <c r="CJ768" s="25"/>
      <c r="CK768" s="25"/>
      <c r="DC768" s="25"/>
    </row>
    <row r="769" spans="84:107">
      <c r="CF769" s="128" t="s">
        <v>391</v>
      </c>
      <c r="CG769" s="131" t="s">
        <v>391</v>
      </c>
      <c r="CH769" s="93" t="b">
        <f t="shared" si="101"/>
        <v>0</v>
      </c>
      <c r="CI769" s="25"/>
      <c r="CJ769" s="25"/>
      <c r="CK769" s="25"/>
      <c r="CP769" s="93" t="b">
        <f>IF(COUNTIF(DJ:DJ,CF769)&gt;0,TRUE,FALSE)</f>
        <v>0</v>
      </c>
      <c r="CQ769" s="93" t="b">
        <f>IF(COUNTIF($BU$164:$CB$339,CF769)&gt;0,TRUE,FALSE)</f>
        <v>0</v>
      </c>
      <c r="CS769" s="93" t="b">
        <f t="shared" si="102"/>
        <v>0</v>
      </c>
      <c r="CY769" s="93" t="b">
        <f>CY156</f>
        <v>0</v>
      </c>
      <c r="DC769" s="25"/>
    </row>
    <row r="770" spans="84:107">
      <c r="CF770" s="128" t="str">
        <f>CF769&amp;"_1mM"</f>
        <v>TSSK3_1mM</v>
      </c>
      <c r="CG770" s="128" t="str">
        <f>CG769&amp;"_1mM"</f>
        <v>TSSK3_1mM</v>
      </c>
      <c r="CI770" s="25"/>
      <c r="CJ770" s="25"/>
      <c r="CK770" s="25"/>
      <c r="DC770" s="25"/>
    </row>
    <row r="771" spans="84:107">
      <c r="CF771" s="128" t="s">
        <v>392</v>
      </c>
      <c r="CG771" s="131" t="s">
        <v>392</v>
      </c>
      <c r="CH771" s="93" t="b">
        <f t="shared" si="101"/>
        <v>0</v>
      </c>
      <c r="CI771" s="25"/>
      <c r="CJ771" s="25"/>
      <c r="CK771" s="25"/>
      <c r="CP771" s="93" t="b">
        <f>IF(COUNTIF(DJ:DJ,CF771)&gt;0,TRUE,FALSE)</f>
        <v>0</v>
      </c>
      <c r="CQ771" s="93" t="b">
        <f>IF(COUNTIF($BU$164:$CB$339,CF771)&gt;0,TRUE,FALSE)</f>
        <v>0</v>
      </c>
      <c r="CS771" s="93" t="b">
        <f t="shared" si="102"/>
        <v>0</v>
      </c>
      <c r="CY771" s="93" t="b">
        <f>CY156</f>
        <v>0</v>
      </c>
      <c r="DC771" s="25"/>
    </row>
    <row r="772" spans="84:107">
      <c r="CF772" s="128" t="str">
        <f>CF771&amp;"_1mM"</f>
        <v>WNK1_1mM</v>
      </c>
      <c r="CG772" s="128" t="str">
        <f>CG771&amp;"_1mM"</f>
        <v>WNK1_1mM</v>
      </c>
      <c r="CI772" s="25"/>
      <c r="CJ772" s="25"/>
      <c r="CK772" s="25"/>
      <c r="DC772" s="25"/>
    </row>
    <row r="773" spans="84:107">
      <c r="CF773" s="128" t="s">
        <v>393</v>
      </c>
      <c r="CG773" s="131" t="s">
        <v>393</v>
      </c>
      <c r="CH773" s="93" t="b">
        <f t="shared" si="101"/>
        <v>0</v>
      </c>
      <c r="CI773" s="25"/>
      <c r="CJ773" s="25"/>
      <c r="CK773" s="25"/>
      <c r="CP773" s="93" t="b">
        <f>IF(COUNTIF(DJ:DJ,CF773)&gt;0,TRUE,FALSE)</f>
        <v>0</v>
      </c>
      <c r="CQ773" s="93" t="b">
        <f>IF(COUNTIF($BU$164:$CB$339,CF773)&gt;0,TRUE,FALSE)</f>
        <v>0</v>
      </c>
      <c r="CS773" s="93" t="b">
        <f t="shared" si="102"/>
        <v>0</v>
      </c>
      <c r="CY773" s="93" t="b">
        <f>CY156</f>
        <v>0</v>
      </c>
      <c r="DC773" s="25"/>
    </row>
    <row r="774" spans="84:107">
      <c r="CF774" s="128" t="str">
        <f>CF773&amp;"_1mM"</f>
        <v>WNK2_1mM</v>
      </c>
      <c r="CG774" s="128" t="str">
        <f>CG773&amp;"_1mM"</f>
        <v>WNK2_1mM</v>
      </c>
      <c r="CI774" s="25"/>
      <c r="CJ774" s="25"/>
      <c r="CK774" s="25"/>
      <c r="DC774" s="25"/>
    </row>
    <row r="775" spans="84:107">
      <c r="CF775" s="128" t="s">
        <v>396</v>
      </c>
      <c r="CG775" s="131" t="s">
        <v>396</v>
      </c>
      <c r="CH775" s="93" t="b">
        <f t="shared" si="101"/>
        <v>0</v>
      </c>
      <c r="CI775" s="25"/>
      <c r="CJ775" s="25"/>
      <c r="CK775" s="25"/>
      <c r="CP775" s="93" t="b">
        <f>IF(COUNTIF(DJ:DJ,CF775)&gt;0,TRUE,FALSE)</f>
        <v>0</v>
      </c>
      <c r="CQ775" s="93" t="b">
        <f>IF(COUNTIF($BU$164:$CB$339,CF775)&gt;0,TRUE,FALSE)</f>
        <v>0</v>
      </c>
      <c r="CS775" s="93" t="b">
        <f t="shared" si="102"/>
        <v>0</v>
      </c>
      <c r="CY775" s="93" t="b">
        <f>CY156</f>
        <v>0</v>
      </c>
      <c r="DC775" s="25"/>
    </row>
    <row r="776" spans="84:107">
      <c r="CF776" s="128" t="str">
        <f>CF775&amp;"_1mM"</f>
        <v>WNK3_1mM</v>
      </c>
      <c r="CG776" s="128" t="str">
        <f>CG775&amp;"_1mM"</f>
        <v>WNK3_1mM</v>
      </c>
      <c r="CI776" s="25"/>
      <c r="CJ776" s="25"/>
      <c r="CK776" s="25"/>
      <c r="DC776" s="25"/>
    </row>
    <row r="777" spans="84:107">
      <c r="CF777" s="128" t="s">
        <v>402</v>
      </c>
      <c r="CG777" s="131" t="s">
        <v>402</v>
      </c>
      <c r="CH777" s="93" t="b">
        <f t="shared" si="101"/>
        <v>0</v>
      </c>
      <c r="CI777" s="25"/>
      <c r="CJ777" s="25"/>
      <c r="CK777" s="25"/>
      <c r="CP777" s="93" t="b">
        <f>IF(COUNTIF(DJ:DJ,CF777)&gt;0,TRUE,FALSE)</f>
        <v>0</v>
      </c>
      <c r="CQ777" s="93" t="b">
        <f>IF(COUNTIF($BU$164:$CB$339,CF777)&gt;0,TRUE,FALSE)</f>
        <v>0</v>
      </c>
      <c r="CS777" s="93" t="b">
        <f t="shared" si="102"/>
        <v>0</v>
      </c>
      <c r="CY777" s="93" t="b">
        <f>CY156</f>
        <v>0</v>
      </c>
      <c r="DC777" s="25"/>
    </row>
    <row r="778" spans="84:107">
      <c r="CF778" s="128" t="str">
        <f>CF777&amp;"_1mM"</f>
        <v>SPHK1_1mM</v>
      </c>
      <c r="CG778" s="128" t="str">
        <f>CG777&amp;"_1mM"</f>
        <v>SPHK1_1mM</v>
      </c>
      <c r="CI778" s="25"/>
      <c r="CJ778" s="25"/>
      <c r="CK778" s="25"/>
      <c r="DC778" s="25"/>
    </row>
    <row r="779" spans="84:107">
      <c r="CF779" s="128" t="s">
        <v>403</v>
      </c>
      <c r="CG779" s="131" t="s">
        <v>403</v>
      </c>
      <c r="CH779" s="93" t="b">
        <f t="shared" si="101"/>
        <v>0</v>
      </c>
      <c r="CI779" s="25"/>
      <c r="CJ779" s="25"/>
      <c r="CK779" s="25"/>
      <c r="CP779" s="93" t="b">
        <f>IF(COUNTIF(DJ:DJ,CF779)&gt;0,TRUE,FALSE)</f>
        <v>0</v>
      </c>
      <c r="CQ779" s="93" t="b">
        <f>IF(COUNTIF($BU$164:$CB$339,CF779)&gt;0,TRUE,FALSE)</f>
        <v>0</v>
      </c>
      <c r="CS779" s="93" t="b">
        <f t="shared" si="102"/>
        <v>0</v>
      </c>
      <c r="CY779" s="93" t="b">
        <f>CY156</f>
        <v>0</v>
      </c>
      <c r="DC779" s="25"/>
    </row>
    <row r="780" spans="84:107">
      <c r="CF780" s="128" t="str">
        <f>CF779&amp;"_1mM"</f>
        <v>SPHK2_1mM</v>
      </c>
      <c r="CG780" s="128" t="str">
        <f>CG779&amp;"_1mM"</f>
        <v>SPHK2_1mM</v>
      </c>
      <c r="CI780" s="25"/>
      <c r="CJ780" s="25"/>
      <c r="CK780" s="25"/>
      <c r="DC780" s="25"/>
    </row>
    <row r="781" spans="84:107">
      <c r="CF781" s="18"/>
      <c r="CG781" s="25"/>
      <c r="CI781" s="25"/>
      <c r="CJ781" s="25"/>
      <c r="CK781" s="25"/>
      <c r="DC781" s="25"/>
    </row>
    <row r="782" spans="84:107">
      <c r="CF782" s="17"/>
      <c r="CG782" s="25"/>
      <c r="CI782" s="25"/>
      <c r="CJ782" s="25"/>
      <c r="CK782" s="25"/>
      <c r="DC782" s="25"/>
    </row>
    <row r="783" spans="84:107">
      <c r="CF783" s="17"/>
      <c r="CG783" s="25"/>
      <c r="CI783" s="25"/>
      <c r="CJ783" s="25"/>
      <c r="CK783" s="25"/>
      <c r="DC783" s="25"/>
    </row>
    <row r="784" spans="84:107">
      <c r="CF784" s="26"/>
      <c r="CG784" s="25"/>
      <c r="CI784" s="25"/>
      <c r="CJ784" s="25"/>
      <c r="CK784" s="25"/>
      <c r="DC784" s="25"/>
    </row>
    <row r="785" spans="84:107">
      <c r="CF785" s="17"/>
      <c r="CG785" s="25"/>
      <c r="CI785" s="25"/>
      <c r="CJ785" s="25"/>
      <c r="CK785" s="25"/>
      <c r="DC785" s="25"/>
    </row>
    <row r="786" spans="84:107">
      <c r="CF786" s="17"/>
      <c r="CG786" s="25"/>
      <c r="CI786" s="25"/>
      <c r="CJ786" s="25"/>
      <c r="CK786" s="25"/>
      <c r="DC786" s="25"/>
    </row>
    <row r="787" spans="84:107">
      <c r="CF787" s="17"/>
      <c r="CG787" s="25"/>
      <c r="CI787" s="25"/>
      <c r="CJ787" s="25"/>
      <c r="CK787" s="25"/>
      <c r="DC787" s="25"/>
    </row>
    <row r="788" spans="84:107">
      <c r="CF788" s="17"/>
      <c r="CG788" s="25"/>
      <c r="CI788" s="25"/>
      <c r="CJ788" s="25"/>
      <c r="CK788" s="25"/>
      <c r="DC788" s="25"/>
    </row>
    <row r="789" spans="84:107">
      <c r="CF789" s="17"/>
      <c r="CG789" s="25"/>
      <c r="CI789" s="25"/>
      <c r="CJ789" s="25"/>
      <c r="CK789" s="25"/>
      <c r="DC789" s="25"/>
    </row>
    <row r="790" spans="84:107">
      <c r="CF790" s="17"/>
      <c r="CG790" s="25"/>
      <c r="CI790" s="25"/>
      <c r="CJ790" s="25"/>
      <c r="CK790" s="25"/>
      <c r="DC790" s="25"/>
    </row>
    <row r="791" spans="84:107">
      <c r="CF791" s="17"/>
      <c r="CG791" s="25"/>
      <c r="CI791" s="25"/>
      <c r="CJ791" s="25"/>
      <c r="CK791" s="25"/>
      <c r="DC791" s="25"/>
    </row>
    <row r="792" spans="84:107">
      <c r="CF792" s="17"/>
      <c r="CG792" s="25"/>
      <c r="CI792" s="25"/>
      <c r="CJ792" s="25"/>
      <c r="CK792" s="25"/>
    </row>
    <row r="793" spans="84:107">
      <c r="CF793" s="17"/>
      <c r="CG793" s="25"/>
      <c r="CI793" s="25"/>
      <c r="CJ793" s="25"/>
      <c r="CK793" s="25"/>
    </row>
    <row r="794" spans="84:107">
      <c r="CF794" s="17"/>
      <c r="CG794" s="25"/>
      <c r="CI794" s="25"/>
      <c r="CJ794" s="25"/>
      <c r="CK794" s="25"/>
    </row>
    <row r="795" spans="84:107">
      <c r="CF795" s="17"/>
      <c r="CG795" s="25"/>
      <c r="CI795" s="25"/>
      <c r="CJ795" s="25"/>
      <c r="CK795" s="25"/>
    </row>
    <row r="796" spans="84:107">
      <c r="CF796" s="17"/>
      <c r="CG796" s="25"/>
      <c r="CI796" s="25"/>
      <c r="CJ796" s="25"/>
      <c r="CK796" s="25"/>
    </row>
    <row r="797" spans="84:107">
      <c r="CF797" s="17"/>
      <c r="CG797" s="25"/>
      <c r="CI797" s="25"/>
      <c r="CJ797" s="25"/>
      <c r="CK797" s="25"/>
    </row>
    <row r="798" spans="84:107">
      <c r="CF798" s="17"/>
      <c r="CG798" s="25"/>
      <c r="CI798" s="25"/>
      <c r="CJ798" s="25"/>
      <c r="CK798" s="25"/>
    </row>
    <row r="799" spans="84:107">
      <c r="CF799" s="17"/>
      <c r="CG799" s="25"/>
      <c r="CI799" s="25"/>
      <c r="CJ799" s="25"/>
      <c r="CK799" s="25"/>
    </row>
    <row r="800" spans="84:107">
      <c r="CF800" s="17"/>
      <c r="CG800" s="25"/>
      <c r="CI800" s="25"/>
      <c r="CJ800" s="25"/>
      <c r="CK800" s="25"/>
    </row>
    <row r="801" spans="87:89">
      <c r="CI801" s="25"/>
      <c r="CJ801" s="25"/>
      <c r="CK801" s="25"/>
    </row>
    <row r="802" spans="87:89">
      <c r="CI802" s="25"/>
      <c r="CJ802" s="25"/>
      <c r="CK802" s="25"/>
    </row>
    <row r="803" spans="87:89">
      <c r="CI803" s="25"/>
      <c r="CJ803" s="25"/>
      <c r="CK803" s="25"/>
    </row>
    <row r="804" spans="87:89">
      <c r="CI804" s="25"/>
      <c r="CJ804" s="25"/>
      <c r="CK804" s="25"/>
    </row>
    <row r="805" spans="87:89">
      <c r="CI805" s="25"/>
      <c r="CJ805" s="25"/>
      <c r="CK805" s="25"/>
    </row>
    <row r="806" spans="87:89">
      <c r="CI806" s="25"/>
      <c r="CJ806" s="25"/>
      <c r="CK806" s="25"/>
    </row>
    <row r="807" spans="87:89">
      <c r="CI807" s="25"/>
      <c r="CJ807" s="25"/>
      <c r="CK807" s="25"/>
    </row>
  </sheetData>
  <sheetProtection algorithmName="SHA-512" hashValue="wQ6IohQv77zUxmRcOszglFLNZ7DKIY041eBlr72k2Lzv//xQ7VQrHfHmNQ1BV8w9MR963MGfAdkjIooSMDEp1w==" saltValue="Ya/+STUOwbhQKNwVxgtYlg==" spinCount="100000" sheet="1" objects="1" selectLockedCells="1"/>
  <autoFilter ref="CG161:DC779" xr:uid="{00000000-0009-0000-0000-000000000000}"/>
  <dataConsolidate/>
  <mergeCells count="842">
    <mergeCell ref="F43:BG43"/>
    <mergeCell ref="F45:BG45"/>
    <mergeCell ref="F47:BG47"/>
    <mergeCell ref="F50:BG50"/>
    <mergeCell ref="BA156:BB156"/>
    <mergeCell ref="BA158:BB158"/>
    <mergeCell ref="BA143:BC143"/>
    <mergeCell ref="BD143:BG143"/>
    <mergeCell ref="AM148:BD149"/>
    <mergeCell ref="AX152:AY152"/>
    <mergeCell ref="BA152:BB152"/>
    <mergeCell ref="AX154:AY154"/>
    <mergeCell ref="BA154:BB154"/>
    <mergeCell ref="AL143:AN143"/>
    <mergeCell ref="AO143:AQ143"/>
    <mergeCell ref="AR143:AT143"/>
    <mergeCell ref="AU143:AW143"/>
    <mergeCell ref="AX143:AZ143"/>
    <mergeCell ref="AO141:AQ141"/>
    <mergeCell ref="AR141:AT141"/>
    <mergeCell ref="F52:BG52"/>
    <mergeCell ref="F53:BG53"/>
    <mergeCell ref="F54:BG54"/>
    <mergeCell ref="F44:BG44"/>
    <mergeCell ref="AX142:AZ142"/>
    <mergeCell ref="BA142:BC142"/>
    <mergeCell ref="BD142:BG142"/>
    <mergeCell ref="F143:G143"/>
    <mergeCell ref="H143:L143"/>
    <mergeCell ref="M143:Q143"/>
    <mergeCell ref="R143:U143"/>
    <mergeCell ref="V143:Y143"/>
    <mergeCell ref="Z143:AC143"/>
    <mergeCell ref="AD143:AF143"/>
    <mergeCell ref="AD142:AF142"/>
    <mergeCell ref="AG142:AK142"/>
    <mergeCell ref="AL142:AN142"/>
    <mergeCell ref="AO142:AQ142"/>
    <mergeCell ref="AR142:AT142"/>
    <mergeCell ref="AU142:AW142"/>
    <mergeCell ref="F142:G142"/>
    <mergeCell ref="H142:L142"/>
    <mergeCell ref="M142:Q142"/>
    <mergeCell ref="AU141:AW141"/>
    <mergeCell ref="AX141:AZ141"/>
    <mergeCell ref="BA141:BC141"/>
    <mergeCell ref="BD141:BG141"/>
    <mergeCell ref="BD140:BG140"/>
    <mergeCell ref="F141:G141"/>
    <mergeCell ref="H141:L141"/>
    <mergeCell ref="M141:Q141"/>
    <mergeCell ref="R141:U141"/>
    <mergeCell ref="V141:Y141"/>
    <mergeCell ref="Z141:AC141"/>
    <mergeCell ref="AD141:AF141"/>
    <mergeCell ref="AG141:AK141"/>
    <mergeCell ref="AL141:AN141"/>
    <mergeCell ref="AL140:AN140"/>
    <mergeCell ref="AO140:AQ140"/>
    <mergeCell ref="AR140:AT140"/>
    <mergeCell ref="AU140:AW140"/>
    <mergeCell ref="AX140:AZ140"/>
    <mergeCell ref="BA140:BC140"/>
    <mergeCell ref="F140:G140"/>
    <mergeCell ref="H140:L140"/>
    <mergeCell ref="M140:Q140"/>
    <mergeCell ref="R140:U140"/>
    <mergeCell ref="F138:G138"/>
    <mergeCell ref="H138:L138"/>
    <mergeCell ref="M138:Q138"/>
    <mergeCell ref="R138:U138"/>
    <mergeCell ref="V138:Y138"/>
    <mergeCell ref="AL139:AN139"/>
    <mergeCell ref="AO139:AQ139"/>
    <mergeCell ref="R142:U142"/>
    <mergeCell ref="AG143:AK143"/>
    <mergeCell ref="V142:Y142"/>
    <mergeCell ref="Z142:AC142"/>
    <mergeCell ref="AU136:AW136"/>
    <mergeCell ref="AX136:AZ136"/>
    <mergeCell ref="BA136:BC136"/>
    <mergeCell ref="F136:G136"/>
    <mergeCell ref="H136:L136"/>
    <mergeCell ref="M136:Q136"/>
    <mergeCell ref="AD140:AF140"/>
    <mergeCell ref="AG140:AK140"/>
    <mergeCell ref="AG139:AK139"/>
    <mergeCell ref="AX138:AZ138"/>
    <mergeCell ref="BA138:BC138"/>
    <mergeCell ref="F139:G139"/>
    <mergeCell ref="H139:L139"/>
    <mergeCell ref="M139:Q139"/>
    <mergeCell ref="R139:U139"/>
    <mergeCell ref="V139:Y139"/>
    <mergeCell ref="Z139:AC139"/>
    <mergeCell ref="AD139:AF139"/>
    <mergeCell ref="AD138:AF138"/>
    <mergeCell ref="AG138:AK138"/>
    <mergeCell ref="AL138:AN138"/>
    <mergeCell ref="AO138:AQ138"/>
    <mergeCell ref="V140:Y140"/>
    <mergeCell ref="Z140:AC140"/>
    <mergeCell ref="F137:G137"/>
    <mergeCell ref="H137:L137"/>
    <mergeCell ref="M137:Q137"/>
    <mergeCell ref="R137:U137"/>
    <mergeCell ref="V137:Y137"/>
    <mergeCell ref="Z137:AC137"/>
    <mergeCell ref="AD137:AF137"/>
    <mergeCell ref="AG137:AK137"/>
    <mergeCell ref="AL137:AN137"/>
    <mergeCell ref="AX137:AZ137"/>
    <mergeCell ref="Z138:AC138"/>
    <mergeCell ref="BA139:BC139"/>
    <mergeCell ref="BD139:BG139"/>
    <mergeCell ref="BA137:BC137"/>
    <mergeCell ref="BD137:BG137"/>
    <mergeCell ref="BD138:BG138"/>
    <mergeCell ref="AX139:AZ139"/>
    <mergeCell ref="R136:U136"/>
    <mergeCell ref="V136:Y136"/>
    <mergeCell ref="Z136:AC136"/>
    <mergeCell ref="AD136:AF136"/>
    <mergeCell ref="AG136:AK136"/>
    <mergeCell ref="BD136:BG136"/>
    <mergeCell ref="AL136:AN136"/>
    <mergeCell ref="AO136:AQ136"/>
    <mergeCell ref="AR136:AT136"/>
    <mergeCell ref="AR138:AT138"/>
    <mergeCell ref="AU138:AW138"/>
    <mergeCell ref="AO137:AQ137"/>
    <mergeCell ref="AR137:AT137"/>
    <mergeCell ref="AU137:AW137"/>
    <mergeCell ref="AR139:AT139"/>
    <mergeCell ref="AU139:AW139"/>
    <mergeCell ref="AX134:AZ134"/>
    <mergeCell ref="BA134:BC134"/>
    <mergeCell ref="BD134:BG134"/>
    <mergeCell ref="AL134:AN134"/>
    <mergeCell ref="AO134:AQ134"/>
    <mergeCell ref="AR134:AT134"/>
    <mergeCell ref="AU134:AW134"/>
    <mergeCell ref="BA135:BC135"/>
    <mergeCell ref="BD135:BG135"/>
    <mergeCell ref="AL135:AN135"/>
    <mergeCell ref="AO135:AQ135"/>
    <mergeCell ref="AR135:AT135"/>
    <mergeCell ref="AU135:AW135"/>
    <mergeCell ref="AX135:AZ135"/>
    <mergeCell ref="AD135:AF135"/>
    <mergeCell ref="AD134:AF134"/>
    <mergeCell ref="AG134:AK134"/>
    <mergeCell ref="F134:G134"/>
    <mergeCell ref="H134:L134"/>
    <mergeCell ref="M134:Q134"/>
    <mergeCell ref="R134:U134"/>
    <mergeCell ref="V134:Y134"/>
    <mergeCell ref="Z134:AC134"/>
    <mergeCell ref="AG135:AK135"/>
    <mergeCell ref="M132:Q132"/>
    <mergeCell ref="R132:U132"/>
    <mergeCell ref="V132:Y132"/>
    <mergeCell ref="Z132:AC132"/>
    <mergeCell ref="F135:G135"/>
    <mergeCell ref="H135:L135"/>
    <mergeCell ref="M135:Q135"/>
    <mergeCell ref="R135:U135"/>
    <mergeCell ref="V135:Y135"/>
    <mergeCell ref="Z135:AC135"/>
    <mergeCell ref="AO133:AQ133"/>
    <mergeCell ref="AR133:AT133"/>
    <mergeCell ref="AU133:AW133"/>
    <mergeCell ref="AX133:AZ133"/>
    <mergeCell ref="BA133:BC133"/>
    <mergeCell ref="BD133:BG133"/>
    <mergeCell ref="BD132:BG132"/>
    <mergeCell ref="F133:G133"/>
    <mergeCell ref="H133:L133"/>
    <mergeCell ref="M133:Q133"/>
    <mergeCell ref="R133:U133"/>
    <mergeCell ref="V133:Y133"/>
    <mergeCell ref="Z133:AC133"/>
    <mergeCell ref="AD133:AF133"/>
    <mergeCell ref="AG133:AK133"/>
    <mergeCell ref="AL133:AN133"/>
    <mergeCell ref="AL132:AN132"/>
    <mergeCell ref="AO132:AQ132"/>
    <mergeCell ref="AR132:AT132"/>
    <mergeCell ref="AU132:AW132"/>
    <mergeCell ref="AX132:AZ132"/>
    <mergeCell ref="BA132:BC132"/>
    <mergeCell ref="F132:G132"/>
    <mergeCell ref="H132:L132"/>
    <mergeCell ref="F130:G130"/>
    <mergeCell ref="H130:L130"/>
    <mergeCell ref="M130:Q130"/>
    <mergeCell ref="R130:U130"/>
    <mergeCell ref="V130:Y130"/>
    <mergeCell ref="AL131:AN131"/>
    <mergeCell ref="AO131:AQ131"/>
    <mergeCell ref="AR131:AT131"/>
    <mergeCell ref="AU131:AW131"/>
    <mergeCell ref="AU128:AW128"/>
    <mergeCell ref="AX128:AZ128"/>
    <mergeCell ref="BA128:BC128"/>
    <mergeCell ref="F128:G128"/>
    <mergeCell ref="H128:L128"/>
    <mergeCell ref="M128:Q128"/>
    <mergeCell ref="AD132:AF132"/>
    <mergeCell ref="AG132:AK132"/>
    <mergeCell ref="AG131:AK131"/>
    <mergeCell ref="AX130:AZ130"/>
    <mergeCell ref="BA130:BC130"/>
    <mergeCell ref="F131:G131"/>
    <mergeCell ref="H131:L131"/>
    <mergeCell ref="M131:Q131"/>
    <mergeCell ref="R131:U131"/>
    <mergeCell ref="V131:Y131"/>
    <mergeCell ref="Z131:AC131"/>
    <mergeCell ref="AD131:AF131"/>
    <mergeCell ref="AD130:AF130"/>
    <mergeCell ref="AG130:AK130"/>
    <mergeCell ref="AL130:AN130"/>
    <mergeCell ref="AO130:AQ130"/>
    <mergeCell ref="AR130:AT130"/>
    <mergeCell ref="AU130:AW130"/>
    <mergeCell ref="F129:G129"/>
    <mergeCell ref="H129:L129"/>
    <mergeCell ref="M129:Q129"/>
    <mergeCell ref="R129:U129"/>
    <mergeCell ref="V129:Y129"/>
    <mergeCell ref="Z129:AC129"/>
    <mergeCell ref="AD129:AF129"/>
    <mergeCell ref="AG129:AK129"/>
    <mergeCell ref="AL129:AN129"/>
    <mergeCell ref="AO129:AQ129"/>
    <mergeCell ref="AR129:AT129"/>
    <mergeCell ref="AU129:AW129"/>
    <mergeCell ref="AX129:AZ129"/>
    <mergeCell ref="Z130:AC130"/>
    <mergeCell ref="BA131:BC131"/>
    <mergeCell ref="BD131:BG131"/>
    <mergeCell ref="BA129:BC129"/>
    <mergeCell ref="BD129:BG129"/>
    <mergeCell ref="BD130:BG130"/>
    <mergeCell ref="AX131:AZ131"/>
    <mergeCell ref="R128:U128"/>
    <mergeCell ref="V128:Y128"/>
    <mergeCell ref="Z128:AC128"/>
    <mergeCell ref="AD128:AF128"/>
    <mergeCell ref="AG128:AK128"/>
    <mergeCell ref="AG127:AK127"/>
    <mergeCell ref="AX126:AZ126"/>
    <mergeCell ref="BA126:BC126"/>
    <mergeCell ref="BD126:BG126"/>
    <mergeCell ref="AL126:AN126"/>
    <mergeCell ref="AO126:AQ126"/>
    <mergeCell ref="AR126:AT126"/>
    <mergeCell ref="AU126:AW126"/>
    <mergeCell ref="BA127:BC127"/>
    <mergeCell ref="BD127:BG127"/>
    <mergeCell ref="AL127:AN127"/>
    <mergeCell ref="AO127:AQ127"/>
    <mergeCell ref="AR127:AT127"/>
    <mergeCell ref="AU127:AW127"/>
    <mergeCell ref="AX127:AZ127"/>
    <mergeCell ref="BD128:BG128"/>
    <mergeCell ref="AL128:AN128"/>
    <mergeCell ref="AO128:AQ128"/>
    <mergeCell ref="AR128:AT128"/>
    <mergeCell ref="AD127:AF127"/>
    <mergeCell ref="AD126:AF126"/>
    <mergeCell ref="AG126:AK126"/>
    <mergeCell ref="F126:G126"/>
    <mergeCell ref="H126:L126"/>
    <mergeCell ref="M126:Q126"/>
    <mergeCell ref="R126:U126"/>
    <mergeCell ref="V126:Y126"/>
    <mergeCell ref="Z126:AC126"/>
    <mergeCell ref="M124:Q124"/>
    <mergeCell ref="R124:U124"/>
    <mergeCell ref="V124:Y124"/>
    <mergeCell ref="Z124:AC124"/>
    <mergeCell ref="F127:G127"/>
    <mergeCell ref="H127:L127"/>
    <mergeCell ref="M127:Q127"/>
    <mergeCell ref="R127:U127"/>
    <mergeCell ref="V127:Y127"/>
    <mergeCell ref="Z127:AC127"/>
    <mergeCell ref="AO125:AQ125"/>
    <mergeCell ref="AR125:AT125"/>
    <mergeCell ref="AU125:AW125"/>
    <mergeCell ref="AX125:AZ125"/>
    <mergeCell ref="BA125:BC125"/>
    <mergeCell ref="BD125:BG125"/>
    <mergeCell ref="BD124:BG124"/>
    <mergeCell ref="F125:G125"/>
    <mergeCell ref="H125:L125"/>
    <mergeCell ref="M125:Q125"/>
    <mergeCell ref="R125:U125"/>
    <mergeCell ref="V125:Y125"/>
    <mergeCell ref="Z125:AC125"/>
    <mergeCell ref="AD125:AF125"/>
    <mergeCell ref="AG125:AK125"/>
    <mergeCell ref="AL125:AN125"/>
    <mergeCell ref="AL124:AN124"/>
    <mergeCell ref="AO124:AQ124"/>
    <mergeCell ref="AR124:AT124"/>
    <mergeCell ref="AU124:AW124"/>
    <mergeCell ref="AX124:AZ124"/>
    <mergeCell ref="BA124:BC124"/>
    <mergeCell ref="F124:G124"/>
    <mergeCell ref="H124:L124"/>
    <mergeCell ref="F122:G122"/>
    <mergeCell ref="H122:L122"/>
    <mergeCell ref="M122:Q122"/>
    <mergeCell ref="R122:U122"/>
    <mergeCell ref="V122:Y122"/>
    <mergeCell ref="AL123:AN123"/>
    <mergeCell ref="AO123:AQ123"/>
    <mergeCell ref="AR123:AT123"/>
    <mergeCell ref="AU123:AW123"/>
    <mergeCell ref="AU120:AW120"/>
    <mergeCell ref="AX120:AZ120"/>
    <mergeCell ref="BA120:BC120"/>
    <mergeCell ref="F120:G120"/>
    <mergeCell ref="H120:L120"/>
    <mergeCell ref="M120:Q120"/>
    <mergeCell ref="AD124:AF124"/>
    <mergeCell ref="AG124:AK124"/>
    <mergeCell ref="AG123:AK123"/>
    <mergeCell ref="AX122:AZ122"/>
    <mergeCell ref="BA122:BC122"/>
    <mergeCell ref="F123:G123"/>
    <mergeCell ref="H123:L123"/>
    <mergeCell ref="M123:Q123"/>
    <mergeCell ref="R123:U123"/>
    <mergeCell ref="V123:Y123"/>
    <mergeCell ref="Z123:AC123"/>
    <mergeCell ref="AD123:AF123"/>
    <mergeCell ref="AD122:AF122"/>
    <mergeCell ref="AG122:AK122"/>
    <mergeCell ref="AL122:AN122"/>
    <mergeCell ref="AO122:AQ122"/>
    <mergeCell ref="AR122:AT122"/>
    <mergeCell ref="AU122:AW122"/>
    <mergeCell ref="F121:G121"/>
    <mergeCell ref="H121:L121"/>
    <mergeCell ref="M121:Q121"/>
    <mergeCell ref="R121:U121"/>
    <mergeCell ref="V121:Y121"/>
    <mergeCell ref="Z121:AC121"/>
    <mergeCell ref="AD121:AF121"/>
    <mergeCell ref="AG121:AK121"/>
    <mergeCell ref="AL121:AN121"/>
    <mergeCell ref="AO121:AQ121"/>
    <mergeCell ref="AR121:AT121"/>
    <mergeCell ref="AU121:AW121"/>
    <mergeCell ref="AX121:AZ121"/>
    <mergeCell ref="Z122:AC122"/>
    <mergeCell ref="BA123:BC123"/>
    <mergeCell ref="BD123:BG123"/>
    <mergeCell ref="BA121:BC121"/>
    <mergeCell ref="BD121:BG121"/>
    <mergeCell ref="BD122:BG122"/>
    <mergeCell ref="AX123:AZ123"/>
    <mergeCell ref="R120:U120"/>
    <mergeCell ref="V120:Y120"/>
    <mergeCell ref="Z120:AC120"/>
    <mergeCell ref="AD120:AF120"/>
    <mergeCell ref="AG120:AK120"/>
    <mergeCell ref="AG119:AK119"/>
    <mergeCell ref="AX118:AZ118"/>
    <mergeCell ref="BA118:BC118"/>
    <mergeCell ref="BD118:BG118"/>
    <mergeCell ref="AL118:AN118"/>
    <mergeCell ref="AO118:AQ118"/>
    <mergeCell ref="AR118:AT118"/>
    <mergeCell ref="AU118:AW118"/>
    <mergeCell ref="BA119:BC119"/>
    <mergeCell ref="BD119:BG119"/>
    <mergeCell ref="AL119:AN119"/>
    <mergeCell ref="AO119:AQ119"/>
    <mergeCell ref="AR119:AT119"/>
    <mergeCell ref="AU119:AW119"/>
    <mergeCell ref="AX119:AZ119"/>
    <mergeCell ref="BD120:BG120"/>
    <mergeCell ref="AL120:AN120"/>
    <mergeCell ref="AO120:AQ120"/>
    <mergeCell ref="AR120:AT120"/>
    <mergeCell ref="AD119:AF119"/>
    <mergeCell ref="AD118:AF118"/>
    <mergeCell ref="AG118:AK118"/>
    <mergeCell ref="F118:G118"/>
    <mergeCell ref="H118:L118"/>
    <mergeCell ref="M118:Q118"/>
    <mergeCell ref="R118:U118"/>
    <mergeCell ref="V118:Y118"/>
    <mergeCell ref="Z118:AC118"/>
    <mergeCell ref="M116:Q116"/>
    <mergeCell ref="R116:U116"/>
    <mergeCell ref="V116:Y116"/>
    <mergeCell ref="Z116:AC116"/>
    <mergeCell ref="F119:G119"/>
    <mergeCell ref="H119:L119"/>
    <mergeCell ref="M119:Q119"/>
    <mergeCell ref="R119:U119"/>
    <mergeCell ref="V119:Y119"/>
    <mergeCell ref="Z119:AC119"/>
    <mergeCell ref="AO117:AQ117"/>
    <mergeCell ref="AR117:AT117"/>
    <mergeCell ref="AU117:AW117"/>
    <mergeCell ref="AX117:AZ117"/>
    <mergeCell ref="BA117:BC117"/>
    <mergeCell ref="BD117:BG117"/>
    <mergeCell ref="BD116:BG116"/>
    <mergeCell ref="F117:G117"/>
    <mergeCell ref="H117:L117"/>
    <mergeCell ref="M117:Q117"/>
    <mergeCell ref="R117:U117"/>
    <mergeCell ref="V117:Y117"/>
    <mergeCell ref="Z117:AC117"/>
    <mergeCell ref="AD117:AF117"/>
    <mergeCell ref="AG117:AK117"/>
    <mergeCell ref="AL117:AN117"/>
    <mergeCell ref="AL116:AN116"/>
    <mergeCell ref="AO116:AQ116"/>
    <mergeCell ref="AR116:AT116"/>
    <mergeCell ref="AU116:AW116"/>
    <mergeCell ref="AX116:AZ116"/>
    <mergeCell ref="BA116:BC116"/>
    <mergeCell ref="F116:G116"/>
    <mergeCell ref="H116:L116"/>
    <mergeCell ref="F114:G114"/>
    <mergeCell ref="H114:L114"/>
    <mergeCell ref="M114:Q114"/>
    <mergeCell ref="R114:U114"/>
    <mergeCell ref="V114:Y114"/>
    <mergeCell ref="AL115:AN115"/>
    <mergeCell ref="AO115:AQ115"/>
    <mergeCell ref="AR115:AT115"/>
    <mergeCell ref="AU115:AW115"/>
    <mergeCell ref="AU112:AW112"/>
    <mergeCell ref="AX112:AZ112"/>
    <mergeCell ref="BA112:BC112"/>
    <mergeCell ref="F112:G112"/>
    <mergeCell ref="H112:L112"/>
    <mergeCell ref="M112:Q112"/>
    <mergeCell ref="AD116:AF116"/>
    <mergeCell ref="AG116:AK116"/>
    <mergeCell ref="AG115:AK115"/>
    <mergeCell ref="AX114:AZ114"/>
    <mergeCell ref="BA114:BC114"/>
    <mergeCell ref="F115:G115"/>
    <mergeCell ref="H115:L115"/>
    <mergeCell ref="M115:Q115"/>
    <mergeCell ref="R115:U115"/>
    <mergeCell ref="V115:Y115"/>
    <mergeCell ref="Z115:AC115"/>
    <mergeCell ref="AD115:AF115"/>
    <mergeCell ref="AD114:AF114"/>
    <mergeCell ref="AG114:AK114"/>
    <mergeCell ref="AL114:AN114"/>
    <mergeCell ref="AO114:AQ114"/>
    <mergeCell ref="AR114:AT114"/>
    <mergeCell ref="AU114:AW114"/>
    <mergeCell ref="F113:G113"/>
    <mergeCell ref="H113:L113"/>
    <mergeCell ref="M113:Q113"/>
    <mergeCell ref="R113:U113"/>
    <mergeCell ref="V113:Y113"/>
    <mergeCell ref="Z113:AC113"/>
    <mergeCell ref="AD113:AF113"/>
    <mergeCell ref="AG113:AK113"/>
    <mergeCell ref="AL113:AN113"/>
    <mergeCell ref="AO113:AQ113"/>
    <mergeCell ref="AR113:AT113"/>
    <mergeCell ref="AU113:AW113"/>
    <mergeCell ref="AX113:AZ113"/>
    <mergeCell ref="Z114:AC114"/>
    <mergeCell ref="BA115:BC115"/>
    <mergeCell ref="BD115:BG115"/>
    <mergeCell ref="BA113:BC113"/>
    <mergeCell ref="BD113:BG113"/>
    <mergeCell ref="BD114:BG114"/>
    <mergeCell ref="AX115:AZ115"/>
    <mergeCell ref="R112:U112"/>
    <mergeCell ref="V112:Y112"/>
    <mergeCell ref="Z112:AC112"/>
    <mergeCell ref="AD112:AF112"/>
    <mergeCell ref="AG112:AK112"/>
    <mergeCell ref="AG111:AK111"/>
    <mergeCell ref="AX110:AZ110"/>
    <mergeCell ref="BA110:BC110"/>
    <mergeCell ref="BD110:BG110"/>
    <mergeCell ref="AL110:AN110"/>
    <mergeCell ref="AO110:AQ110"/>
    <mergeCell ref="AR110:AT110"/>
    <mergeCell ref="AU110:AW110"/>
    <mergeCell ref="BA111:BC111"/>
    <mergeCell ref="BD111:BG111"/>
    <mergeCell ref="AL111:AN111"/>
    <mergeCell ref="AO111:AQ111"/>
    <mergeCell ref="AR111:AT111"/>
    <mergeCell ref="AU111:AW111"/>
    <mergeCell ref="AX111:AZ111"/>
    <mergeCell ref="BD112:BG112"/>
    <mergeCell ref="AL112:AN112"/>
    <mergeCell ref="AO112:AQ112"/>
    <mergeCell ref="AR112:AT112"/>
    <mergeCell ref="AD111:AF111"/>
    <mergeCell ref="AD110:AF110"/>
    <mergeCell ref="AG110:AK110"/>
    <mergeCell ref="F110:G110"/>
    <mergeCell ref="H110:L110"/>
    <mergeCell ref="M110:Q110"/>
    <mergeCell ref="R110:U110"/>
    <mergeCell ref="V110:Y110"/>
    <mergeCell ref="Z110:AC110"/>
    <mergeCell ref="M108:Q108"/>
    <mergeCell ref="R108:U108"/>
    <mergeCell ref="V108:Y108"/>
    <mergeCell ref="Z108:AC108"/>
    <mergeCell ref="F111:G111"/>
    <mergeCell ref="H111:L111"/>
    <mergeCell ref="M111:Q111"/>
    <mergeCell ref="R111:U111"/>
    <mergeCell ref="V111:Y111"/>
    <mergeCell ref="Z111:AC111"/>
    <mergeCell ref="AO109:AQ109"/>
    <mergeCell ref="AR109:AT109"/>
    <mergeCell ref="AU109:AW109"/>
    <mergeCell ref="AX109:AZ109"/>
    <mergeCell ref="BA109:BC109"/>
    <mergeCell ref="BD109:BG109"/>
    <mergeCell ref="BD108:BG108"/>
    <mergeCell ref="F109:G109"/>
    <mergeCell ref="H109:L109"/>
    <mergeCell ref="M109:Q109"/>
    <mergeCell ref="R109:U109"/>
    <mergeCell ref="V109:Y109"/>
    <mergeCell ref="Z109:AC109"/>
    <mergeCell ref="AD109:AF109"/>
    <mergeCell ref="AG109:AK109"/>
    <mergeCell ref="AL109:AN109"/>
    <mergeCell ref="AL108:AN108"/>
    <mergeCell ref="AO108:AQ108"/>
    <mergeCell ref="AR108:AT108"/>
    <mergeCell ref="AU108:AW108"/>
    <mergeCell ref="AX108:AZ108"/>
    <mergeCell ref="BA108:BC108"/>
    <mergeCell ref="F108:G108"/>
    <mergeCell ref="H108:L108"/>
    <mergeCell ref="F106:G106"/>
    <mergeCell ref="H106:L106"/>
    <mergeCell ref="M106:Q106"/>
    <mergeCell ref="R106:U106"/>
    <mergeCell ref="V106:Y106"/>
    <mergeCell ref="AL107:AN107"/>
    <mergeCell ref="AO107:AQ107"/>
    <mergeCell ref="AR107:AT107"/>
    <mergeCell ref="AU107:AW107"/>
    <mergeCell ref="AU104:AW104"/>
    <mergeCell ref="AX104:AZ104"/>
    <mergeCell ref="BA104:BC104"/>
    <mergeCell ref="F104:G104"/>
    <mergeCell ref="H104:L104"/>
    <mergeCell ref="M104:Q104"/>
    <mergeCell ref="AD108:AF108"/>
    <mergeCell ref="AG108:AK108"/>
    <mergeCell ref="AG107:AK107"/>
    <mergeCell ref="AX106:AZ106"/>
    <mergeCell ref="BA106:BC106"/>
    <mergeCell ref="F107:G107"/>
    <mergeCell ref="H107:L107"/>
    <mergeCell ref="M107:Q107"/>
    <mergeCell ref="R107:U107"/>
    <mergeCell ref="V107:Y107"/>
    <mergeCell ref="Z107:AC107"/>
    <mergeCell ref="AD107:AF107"/>
    <mergeCell ref="AD106:AF106"/>
    <mergeCell ref="AG106:AK106"/>
    <mergeCell ref="AL106:AN106"/>
    <mergeCell ref="AO106:AQ106"/>
    <mergeCell ref="AR106:AT106"/>
    <mergeCell ref="AU106:AW106"/>
    <mergeCell ref="F105:G105"/>
    <mergeCell ref="H105:L105"/>
    <mergeCell ref="M105:Q105"/>
    <mergeCell ref="R105:U105"/>
    <mergeCell ref="V105:Y105"/>
    <mergeCell ref="Z105:AC105"/>
    <mergeCell ref="AD105:AF105"/>
    <mergeCell ref="AG105:AK105"/>
    <mergeCell ref="AL105:AN105"/>
    <mergeCell ref="AO105:AQ105"/>
    <mergeCell ref="AR105:AT105"/>
    <mergeCell ref="AU105:AW105"/>
    <mergeCell ref="AX105:AZ105"/>
    <mergeCell ref="Z106:AC106"/>
    <mergeCell ref="BA107:BC107"/>
    <mergeCell ref="BD107:BG107"/>
    <mergeCell ref="BA105:BC105"/>
    <mergeCell ref="BD105:BG105"/>
    <mergeCell ref="BD106:BG106"/>
    <mergeCell ref="AX107:AZ107"/>
    <mergeCell ref="R104:U104"/>
    <mergeCell ref="V104:Y104"/>
    <mergeCell ref="Z104:AC104"/>
    <mergeCell ref="AD104:AF104"/>
    <mergeCell ref="AG104:AK104"/>
    <mergeCell ref="AG103:AK103"/>
    <mergeCell ref="AX102:AZ102"/>
    <mergeCell ref="BA102:BC102"/>
    <mergeCell ref="BD102:BG102"/>
    <mergeCell ref="AL102:AN102"/>
    <mergeCell ref="AO102:AQ102"/>
    <mergeCell ref="AR102:AT102"/>
    <mergeCell ref="AU102:AW102"/>
    <mergeCell ref="BA103:BC103"/>
    <mergeCell ref="BD103:BG103"/>
    <mergeCell ref="AL103:AN103"/>
    <mergeCell ref="AO103:AQ103"/>
    <mergeCell ref="AR103:AT103"/>
    <mergeCell ref="AU103:AW103"/>
    <mergeCell ref="AX103:AZ103"/>
    <mergeCell ref="BD104:BG104"/>
    <mergeCell ref="AL104:AN104"/>
    <mergeCell ref="AO104:AQ104"/>
    <mergeCell ref="AR104:AT104"/>
    <mergeCell ref="AD103:AF103"/>
    <mergeCell ref="AD102:AF102"/>
    <mergeCell ref="AG102:AK102"/>
    <mergeCell ref="F102:G102"/>
    <mergeCell ref="H102:L102"/>
    <mergeCell ref="M102:Q102"/>
    <mergeCell ref="R102:U102"/>
    <mergeCell ref="V102:Y102"/>
    <mergeCell ref="Z102:AC102"/>
    <mergeCell ref="M100:Q100"/>
    <mergeCell ref="R100:U100"/>
    <mergeCell ref="V100:Y100"/>
    <mergeCell ref="Z100:AC100"/>
    <mergeCell ref="F103:G103"/>
    <mergeCell ref="H103:L103"/>
    <mergeCell ref="M103:Q103"/>
    <mergeCell ref="R103:U103"/>
    <mergeCell ref="V103:Y103"/>
    <mergeCell ref="Z103:AC103"/>
    <mergeCell ref="AO101:AQ101"/>
    <mergeCell ref="AR101:AT101"/>
    <mergeCell ref="AU101:AW101"/>
    <mergeCell ref="AX101:AZ101"/>
    <mergeCell ref="BA101:BC101"/>
    <mergeCell ref="BD101:BG101"/>
    <mergeCell ref="BD100:BG100"/>
    <mergeCell ref="F101:G101"/>
    <mergeCell ref="H101:L101"/>
    <mergeCell ref="M101:Q101"/>
    <mergeCell ref="R101:U101"/>
    <mergeCell ref="V101:Y101"/>
    <mergeCell ref="Z101:AC101"/>
    <mergeCell ref="AD101:AF101"/>
    <mergeCell ref="AG101:AK101"/>
    <mergeCell ref="AL101:AN101"/>
    <mergeCell ref="AL100:AN100"/>
    <mergeCell ref="AO100:AQ100"/>
    <mergeCell ref="AR100:AT100"/>
    <mergeCell ref="AU100:AW100"/>
    <mergeCell ref="AX100:AZ100"/>
    <mergeCell ref="BA100:BC100"/>
    <mergeCell ref="F100:G100"/>
    <mergeCell ref="H100:L100"/>
    <mergeCell ref="F98:G98"/>
    <mergeCell ref="H98:L98"/>
    <mergeCell ref="M98:Q98"/>
    <mergeCell ref="R98:U98"/>
    <mergeCell ref="V98:Y98"/>
    <mergeCell ref="AL99:AN99"/>
    <mergeCell ref="AO99:AQ99"/>
    <mergeCell ref="AR99:AT99"/>
    <mergeCell ref="AU99:AW99"/>
    <mergeCell ref="AU96:AW96"/>
    <mergeCell ref="AX96:AZ96"/>
    <mergeCell ref="BA96:BC96"/>
    <mergeCell ref="F96:G96"/>
    <mergeCell ref="H96:L96"/>
    <mergeCell ref="M96:Q96"/>
    <mergeCell ref="AD100:AF100"/>
    <mergeCell ref="AG100:AK100"/>
    <mergeCell ref="AG99:AK99"/>
    <mergeCell ref="AX98:AZ98"/>
    <mergeCell ref="BA98:BC98"/>
    <mergeCell ref="F99:G99"/>
    <mergeCell ref="H99:L99"/>
    <mergeCell ref="M99:Q99"/>
    <mergeCell ref="R99:U99"/>
    <mergeCell ref="V99:Y99"/>
    <mergeCell ref="Z99:AC99"/>
    <mergeCell ref="AD99:AF99"/>
    <mergeCell ref="AD98:AF98"/>
    <mergeCell ref="AG98:AK98"/>
    <mergeCell ref="AL98:AN98"/>
    <mergeCell ref="AO98:AQ98"/>
    <mergeCell ref="AR98:AT98"/>
    <mergeCell ref="AU98:AW98"/>
    <mergeCell ref="F97:G97"/>
    <mergeCell ref="H97:L97"/>
    <mergeCell ref="M97:Q97"/>
    <mergeCell ref="R97:U97"/>
    <mergeCell ref="V97:Y97"/>
    <mergeCell ref="Z97:AC97"/>
    <mergeCell ref="AD97:AF97"/>
    <mergeCell ref="AG97:AK97"/>
    <mergeCell ref="AL97:AN97"/>
    <mergeCell ref="AO97:AQ97"/>
    <mergeCell ref="AR97:AT97"/>
    <mergeCell ref="AU97:AW97"/>
    <mergeCell ref="AX97:AZ97"/>
    <mergeCell ref="Z98:AC98"/>
    <mergeCell ref="BA99:BC99"/>
    <mergeCell ref="BD99:BG99"/>
    <mergeCell ref="BA97:BC97"/>
    <mergeCell ref="BD97:BG97"/>
    <mergeCell ref="BD98:BG98"/>
    <mergeCell ref="AX99:AZ99"/>
    <mergeCell ref="R96:U96"/>
    <mergeCell ref="V96:Y96"/>
    <mergeCell ref="Z96:AC96"/>
    <mergeCell ref="AD96:AF96"/>
    <mergeCell ref="AG96:AK96"/>
    <mergeCell ref="AG95:AK95"/>
    <mergeCell ref="AX94:AZ94"/>
    <mergeCell ref="BA94:BC94"/>
    <mergeCell ref="BD94:BG94"/>
    <mergeCell ref="AL94:AN94"/>
    <mergeCell ref="AO94:AQ94"/>
    <mergeCell ref="AR94:AT94"/>
    <mergeCell ref="AU94:AW94"/>
    <mergeCell ref="BA95:BC95"/>
    <mergeCell ref="BD95:BG95"/>
    <mergeCell ref="AL95:AN95"/>
    <mergeCell ref="AO95:AQ95"/>
    <mergeCell ref="AR95:AT95"/>
    <mergeCell ref="AU95:AW95"/>
    <mergeCell ref="AX95:AZ95"/>
    <mergeCell ref="BD96:BG96"/>
    <mergeCell ref="AL96:AN96"/>
    <mergeCell ref="AO96:AQ96"/>
    <mergeCell ref="AR96:AT96"/>
    <mergeCell ref="F95:G95"/>
    <mergeCell ref="H95:L95"/>
    <mergeCell ref="M95:Q95"/>
    <mergeCell ref="R95:U95"/>
    <mergeCell ref="V95:Y95"/>
    <mergeCell ref="Z95:AC95"/>
    <mergeCell ref="AD95:AF95"/>
    <mergeCell ref="AD94:AF94"/>
    <mergeCell ref="AG94:AK94"/>
    <mergeCell ref="F94:G94"/>
    <mergeCell ref="H94:L94"/>
    <mergeCell ref="M94:Q94"/>
    <mergeCell ref="R94:U94"/>
    <mergeCell ref="V94:Y94"/>
    <mergeCell ref="Z94:AC94"/>
    <mergeCell ref="H85:BG86"/>
    <mergeCell ref="F91:BG91"/>
    <mergeCell ref="F92:G93"/>
    <mergeCell ref="H92:L93"/>
    <mergeCell ref="M92:Q93"/>
    <mergeCell ref="R92:U93"/>
    <mergeCell ref="V92:Y93"/>
    <mergeCell ref="Z92:AC93"/>
    <mergeCell ref="AD92:AF93"/>
    <mergeCell ref="AG92:AK93"/>
    <mergeCell ref="AL92:BC92"/>
    <mergeCell ref="BD92:BG93"/>
    <mergeCell ref="AL93:AN93"/>
    <mergeCell ref="AO93:AQ93"/>
    <mergeCell ref="AR93:AT93"/>
    <mergeCell ref="AU93:AW93"/>
    <mergeCell ref="AX93:AZ93"/>
    <mergeCell ref="BA93:BC93"/>
    <mergeCell ref="F31:BG31"/>
    <mergeCell ref="F32:BG32"/>
    <mergeCell ref="F33:BG33"/>
    <mergeCell ref="F56:BG56"/>
    <mergeCell ref="H59:AC59"/>
    <mergeCell ref="F26:S26"/>
    <mergeCell ref="T26:BG26"/>
    <mergeCell ref="F27:BG27"/>
    <mergeCell ref="F28:BG28"/>
    <mergeCell ref="F29:BG29"/>
    <mergeCell ref="F30:BG30"/>
    <mergeCell ref="F34:BG34"/>
    <mergeCell ref="F35:BG35"/>
    <mergeCell ref="F36:BG36"/>
    <mergeCell ref="F37:BG37"/>
    <mergeCell ref="F38:BG38"/>
    <mergeCell ref="F39:BG39"/>
    <mergeCell ref="F40:BG40"/>
    <mergeCell ref="F41:BG41"/>
    <mergeCell ref="F42:BG42"/>
    <mergeCell ref="F48:BG48"/>
    <mergeCell ref="F49:BG49"/>
    <mergeCell ref="F51:BG51"/>
    <mergeCell ref="F46:BG46"/>
    <mergeCell ref="J5:AY6"/>
    <mergeCell ref="F16:M16"/>
    <mergeCell ref="N16:BG16"/>
    <mergeCell ref="F17:M17"/>
    <mergeCell ref="N17:BG17"/>
    <mergeCell ref="F12:M12"/>
    <mergeCell ref="N12:BG12"/>
    <mergeCell ref="F13:M13"/>
    <mergeCell ref="N13:BG13"/>
    <mergeCell ref="F14:M14"/>
    <mergeCell ref="N14:BG14"/>
    <mergeCell ref="H65:BG72"/>
    <mergeCell ref="N78:T78"/>
    <mergeCell ref="H81:BG82"/>
    <mergeCell ref="AZ7:BE7"/>
    <mergeCell ref="F9:BG9"/>
    <mergeCell ref="F10:M10"/>
    <mergeCell ref="N10:BG10"/>
    <mergeCell ref="F11:M11"/>
    <mergeCell ref="N11:BG11"/>
    <mergeCell ref="F15:M15"/>
    <mergeCell ref="N15:BG15"/>
    <mergeCell ref="F23:S23"/>
    <mergeCell ref="T23:BG23"/>
    <mergeCell ref="F24:S24"/>
    <mergeCell ref="T24:BG24"/>
    <mergeCell ref="F25:S25"/>
    <mergeCell ref="T25:BG25"/>
    <mergeCell ref="F18:M18"/>
    <mergeCell ref="N18:BG18"/>
    <mergeCell ref="F19:M19"/>
    <mergeCell ref="N19:BG19"/>
    <mergeCell ref="F21:BG21"/>
    <mergeCell ref="F22:S22"/>
    <mergeCell ref="T22:BG22"/>
  </mergeCells>
  <phoneticPr fontId="4"/>
  <conditionalFormatting sqref="F34:BG34">
    <cfRule type="expression" dxfId="1127" priority="6">
      <formula>$CG$24=2</formula>
    </cfRule>
  </conditionalFormatting>
  <conditionalFormatting sqref="F35:BG42 F43 F44:BG44 F45 F46:BG46 F47 F48:BG49 F50 F51:BG54">
    <cfRule type="expression" dxfId="1126" priority="9">
      <formula>$CG$24&lt;&gt;2</formula>
    </cfRule>
  </conditionalFormatting>
  <conditionalFormatting sqref="H164:H226">
    <cfRule type="expression" dxfId="1125" priority="140" stopIfTrue="1">
      <formula>VLOOKUP(H164&amp; "_1mM",CheckList,3,FALSE)=TRUE</formula>
    </cfRule>
    <cfRule type="expression" dxfId="1124" priority="141">
      <formula>$BM$159=TRUE</formula>
    </cfRule>
    <cfRule type="expression" dxfId="1123" priority="139" stopIfTrue="1">
      <formula>VLOOKUP(H164,CheckList,3,FALSE)=TRUE</formula>
    </cfRule>
  </conditionalFormatting>
  <conditionalFormatting sqref="H179">
    <cfRule type="expression" dxfId="1122" priority="114" stopIfTrue="1">
      <formula>VLOOKUP(H178,CheckList,3,FALSE)=TRUE</formula>
    </cfRule>
    <cfRule type="expression" dxfId="1121" priority="115" stopIfTrue="1">
      <formula>VLOOKUP(H178&amp;"_1mM",CheckList,3,FALSE)=TRUE</formula>
    </cfRule>
  </conditionalFormatting>
  <conditionalFormatting sqref="H231">
    <cfRule type="expression" dxfId="1120" priority="770" stopIfTrue="1">
      <formula>$BM$159=TRUE</formula>
    </cfRule>
    <cfRule type="expression" dxfId="1119" priority="768" stopIfTrue="1">
      <formula>VLOOKUP(H231,CheckList,3,FALSE)=TRUE</formula>
    </cfRule>
    <cfRule type="expression" dxfId="1118" priority="769" stopIfTrue="1">
      <formula>VLOOKUP(H231&amp; "_1mM",CheckList,3,FALSE)=TRUE</formula>
    </cfRule>
  </conditionalFormatting>
  <conditionalFormatting sqref="H233">
    <cfRule type="expression" dxfId="1117" priority="786" stopIfTrue="1">
      <formula>VLOOKUP(H233,CheckList,3,FALSE)=TRUE</formula>
    </cfRule>
    <cfRule type="expression" dxfId="1116" priority="788" stopIfTrue="1">
      <formula>$BM$159=TRUE</formula>
    </cfRule>
    <cfRule type="expression" dxfId="1115" priority="787" stopIfTrue="1">
      <formula>VLOOKUP(H233&amp; "_1mM",CheckList,3,FALSE)=TRUE</formula>
    </cfRule>
  </conditionalFormatting>
  <conditionalFormatting sqref="H235">
    <cfRule type="expression" dxfId="1114" priority="806" stopIfTrue="1">
      <formula>$BM$159=TRUE</formula>
    </cfRule>
    <cfRule type="expression" dxfId="1113" priority="805" stopIfTrue="1">
      <formula>VLOOKUP(H235&amp; "_1mM",CheckList,3,FALSE)=TRUE</formula>
    </cfRule>
    <cfRule type="expression" dxfId="1112" priority="804" stopIfTrue="1">
      <formula>VLOOKUP(H235,CheckList,3,FALSE)=TRUE</formula>
    </cfRule>
  </conditionalFormatting>
  <conditionalFormatting sqref="H237">
    <cfRule type="expression" dxfId="1111" priority="824" stopIfTrue="1">
      <formula>$BM$159=TRUE</formula>
    </cfRule>
    <cfRule type="expression" dxfId="1110" priority="823" stopIfTrue="1">
      <formula>VLOOKUP(H237&amp; "_1mM",CheckList,3,FALSE)=TRUE</formula>
    </cfRule>
    <cfRule type="expression" dxfId="1109" priority="822" stopIfTrue="1">
      <formula>VLOOKUP(H237,CheckList,3,FALSE)=TRUE</formula>
    </cfRule>
  </conditionalFormatting>
  <conditionalFormatting sqref="H239">
    <cfRule type="expression" dxfId="1108" priority="838" stopIfTrue="1">
      <formula>VLOOKUP(H239,CheckList,3,FALSE)=TRUE</formula>
    </cfRule>
    <cfRule type="expression" dxfId="1107" priority="839" stopIfTrue="1">
      <formula>VLOOKUP(H239&amp; "_1mM",CheckList,3,FALSE)=TRUE</formula>
    </cfRule>
    <cfRule type="expression" dxfId="1106" priority="840" stopIfTrue="1">
      <formula>$BM$159=TRUE</formula>
    </cfRule>
  </conditionalFormatting>
  <conditionalFormatting sqref="H241">
    <cfRule type="expression" dxfId="1105" priority="856" stopIfTrue="1">
      <formula>VLOOKUP(H241,CheckList,3,FALSE)=TRUE</formula>
    </cfRule>
    <cfRule type="expression" dxfId="1104" priority="857" stopIfTrue="1">
      <formula>VLOOKUP(H241&amp; "_1mM",CheckList,3,FALSE)=TRUE</formula>
    </cfRule>
    <cfRule type="expression" dxfId="1103" priority="858" stopIfTrue="1">
      <formula>$BM$159=TRUE</formula>
    </cfRule>
  </conditionalFormatting>
  <conditionalFormatting sqref="H243">
    <cfRule type="expression" dxfId="1102" priority="877" stopIfTrue="1">
      <formula>$BM$159=TRUE</formula>
    </cfRule>
    <cfRule type="expression" dxfId="1101" priority="876" stopIfTrue="1">
      <formula>VLOOKUP(H243&amp; "_1mM",CheckList,3,FALSE)=TRUE</formula>
    </cfRule>
    <cfRule type="expression" dxfId="1100" priority="875" stopIfTrue="1">
      <formula>VLOOKUP(H243,CheckList,3,FALSE)=TRUE</formula>
    </cfRule>
  </conditionalFormatting>
  <conditionalFormatting sqref="H245">
    <cfRule type="expression" dxfId="1099" priority="895" stopIfTrue="1">
      <formula>VLOOKUP(H245,CheckList,3,FALSE)=TRUE</formula>
    </cfRule>
    <cfRule type="expression" dxfId="1098" priority="896" stopIfTrue="1">
      <formula>VLOOKUP(H245&amp; "_1mM",CheckList,3,FALSE)=TRUE</formula>
    </cfRule>
    <cfRule type="expression" dxfId="1097" priority="897" stopIfTrue="1">
      <formula>$BM$159=TRUE</formula>
    </cfRule>
  </conditionalFormatting>
  <conditionalFormatting sqref="H247">
    <cfRule type="expression" dxfId="1096" priority="915" stopIfTrue="1">
      <formula>VLOOKUP(H247&amp; "_1mM",CheckList,3,FALSE)=TRUE</formula>
    </cfRule>
    <cfRule type="expression" dxfId="1095" priority="916" stopIfTrue="1">
      <formula>$BM$159=TRUE</formula>
    </cfRule>
    <cfRule type="expression" dxfId="1094" priority="914" stopIfTrue="1">
      <formula>VLOOKUP(H247,CheckList,3,FALSE)=TRUE</formula>
    </cfRule>
  </conditionalFormatting>
  <conditionalFormatting sqref="H249">
    <cfRule type="expression" dxfId="1093" priority="933" stopIfTrue="1">
      <formula>$BM$159=TRUE</formula>
    </cfRule>
    <cfRule type="expression" dxfId="1092" priority="932" stopIfTrue="1">
      <formula>VLOOKUP(H249&amp; "_1mM",CheckList,3,FALSE)=TRUE</formula>
    </cfRule>
    <cfRule type="expression" dxfId="1091" priority="931" stopIfTrue="1">
      <formula>VLOOKUP(H249,CheckList,3,FALSE)=TRUE</formula>
    </cfRule>
  </conditionalFormatting>
  <conditionalFormatting sqref="H251">
    <cfRule type="expression" dxfId="1090" priority="949" stopIfTrue="1">
      <formula>VLOOKUP(H251,CheckList,3,FALSE)=TRUE</formula>
    </cfRule>
    <cfRule type="expression" dxfId="1089" priority="950" stopIfTrue="1">
      <formula>VLOOKUP(H251&amp; "_1mM",CheckList,3,FALSE)=TRUE</formula>
    </cfRule>
    <cfRule type="expression" dxfId="1088" priority="951" stopIfTrue="1">
      <formula>$BM$159=TRUE</formula>
    </cfRule>
  </conditionalFormatting>
  <conditionalFormatting sqref="H253">
    <cfRule type="expression" dxfId="1087" priority="967" stopIfTrue="1">
      <formula>VLOOKUP(H253,CheckList,3,FALSE)=TRUE</formula>
    </cfRule>
    <cfRule type="expression" dxfId="1086" priority="968" stopIfTrue="1">
      <formula>VLOOKUP(H253&amp; "_1mM",CheckList,3,FALSE)=TRUE</formula>
    </cfRule>
    <cfRule type="expression" dxfId="1085" priority="969" stopIfTrue="1">
      <formula>$BM$159=TRUE</formula>
    </cfRule>
  </conditionalFormatting>
  <conditionalFormatting sqref="H255">
    <cfRule type="expression" dxfId="1084" priority="986" stopIfTrue="1">
      <formula>VLOOKUP(H255,CheckList,3,FALSE)=TRUE</formula>
    </cfRule>
    <cfRule type="expression" dxfId="1083" priority="987" stopIfTrue="1">
      <formula>VLOOKUP(H255&amp; "_1mM",CheckList,3,FALSE)=TRUE</formula>
    </cfRule>
    <cfRule type="expression" dxfId="1082" priority="988" stopIfTrue="1">
      <formula>$BM$159=TRUE</formula>
    </cfRule>
  </conditionalFormatting>
  <conditionalFormatting sqref="H257">
    <cfRule type="expression" dxfId="1081" priority="1005" stopIfTrue="1">
      <formula>$BM$159=TRUE</formula>
    </cfRule>
    <cfRule type="expression" dxfId="1080" priority="1004" stopIfTrue="1">
      <formula>VLOOKUP(H257&amp; "_1mM",CheckList,3,FALSE)=TRUE</formula>
    </cfRule>
    <cfRule type="expression" dxfId="1079" priority="1003" stopIfTrue="1">
      <formula>VLOOKUP(H257,CheckList,3,FALSE)=TRUE</formula>
    </cfRule>
  </conditionalFormatting>
  <conditionalFormatting sqref="H259">
    <cfRule type="expression" dxfId="1078" priority="1023" stopIfTrue="1">
      <formula>VLOOKUP(H259&amp; "_1mM",CheckList,3,FALSE)=TRUE</formula>
    </cfRule>
    <cfRule type="expression" dxfId="1077" priority="1022" stopIfTrue="1">
      <formula>VLOOKUP(H259,CheckList,3,FALSE)=TRUE</formula>
    </cfRule>
    <cfRule type="expression" dxfId="1076" priority="1024" stopIfTrue="1">
      <formula>$BM$159=TRUE</formula>
    </cfRule>
  </conditionalFormatting>
  <conditionalFormatting sqref="H261">
    <cfRule type="expression" dxfId="1075" priority="1040" stopIfTrue="1">
      <formula>VLOOKUP(H261&amp; "_1mM",CheckList,3,FALSE)=TRUE</formula>
    </cfRule>
    <cfRule type="expression" dxfId="1074" priority="1041" stopIfTrue="1">
      <formula>$BM$159=TRUE</formula>
    </cfRule>
    <cfRule type="expression" dxfId="1073" priority="1039" stopIfTrue="1">
      <formula>VLOOKUP(H261,CheckList,3,FALSE)=TRUE</formula>
    </cfRule>
  </conditionalFormatting>
  <conditionalFormatting sqref="H263">
    <cfRule type="expression" dxfId="1072" priority="1057" stopIfTrue="1">
      <formula>VLOOKUP(H263&amp; "_1mM",CheckList,3,FALSE)=TRUE</formula>
    </cfRule>
    <cfRule type="expression" dxfId="1071" priority="1056" stopIfTrue="1">
      <formula>VLOOKUP(H263,CheckList,3,FALSE)=TRUE</formula>
    </cfRule>
    <cfRule type="expression" dxfId="1070" priority="1058" stopIfTrue="1">
      <formula>$BM$159=TRUE</formula>
    </cfRule>
  </conditionalFormatting>
  <conditionalFormatting sqref="H265">
    <cfRule type="expression" dxfId="1069" priority="1075" stopIfTrue="1">
      <formula>$BM$159=TRUE</formula>
    </cfRule>
    <cfRule type="expression" dxfId="1068" priority="1074" stopIfTrue="1">
      <formula>VLOOKUP(H265&amp; "_1mM",CheckList,3,FALSE)=TRUE</formula>
    </cfRule>
    <cfRule type="expression" dxfId="1067" priority="1073" stopIfTrue="1">
      <formula>VLOOKUP(H265,CheckList,3,FALSE)=TRUE</formula>
    </cfRule>
  </conditionalFormatting>
  <conditionalFormatting sqref="H267">
    <cfRule type="expression" dxfId="1066" priority="1092" stopIfTrue="1">
      <formula>VLOOKUP(H267,CheckList,3,FALSE)=TRUE</formula>
    </cfRule>
    <cfRule type="expression" dxfId="1065" priority="1094" stopIfTrue="1">
      <formula>$BM$159=TRUE</formula>
    </cfRule>
    <cfRule type="expression" dxfId="1064" priority="1093" stopIfTrue="1">
      <formula>VLOOKUP(H267&amp; "_1mM",CheckList,3,FALSE)=TRUE</formula>
    </cfRule>
  </conditionalFormatting>
  <conditionalFormatting sqref="H269">
    <cfRule type="expression" dxfId="1063" priority="1111" stopIfTrue="1">
      <formula>$BM$159=TRUE</formula>
    </cfRule>
    <cfRule type="expression" dxfId="1062" priority="1110" stopIfTrue="1">
      <formula>VLOOKUP(H269&amp; "_1mM",CheckList,3,FALSE)=TRUE</formula>
    </cfRule>
    <cfRule type="expression" dxfId="1061" priority="1109" stopIfTrue="1">
      <formula>VLOOKUP(H269,CheckList,3,FALSE)=TRUE</formula>
    </cfRule>
  </conditionalFormatting>
  <conditionalFormatting sqref="H271">
    <cfRule type="expression" dxfId="1060" priority="1125" stopIfTrue="1">
      <formula>VLOOKUP(H271,CheckList,3,FALSE)=TRUE</formula>
    </cfRule>
    <cfRule type="expression" dxfId="1059" priority="1127" stopIfTrue="1">
      <formula>$BM$159=TRUE</formula>
    </cfRule>
    <cfRule type="expression" dxfId="1058" priority="1126" stopIfTrue="1">
      <formula>VLOOKUP(H271&amp; "_1mM",CheckList,3,FALSE)=TRUE</formula>
    </cfRule>
  </conditionalFormatting>
  <conditionalFormatting sqref="H273">
    <cfRule type="expression" dxfId="1057" priority="1144" stopIfTrue="1">
      <formula>$BM$159=TRUE</formula>
    </cfRule>
    <cfRule type="expression" dxfId="1056" priority="1143" stopIfTrue="1">
      <formula>VLOOKUP(H273&amp; "_1mM",CheckList,3,FALSE)=TRUE</formula>
    </cfRule>
    <cfRule type="expression" dxfId="1055" priority="1142" stopIfTrue="1">
      <formula>VLOOKUP(H273,CheckList,3,FALSE)=TRUE</formula>
    </cfRule>
  </conditionalFormatting>
  <conditionalFormatting sqref="H275">
    <cfRule type="expression" dxfId="1054" priority="1160" stopIfTrue="1">
      <formula>$BM$159=TRUE</formula>
    </cfRule>
    <cfRule type="expression" dxfId="1053" priority="1159" stopIfTrue="1">
      <formula>VLOOKUP(H275&amp; "_1mM",CheckList,3,FALSE)=TRUE</formula>
    </cfRule>
    <cfRule type="expression" dxfId="1052" priority="1158" stopIfTrue="1">
      <formula>VLOOKUP(H275,CheckList,3,FALSE)=TRUE</formula>
    </cfRule>
  </conditionalFormatting>
  <conditionalFormatting sqref="H277">
    <cfRule type="expression" dxfId="1051" priority="1176" stopIfTrue="1">
      <formula>VLOOKUP(H277&amp; "_1mM",CheckList,3,FALSE)=TRUE</formula>
    </cfRule>
    <cfRule type="expression" dxfId="1050" priority="1175" stopIfTrue="1">
      <formula>VLOOKUP(H277,CheckList,3,FALSE)=TRUE</formula>
    </cfRule>
    <cfRule type="expression" dxfId="1049" priority="1177" stopIfTrue="1">
      <formula>$BM$159=TRUE</formula>
    </cfRule>
  </conditionalFormatting>
  <conditionalFormatting sqref="H279">
    <cfRule type="expression" dxfId="1048" priority="1193" stopIfTrue="1">
      <formula>$BM$159=TRUE</formula>
    </cfRule>
    <cfRule type="expression" dxfId="1047" priority="1192" stopIfTrue="1">
      <formula>VLOOKUP(H279&amp; "_1mM",CheckList,3,FALSE)=TRUE</formula>
    </cfRule>
    <cfRule type="expression" dxfId="1046" priority="1191" stopIfTrue="1">
      <formula>VLOOKUP(H279,CheckList,3,FALSE)=TRUE</formula>
    </cfRule>
  </conditionalFormatting>
  <conditionalFormatting sqref="H281">
    <cfRule type="expression" dxfId="1045" priority="1211" stopIfTrue="1">
      <formula>VLOOKUP(H281&amp; "_1mM",CheckList,3,FALSE)=TRUE</formula>
    </cfRule>
    <cfRule type="expression" dxfId="1044" priority="1210" stopIfTrue="1">
      <formula>VLOOKUP(H281,CheckList,3,FALSE)=TRUE</formula>
    </cfRule>
    <cfRule type="expression" dxfId="1043" priority="1212" stopIfTrue="1">
      <formula>$BM$159=TRUE</formula>
    </cfRule>
  </conditionalFormatting>
  <conditionalFormatting sqref="H283">
    <cfRule type="expression" dxfId="1042" priority="1230" stopIfTrue="1">
      <formula>$BM$159=TRUE</formula>
    </cfRule>
    <cfRule type="expression" dxfId="1041" priority="1229" stopIfTrue="1">
      <formula>VLOOKUP(H283&amp; "_1mM",CheckList,3,FALSE)=TRUE</formula>
    </cfRule>
    <cfRule type="expression" dxfId="1040" priority="1228" stopIfTrue="1">
      <formula>VLOOKUP(H283,CheckList,3,FALSE)=TRUE</formula>
    </cfRule>
  </conditionalFormatting>
  <conditionalFormatting sqref="H285">
    <cfRule type="expression" dxfId="1039" priority="1249" stopIfTrue="1">
      <formula>$BM$159=TRUE</formula>
    </cfRule>
    <cfRule type="expression" dxfId="1038" priority="1247" stopIfTrue="1">
      <formula>VLOOKUP(H285,CheckList,3,FALSE)=TRUE</formula>
    </cfRule>
    <cfRule type="expression" dxfId="1037" priority="1248" stopIfTrue="1">
      <formula>VLOOKUP(H285&amp; "_1mM",CheckList,3,FALSE)=TRUE</formula>
    </cfRule>
  </conditionalFormatting>
  <conditionalFormatting sqref="H287">
    <cfRule type="expression" dxfId="1036" priority="1265" stopIfTrue="1">
      <formula>VLOOKUP(H287,CheckList,3,FALSE)=TRUE</formula>
    </cfRule>
    <cfRule type="expression" dxfId="1035" priority="1266" stopIfTrue="1">
      <formula>VLOOKUP(H287&amp; "_1mM",CheckList,3,FALSE)=TRUE</formula>
    </cfRule>
    <cfRule type="expression" dxfId="1034" priority="1267" stopIfTrue="1">
      <formula>$BM$159=TRUE</formula>
    </cfRule>
  </conditionalFormatting>
  <conditionalFormatting sqref="H289">
    <cfRule type="expression" dxfId="1033" priority="1282" stopIfTrue="1">
      <formula>VLOOKUP(H289,CheckList,3,FALSE)=TRUE</formula>
    </cfRule>
    <cfRule type="expression" dxfId="1032" priority="1284" stopIfTrue="1">
      <formula>$BM$159=TRUE</formula>
    </cfRule>
    <cfRule type="expression" dxfId="1031" priority="1283" stopIfTrue="1">
      <formula>VLOOKUP(H289&amp; "_1mM",CheckList,3,FALSE)=TRUE</formula>
    </cfRule>
  </conditionalFormatting>
  <conditionalFormatting sqref="H291">
    <cfRule type="expression" dxfId="1030" priority="1299" stopIfTrue="1">
      <formula>VLOOKUP(H291,CheckList,3,FALSE)=TRUE</formula>
    </cfRule>
    <cfRule type="expression" dxfId="1029" priority="1300" stopIfTrue="1">
      <formula>VLOOKUP(H291&amp; "_1mM",CheckList,3,FALSE)=TRUE</formula>
    </cfRule>
    <cfRule type="expression" dxfId="1028" priority="1301" stopIfTrue="1">
      <formula>$BM$159=TRUE</formula>
    </cfRule>
  </conditionalFormatting>
  <conditionalFormatting sqref="H293">
    <cfRule type="expression" dxfId="1027" priority="1316" stopIfTrue="1">
      <formula>VLOOKUP(H293,CheckList,3,FALSE)=TRUE</formula>
    </cfRule>
    <cfRule type="expression" dxfId="1026" priority="1317" stopIfTrue="1">
      <formula>VLOOKUP(H293&amp; "_1mM",CheckList,3,FALSE)=TRUE</formula>
    </cfRule>
    <cfRule type="expression" dxfId="1025" priority="1318" stopIfTrue="1">
      <formula>$BM$159=TRUE</formula>
    </cfRule>
  </conditionalFormatting>
  <conditionalFormatting sqref="H295">
    <cfRule type="expression" dxfId="1024" priority="1334" stopIfTrue="1">
      <formula>VLOOKUP(H295,CheckList,3,FALSE)=TRUE</formula>
    </cfRule>
    <cfRule type="expression" dxfId="1023" priority="1336" stopIfTrue="1">
      <formula>$BM$159=TRUE</formula>
    </cfRule>
    <cfRule type="expression" dxfId="1022" priority="1335" stopIfTrue="1">
      <formula>VLOOKUP(H295&amp; "_1mM",CheckList,3,FALSE)=TRUE</formula>
    </cfRule>
  </conditionalFormatting>
  <conditionalFormatting sqref="H297">
    <cfRule type="expression" dxfId="1021" priority="1352" stopIfTrue="1">
      <formula>VLOOKUP(H297,CheckList,3,FALSE)=TRUE</formula>
    </cfRule>
    <cfRule type="expression" dxfId="1020" priority="1353" stopIfTrue="1">
      <formula>VLOOKUP(H297&amp; "_1mM",CheckList,3,FALSE)=TRUE</formula>
    </cfRule>
    <cfRule type="expression" dxfId="1019" priority="1354" stopIfTrue="1">
      <formula>$BM$159=TRUE</formula>
    </cfRule>
  </conditionalFormatting>
  <conditionalFormatting sqref="H299">
    <cfRule type="expression" dxfId="1018" priority="1369" stopIfTrue="1">
      <formula>VLOOKUP(H299&amp; "_1mM",CheckList,3,FALSE)=TRUE</formula>
    </cfRule>
    <cfRule type="expression" dxfId="1017" priority="1368" stopIfTrue="1">
      <formula>VLOOKUP(H299,CheckList,3,FALSE)=TRUE</formula>
    </cfRule>
    <cfRule type="expression" dxfId="1016" priority="1370" stopIfTrue="1">
      <formula>$BM$159=TRUE</formula>
    </cfRule>
  </conditionalFormatting>
  <conditionalFormatting sqref="H301">
    <cfRule type="expression" dxfId="1015" priority="1387" stopIfTrue="1">
      <formula>$BM$159=TRUE</formula>
    </cfRule>
    <cfRule type="expression" dxfId="1014" priority="1386" stopIfTrue="1">
      <formula>VLOOKUP(H301&amp; "_1mM",CheckList,3,FALSE)=TRUE</formula>
    </cfRule>
    <cfRule type="expression" dxfId="1013" priority="1385" stopIfTrue="1">
      <formula>VLOOKUP(H301,CheckList,3,FALSE)=TRUE</formula>
    </cfRule>
  </conditionalFormatting>
  <conditionalFormatting sqref="H303">
    <cfRule type="expression" dxfId="1012" priority="1404" stopIfTrue="1">
      <formula>$BM$159=TRUE</formula>
    </cfRule>
    <cfRule type="expression" dxfId="1011" priority="1403" stopIfTrue="1">
      <formula>VLOOKUP(H303&amp; "_1mM",CheckList,3,FALSE)=TRUE</formula>
    </cfRule>
    <cfRule type="expression" dxfId="1010" priority="1402" stopIfTrue="1">
      <formula>VLOOKUP(H303,CheckList,3,FALSE)=TRUE</formula>
    </cfRule>
  </conditionalFormatting>
  <conditionalFormatting sqref="H305">
    <cfRule type="expression" dxfId="1009" priority="1421" stopIfTrue="1">
      <formula>$BM$159=TRUE</formula>
    </cfRule>
    <cfRule type="expression" dxfId="1008" priority="1420" stopIfTrue="1">
      <formula>VLOOKUP(H305&amp; "_1mM",CheckList,3,FALSE)=TRUE</formula>
    </cfRule>
    <cfRule type="expression" dxfId="1007" priority="1419" stopIfTrue="1">
      <formula>VLOOKUP(H305,CheckList,3,FALSE)=TRUE</formula>
    </cfRule>
  </conditionalFormatting>
  <conditionalFormatting sqref="H307">
    <cfRule type="expression" dxfId="1006" priority="1440" stopIfTrue="1">
      <formula>$BM$159=TRUE</formula>
    </cfRule>
    <cfRule type="expression" dxfId="1005" priority="1439" stopIfTrue="1">
      <formula>VLOOKUP(H307&amp; "_1mM",CheckList,3,FALSE)=TRUE</formula>
    </cfRule>
    <cfRule type="expression" dxfId="1004" priority="1438" stopIfTrue="1">
      <formula>VLOOKUP(H307,CheckList,3,FALSE)=TRUE</formula>
    </cfRule>
  </conditionalFormatting>
  <conditionalFormatting sqref="H309">
    <cfRule type="expression" dxfId="1003" priority="1456" stopIfTrue="1">
      <formula>VLOOKUP(H309,CheckList,3,FALSE)=TRUE</formula>
    </cfRule>
    <cfRule type="expression" dxfId="1002" priority="1457" stopIfTrue="1">
      <formula>VLOOKUP(H309&amp; "_1mM",CheckList,3,FALSE)=TRUE</formula>
    </cfRule>
    <cfRule type="expression" dxfId="1001" priority="1458" stopIfTrue="1">
      <formula>$BM$159=TRUE</formula>
    </cfRule>
  </conditionalFormatting>
  <conditionalFormatting sqref="H311">
    <cfRule type="expression" dxfId="1000" priority="1475" stopIfTrue="1">
      <formula>VLOOKUP(H311&amp; "_1mM",CheckList,3,FALSE)=TRUE</formula>
    </cfRule>
    <cfRule type="expression" dxfId="999" priority="1476" stopIfTrue="1">
      <formula>$BM$159=TRUE</formula>
    </cfRule>
    <cfRule type="expression" dxfId="998" priority="1474" stopIfTrue="1">
      <formula>VLOOKUP(H311,CheckList,3,FALSE)=TRUE</formula>
    </cfRule>
  </conditionalFormatting>
  <conditionalFormatting sqref="H313">
    <cfRule type="expression" dxfId="997" priority="1493" stopIfTrue="1">
      <formula>$BM$159=TRUE</formula>
    </cfRule>
    <cfRule type="expression" dxfId="996" priority="1492" stopIfTrue="1">
      <formula>VLOOKUP(H313&amp; "_1mM",CheckList,3,FALSE)=TRUE</formula>
    </cfRule>
    <cfRule type="expression" dxfId="995" priority="1491" stopIfTrue="1">
      <formula>VLOOKUP(H313,CheckList,3,FALSE)=TRUE</formula>
    </cfRule>
  </conditionalFormatting>
  <conditionalFormatting sqref="H315">
    <cfRule type="expression" dxfId="994" priority="85" stopIfTrue="1">
      <formula>VLOOKUP(H315,CheckList,3,FALSE)=TRUE</formula>
    </cfRule>
    <cfRule type="expression" dxfId="993" priority="86" stopIfTrue="1">
      <formula>VLOOKUP(H315&amp; "_1mM",CheckList,3,FALSE)=TRUE</formula>
    </cfRule>
    <cfRule type="expression" dxfId="992" priority="87" stopIfTrue="1">
      <formula>$BM$159=TRUE</formula>
    </cfRule>
  </conditionalFormatting>
  <conditionalFormatting sqref="H317">
    <cfRule type="expression" dxfId="991" priority="99" stopIfTrue="1">
      <formula>$BM$159=TRUE</formula>
    </cfRule>
    <cfRule type="expression" dxfId="990" priority="97" stopIfTrue="1">
      <formula>VLOOKUP(H317,CheckList,3,FALSE)=TRUE</formula>
    </cfRule>
    <cfRule type="expression" dxfId="989" priority="98" stopIfTrue="1">
      <formula>VLOOKUP(H317&amp; "_1mM",CheckList,3,FALSE)=TRUE</formula>
    </cfRule>
  </conditionalFormatting>
  <conditionalFormatting sqref="H321">
    <cfRule type="expression" dxfId="988" priority="1533" stopIfTrue="1">
      <formula>VLOOKUP(H321,CheckList,3,FALSE)=TRUE</formula>
    </cfRule>
    <cfRule type="expression" dxfId="987" priority="1534" stopIfTrue="1">
      <formula>VLOOKUP(H321&amp; "_1mM",CheckList,3,FALSE)=TRUE</formula>
    </cfRule>
    <cfRule type="expression" dxfId="986" priority="1535" stopIfTrue="1">
      <formula>$BM$159=TRUE</formula>
    </cfRule>
  </conditionalFormatting>
  <conditionalFormatting sqref="O164">
    <cfRule type="expression" dxfId="985" priority="151" stopIfTrue="1">
      <formula>VLOOKUP(H164,CheckList,3,FALSE)=TRUE</formula>
    </cfRule>
  </conditionalFormatting>
  <conditionalFormatting sqref="O166">
    <cfRule type="expression" dxfId="984" priority="171" stopIfTrue="1">
      <formula>VLOOKUP(H166,CheckList,3,FALSE)=TRUE</formula>
    </cfRule>
  </conditionalFormatting>
  <conditionalFormatting sqref="O168">
    <cfRule type="expression" dxfId="983" priority="191" stopIfTrue="1">
      <formula>VLOOKUP(H168,CheckList,3,FALSE)=TRUE</formula>
    </cfRule>
  </conditionalFormatting>
  <conditionalFormatting sqref="O170">
    <cfRule type="expression" dxfId="982" priority="211" stopIfTrue="1">
      <formula>VLOOKUP(H170,CheckList,3,FALSE)=TRUE</formula>
    </cfRule>
  </conditionalFormatting>
  <conditionalFormatting sqref="O172">
    <cfRule type="expression" dxfId="981" priority="231" stopIfTrue="1">
      <formula>VLOOKUP(H172,CheckList,3,FALSE)=TRUE</formula>
    </cfRule>
  </conditionalFormatting>
  <conditionalFormatting sqref="O174">
    <cfRule type="expression" dxfId="980" priority="251" stopIfTrue="1">
      <formula>VLOOKUP(H174,CheckList,3,FALSE)=TRUE</formula>
    </cfRule>
  </conditionalFormatting>
  <conditionalFormatting sqref="O176">
    <cfRule type="expression" dxfId="979" priority="271" stopIfTrue="1">
      <formula>VLOOKUP(H176,CheckList,3,FALSE)=TRUE</formula>
    </cfRule>
  </conditionalFormatting>
  <conditionalFormatting sqref="O178">
    <cfRule type="expression" dxfId="978" priority="291" stopIfTrue="1">
      <formula>VLOOKUP(H178,CheckList,3,FALSE)=TRUE</formula>
    </cfRule>
  </conditionalFormatting>
  <conditionalFormatting sqref="O180">
    <cfRule type="expression" dxfId="977" priority="311" stopIfTrue="1">
      <formula>VLOOKUP(H180,CheckList,3,FALSE)=TRUE</formula>
    </cfRule>
  </conditionalFormatting>
  <conditionalFormatting sqref="O182">
    <cfRule type="expression" dxfId="976" priority="331" stopIfTrue="1">
      <formula>VLOOKUP(H182,CheckList,3,FALSE)=TRUE</formula>
    </cfRule>
  </conditionalFormatting>
  <conditionalFormatting sqref="O184">
    <cfRule type="expression" dxfId="975" priority="351" stopIfTrue="1">
      <formula>VLOOKUP(H184,CheckList,3,FALSE)=TRUE</formula>
    </cfRule>
  </conditionalFormatting>
  <conditionalFormatting sqref="O186">
    <cfRule type="expression" dxfId="974" priority="371" stopIfTrue="1">
      <formula>VLOOKUP(H186,CheckList,3,FALSE)=TRUE</formula>
    </cfRule>
  </conditionalFormatting>
  <conditionalFormatting sqref="O188">
    <cfRule type="expression" dxfId="973" priority="391" stopIfTrue="1">
      <formula>VLOOKUP(H188,CheckList,3,FALSE)=TRUE</formula>
    </cfRule>
  </conditionalFormatting>
  <conditionalFormatting sqref="O190">
    <cfRule type="expression" dxfId="972" priority="411" stopIfTrue="1">
      <formula>VLOOKUP(H190,CheckList,3,FALSE)=TRUE</formula>
    </cfRule>
  </conditionalFormatting>
  <conditionalFormatting sqref="O192">
    <cfRule type="expression" dxfId="971" priority="431" stopIfTrue="1">
      <formula>VLOOKUP(H192,CheckList,3,FALSE)=TRUE</formula>
    </cfRule>
  </conditionalFormatting>
  <conditionalFormatting sqref="O194">
    <cfRule type="expression" dxfId="970" priority="451" stopIfTrue="1">
      <formula>VLOOKUP(H194,CheckList,3,FALSE)=TRUE</formula>
    </cfRule>
  </conditionalFormatting>
  <conditionalFormatting sqref="O196">
    <cfRule type="expression" dxfId="969" priority="471" stopIfTrue="1">
      <formula>VLOOKUP(H196,CheckList,3,FALSE)=TRUE</formula>
    </cfRule>
  </conditionalFormatting>
  <conditionalFormatting sqref="O198">
    <cfRule type="expression" dxfId="968" priority="491" stopIfTrue="1">
      <formula>VLOOKUP(H198,CheckList,3,FALSE)=TRUE</formula>
    </cfRule>
  </conditionalFormatting>
  <conditionalFormatting sqref="O200">
    <cfRule type="expression" dxfId="967" priority="511" stopIfTrue="1">
      <formula>VLOOKUP(H200,CheckList,3,FALSE)=TRUE</formula>
    </cfRule>
  </conditionalFormatting>
  <conditionalFormatting sqref="O202">
    <cfRule type="expression" dxfId="966" priority="531" stopIfTrue="1">
      <formula>VLOOKUP(H202,CheckList,3,FALSE)=TRUE</formula>
    </cfRule>
  </conditionalFormatting>
  <conditionalFormatting sqref="O204">
    <cfRule type="expression" dxfId="965" priority="551" stopIfTrue="1">
      <formula>VLOOKUP(H204,CheckList,3,FALSE)=TRUE</formula>
    </cfRule>
  </conditionalFormatting>
  <conditionalFormatting sqref="O206">
    <cfRule type="expression" dxfId="964" priority="571" stopIfTrue="1">
      <formula>VLOOKUP(H206,CheckList,3,FALSE)=TRUE</formula>
    </cfRule>
  </conditionalFormatting>
  <conditionalFormatting sqref="O208">
    <cfRule type="expression" dxfId="963" priority="591" stopIfTrue="1">
      <formula>VLOOKUP(H208,CheckList,3,FALSE)=TRUE</formula>
    </cfRule>
  </conditionalFormatting>
  <conditionalFormatting sqref="O210">
    <cfRule type="expression" dxfId="962" priority="611" stopIfTrue="1">
      <formula>VLOOKUP(H210,CheckList,3,FALSE)=TRUE</formula>
    </cfRule>
  </conditionalFormatting>
  <conditionalFormatting sqref="O212">
    <cfRule type="expression" dxfId="961" priority="631" stopIfTrue="1">
      <formula>VLOOKUP(H212,CheckList,3,FALSE)=TRUE</formula>
    </cfRule>
  </conditionalFormatting>
  <conditionalFormatting sqref="O214">
    <cfRule type="expression" dxfId="960" priority="651" stopIfTrue="1">
      <formula>VLOOKUP(H214,CheckList,3,FALSE)=TRUE</formula>
    </cfRule>
  </conditionalFormatting>
  <conditionalFormatting sqref="O216">
    <cfRule type="expression" dxfId="959" priority="671" stopIfTrue="1">
      <formula>VLOOKUP(H216,CheckList,3,FALSE)=TRUE</formula>
    </cfRule>
  </conditionalFormatting>
  <conditionalFormatting sqref="O218">
    <cfRule type="expression" dxfId="958" priority="691" stopIfTrue="1">
      <formula>VLOOKUP(H218,CheckList,3,FALSE)=TRUE</formula>
    </cfRule>
  </conditionalFormatting>
  <conditionalFormatting sqref="O220">
    <cfRule type="expression" dxfId="957" priority="711" stopIfTrue="1">
      <formula>VLOOKUP(H220,CheckList,3,FALSE)=TRUE</formula>
    </cfRule>
  </conditionalFormatting>
  <conditionalFormatting sqref="O222">
    <cfRule type="expression" dxfId="956" priority="731" stopIfTrue="1">
      <formula>VLOOKUP(H222,CheckList,3,FALSE)=TRUE</formula>
    </cfRule>
  </conditionalFormatting>
  <conditionalFormatting sqref="O224">
    <cfRule type="expression" dxfId="955" priority="111">
      <formula>VLOOKUP(H224,CheckList,3,FALSE)=TRUE</formula>
    </cfRule>
  </conditionalFormatting>
  <conditionalFormatting sqref="O226">
    <cfRule type="expression" dxfId="954" priority="751" stopIfTrue="1">
      <formula>VLOOKUP(H226,CheckList,3,FALSE)=TRUE</formula>
    </cfRule>
  </conditionalFormatting>
  <conditionalFormatting sqref="O231">
    <cfRule type="expression" dxfId="953" priority="771" stopIfTrue="1">
      <formula>VLOOKUP(H231,CheckList,3,FALSE)=TRUE</formula>
    </cfRule>
  </conditionalFormatting>
  <conditionalFormatting sqref="O233">
    <cfRule type="expression" dxfId="952" priority="789" stopIfTrue="1">
      <formula>VLOOKUP(H233,CheckList,3,FALSE)=TRUE</formula>
    </cfRule>
  </conditionalFormatting>
  <conditionalFormatting sqref="O235">
    <cfRule type="expression" dxfId="951" priority="807" stopIfTrue="1">
      <formula>VLOOKUP(H235,CheckList,3,FALSE)=TRUE</formula>
    </cfRule>
  </conditionalFormatting>
  <conditionalFormatting sqref="O237">
    <cfRule type="expression" dxfId="950" priority="825" stopIfTrue="1">
      <formula>VLOOKUP(H237,CheckList,3,FALSE)=TRUE</formula>
    </cfRule>
  </conditionalFormatting>
  <conditionalFormatting sqref="O239">
    <cfRule type="expression" dxfId="949" priority="841" stopIfTrue="1">
      <formula>VLOOKUP(H239,CheckList,3,FALSE)=TRUE</formula>
    </cfRule>
  </conditionalFormatting>
  <conditionalFormatting sqref="O241">
    <cfRule type="expression" dxfId="948" priority="859" stopIfTrue="1">
      <formula>VLOOKUP(H241,CheckList,3,FALSE)=TRUE</formula>
    </cfRule>
  </conditionalFormatting>
  <conditionalFormatting sqref="O243">
    <cfRule type="expression" dxfId="947" priority="878" stopIfTrue="1">
      <formula>VLOOKUP(H243,CheckList,3,FALSE)=TRUE</formula>
    </cfRule>
  </conditionalFormatting>
  <conditionalFormatting sqref="O245">
    <cfRule type="expression" dxfId="946" priority="898" stopIfTrue="1">
      <formula>VLOOKUP(H245,CheckList,3,FALSE)=TRUE</formula>
    </cfRule>
  </conditionalFormatting>
  <conditionalFormatting sqref="O247">
    <cfRule type="expression" dxfId="945" priority="917" stopIfTrue="1">
      <formula>VLOOKUP(H247,CheckList,3,FALSE)=TRUE</formula>
    </cfRule>
  </conditionalFormatting>
  <conditionalFormatting sqref="O249">
    <cfRule type="expression" dxfId="944" priority="934" stopIfTrue="1">
      <formula>VLOOKUP(H249,CheckList,3,FALSE)=TRUE</formula>
    </cfRule>
  </conditionalFormatting>
  <conditionalFormatting sqref="O251">
    <cfRule type="expression" dxfId="943" priority="952" stopIfTrue="1">
      <formula>VLOOKUP(H251,CheckList,3,FALSE)=TRUE</formula>
    </cfRule>
  </conditionalFormatting>
  <conditionalFormatting sqref="O253">
    <cfRule type="expression" dxfId="942" priority="970" stopIfTrue="1">
      <formula>VLOOKUP(H253,CheckList,3,FALSE)=TRUE</formula>
    </cfRule>
  </conditionalFormatting>
  <conditionalFormatting sqref="O255">
    <cfRule type="expression" dxfId="941" priority="989" stopIfTrue="1">
      <formula>VLOOKUP(H255,CheckList,3,FALSE)=TRUE</formula>
    </cfRule>
  </conditionalFormatting>
  <conditionalFormatting sqref="O257">
    <cfRule type="expression" dxfId="940" priority="1006" stopIfTrue="1">
      <formula>VLOOKUP(H257,CheckList,3,FALSE)=TRUE</formula>
    </cfRule>
  </conditionalFormatting>
  <conditionalFormatting sqref="O259">
    <cfRule type="expression" dxfId="939" priority="1025" stopIfTrue="1">
      <formula>VLOOKUP(H259,CheckList,3,FALSE)=TRUE</formula>
    </cfRule>
  </conditionalFormatting>
  <conditionalFormatting sqref="O261">
    <cfRule type="expression" dxfId="938" priority="1042" stopIfTrue="1">
      <formula>VLOOKUP(H261,CheckList,3,FALSE)=TRUE</formula>
    </cfRule>
  </conditionalFormatting>
  <conditionalFormatting sqref="O263">
    <cfRule type="expression" dxfId="937" priority="1059" stopIfTrue="1">
      <formula>VLOOKUP(H263,CheckList,3,FALSE)=TRUE</formula>
    </cfRule>
  </conditionalFormatting>
  <conditionalFormatting sqref="O265">
    <cfRule type="expression" dxfId="936" priority="1076" stopIfTrue="1">
      <formula>VLOOKUP(H265,CheckList,3,FALSE)=TRUE</formula>
    </cfRule>
  </conditionalFormatting>
  <conditionalFormatting sqref="O267">
    <cfRule type="expression" dxfId="935" priority="1095" stopIfTrue="1">
      <formula>VLOOKUP(H267,CheckList,3,FALSE)=TRUE</formula>
    </cfRule>
  </conditionalFormatting>
  <conditionalFormatting sqref="O269">
    <cfRule type="expression" dxfId="934" priority="1112" stopIfTrue="1">
      <formula>VLOOKUP(H269,CheckList,3,FALSE)=TRUE</formula>
    </cfRule>
  </conditionalFormatting>
  <conditionalFormatting sqref="O271">
    <cfRule type="expression" dxfId="933" priority="1128" stopIfTrue="1">
      <formula>VLOOKUP(H271,CheckList,3,FALSE)=TRUE</formula>
    </cfRule>
  </conditionalFormatting>
  <conditionalFormatting sqref="O273">
    <cfRule type="expression" dxfId="932" priority="1145" stopIfTrue="1">
      <formula>VLOOKUP(H273,CheckList,3,FALSE)=TRUE</formula>
    </cfRule>
  </conditionalFormatting>
  <conditionalFormatting sqref="O275">
    <cfRule type="expression" dxfId="931" priority="1161" stopIfTrue="1">
      <formula>VLOOKUP(H275,CheckList,3,FALSE)=TRUE</formula>
    </cfRule>
  </conditionalFormatting>
  <conditionalFormatting sqref="O277">
    <cfRule type="expression" dxfId="930" priority="1178" stopIfTrue="1">
      <formula>VLOOKUP(H277,CheckList,3,FALSE)=TRUE</formula>
    </cfRule>
  </conditionalFormatting>
  <conditionalFormatting sqref="O279">
    <cfRule type="expression" dxfId="929" priority="1194" stopIfTrue="1">
      <formula>VLOOKUP(H279,CheckList,3,FALSE)=TRUE</formula>
    </cfRule>
  </conditionalFormatting>
  <conditionalFormatting sqref="O281">
    <cfRule type="expression" dxfId="928" priority="1213" stopIfTrue="1">
      <formula>VLOOKUP(H281,CheckList,3,FALSE)=TRUE</formula>
    </cfRule>
  </conditionalFormatting>
  <conditionalFormatting sqref="O283">
    <cfRule type="expression" dxfId="927" priority="1231" stopIfTrue="1">
      <formula>VLOOKUP(H283,CheckList,3,FALSE)=TRUE</formula>
    </cfRule>
  </conditionalFormatting>
  <conditionalFormatting sqref="O285">
    <cfRule type="expression" dxfId="926" priority="1250" stopIfTrue="1">
      <formula>VLOOKUP(H285,CheckList,3,FALSE)=TRUE</formula>
    </cfRule>
  </conditionalFormatting>
  <conditionalFormatting sqref="O287">
    <cfRule type="expression" dxfId="925" priority="1268" stopIfTrue="1">
      <formula>VLOOKUP(H287,CheckList,3,FALSE)=TRUE</formula>
    </cfRule>
  </conditionalFormatting>
  <conditionalFormatting sqref="O289">
    <cfRule type="expression" dxfId="924" priority="1285" stopIfTrue="1">
      <formula>VLOOKUP(H289,CheckList,3,FALSE)=TRUE</formula>
    </cfRule>
  </conditionalFormatting>
  <conditionalFormatting sqref="O291">
    <cfRule type="expression" dxfId="923" priority="1302" stopIfTrue="1">
      <formula>VLOOKUP(H291,CheckList,3,FALSE)=TRUE</formula>
    </cfRule>
  </conditionalFormatting>
  <conditionalFormatting sqref="O293">
    <cfRule type="expression" dxfId="922" priority="1319" stopIfTrue="1">
      <formula>VLOOKUP(H293,CheckList,3,FALSE)=TRUE</formula>
    </cfRule>
  </conditionalFormatting>
  <conditionalFormatting sqref="O295">
    <cfRule type="expression" dxfId="921" priority="1337" stopIfTrue="1">
      <formula>VLOOKUP(H295,CheckList,3,FALSE)=TRUE</formula>
    </cfRule>
  </conditionalFormatting>
  <conditionalFormatting sqref="O297">
    <cfRule type="expression" dxfId="920" priority="1355" stopIfTrue="1">
      <formula>VLOOKUP(H297,CheckList,3,FALSE)=TRUE</formula>
    </cfRule>
  </conditionalFormatting>
  <conditionalFormatting sqref="O299">
    <cfRule type="expression" dxfId="919" priority="1371" stopIfTrue="1">
      <formula>VLOOKUP(H299,CheckList,3,FALSE)=TRUE</formula>
    </cfRule>
  </conditionalFormatting>
  <conditionalFormatting sqref="O301">
    <cfRule type="expression" dxfId="918" priority="1388" stopIfTrue="1">
      <formula>VLOOKUP(H301,CheckList,3,FALSE)=TRUE</formula>
    </cfRule>
  </conditionalFormatting>
  <conditionalFormatting sqref="O303">
    <cfRule type="expression" dxfId="917" priority="1405" stopIfTrue="1">
      <formula>VLOOKUP(H303,CheckList,3,FALSE)=TRUE</formula>
    </cfRule>
  </conditionalFormatting>
  <conditionalFormatting sqref="O305">
    <cfRule type="expression" dxfId="916" priority="1422" stopIfTrue="1">
      <formula>VLOOKUP(H305,CheckList,3,FALSE)=TRUE</formula>
    </cfRule>
  </conditionalFormatting>
  <conditionalFormatting sqref="O307">
    <cfRule type="expression" dxfId="915" priority="1441" stopIfTrue="1">
      <formula>VLOOKUP(H307,CheckList,3,FALSE)=TRUE</formula>
    </cfRule>
  </conditionalFormatting>
  <conditionalFormatting sqref="O309">
    <cfRule type="expression" dxfId="914" priority="1459" stopIfTrue="1">
      <formula>VLOOKUP(H309,CheckList,3,FALSE)=TRUE</formula>
    </cfRule>
  </conditionalFormatting>
  <conditionalFormatting sqref="O311">
    <cfRule type="expression" dxfId="913" priority="1477" stopIfTrue="1">
      <formula>VLOOKUP(H311,CheckList,3,FALSE)=TRUE</formula>
    </cfRule>
  </conditionalFormatting>
  <conditionalFormatting sqref="O313">
    <cfRule type="expression" dxfId="912" priority="1494" stopIfTrue="1">
      <formula>VLOOKUP(H313,CheckList,3,FALSE)=TRUE</formula>
    </cfRule>
  </conditionalFormatting>
  <conditionalFormatting sqref="O315">
    <cfRule type="expression" dxfId="911" priority="1511" stopIfTrue="1">
      <formula>VLOOKUP(H315,CheckList,3,FALSE)=TRUE</formula>
    </cfRule>
  </conditionalFormatting>
  <conditionalFormatting sqref="O317">
    <cfRule type="expression" dxfId="910" priority="1528" stopIfTrue="1">
      <formula>VLOOKUP(H317,CheckList,3,FALSE)=TRUE</formula>
    </cfRule>
  </conditionalFormatting>
  <conditionalFormatting sqref="O321">
    <cfRule type="expression" dxfId="909" priority="1536" stopIfTrue="1">
      <formula>VLOOKUP(H321,CheckList,3,FALSE)=TRUE</formula>
    </cfRule>
  </conditionalFormatting>
  <conditionalFormatting sqref="Q164">
    <cfRule type="expression" dxfId="908" priority="152" stopIfTrue="1">
      <formula>VLOOKUP(H164&amp; "_1mM",CheckList,3,FALSE)=TRUE</formula>
    </cfRule>
  </conditionalFormatting>
  <conditionalFormatting sqref="Q166">
    <cfRule type="expression" dxfId="907" priority="172" stopIfTrue="1">
      <formula>VLOOKUP(H166&amp; "_1mM",CheckList,3,FALSE)=TRUE</formula>
    </cfRule>
  </conditionalFormatting>
  <conditionalFormatting sqref="Q168">
    <cfRule type="expression" dxfId="906" priority="192" stopIfTrue="1">
      <formula>VLOOKUP(H168&amp; "_1mM",CheckList,3,FALSE)=TRUE</formula>
    </cfRule>
  </conditionalFormatting>
  <conditionalFormatting sqref="Q170">
    <cfRule type="expression" dxfId="905" priority="212" stopIfTrue="1">
      <formula>VLOOKUP(H170&amp; "_1mM",CheckList,3,FALSE)=TRUE</formula>
    </cfRule>
  </conditionalFormatting>
  <conditionalFormatting sqref="Q172">
    <cfRule type="expression" dxfId="904" priority="232" stopIfTrue="1">
      <formula>VLOOKUP(H172&amp; "_1mM",CheckList,3,FALSE)=TRUE</formula>
    </cfRule>
  </conditionalFormatting>
  <conditionalFormatting sqref="Q174">
    <cfRule type="expression" dxfId="903" priority="252" stopIfTrue="1">
      <formula>VLOOKUP(H174&amp; "_1mM",CheckList,3,FALSE)=TRUE</formula>
    </cfRule>
  </conditionalFormatting>
  <conditionalFormatting sqref="Q176">
    <cfRule type="expression" dxfId="902" priority="272" stopIfTrue="1">
      <formula>VLOOKUP(H176&amp; "_1mM",CheckList,3,FALSE)=TRUE</formula>
    </cfRule>
  </conditionalFormatting>
  <conditionalFormatting sqref="Q178">
    <cfRule type="expression" dxfId="901" priority="292" stopIfTrue="1">
      <formula>VLOOKUP(H178&amp; "_1mM",CheckList,3,FALSE)=TRUE</formula>
    </cfRule>
  </conditionalFormatting>
  <conditionalFormatting sqref="Q180">
    <cfRule type="expression" dxfId="900" priority="312" stopIfTrue="1">
      <formula>VLOOKUP(H180&amp; "_1mM",CheckList,3,FALSE)=TRUE</formula>
    </cfRule>
  </conditionalFormatting>
  <conditionalFormatting sqref="Q182">
    <cfRule type="expression" dxfId="899" priority="332" stopIfTrue="1">
      <formula>VLOOKUP(H182&amp; "_1mM",CheckList,3,FALSE)=TRUE</formula>
    </cfRule>
  </conditionalFormatting>
  <conditionalFormatting sqref="Q184">
    <cfRule type="expression" dxfId="898" priority="352" stopIfTrue="1">
      <formula>VLOOKUP(H184&amp; "_1mM",CheckList,3,FALSE)=TRUE</formula>
    </cfRule>
  </conditionalFormatting>
  <conditionalFormatting sqref="Q186">
    <cfRule type="expression" dxfId="897" priority="372" stopIfTrue="1">
      <formula>VLOOKUP(H186&amp; "_1mM",CheckList,3,FALSE)=TRUE</formula>
    </cfRule>
  </conditionalFormatting>
  <conditionalFormatting sqref="Q188">
    <cfRule type="expression" dxfId="896" priority="392" stopIfTrue="1">
      <formula>VLOOKUP(H188&amp; "_1mM",CheckList,3,FALSE)=TRUE</formula>
    </cfRule>
  </conditionalFormatting>
  <conditionalFormatting sqref="Q190">
    <cfRule type="expression" dxfId="895" priority="412" stopIfTrue="1">
      <formula>VLOOKUP(H190&amp; "_1mM",CheckList,3,FALSE)=TRUE</formula>
    </cfRule>
  </conditionalFormatting>
  <conditionalFormatting sqref="Q192">
    <cfRule type="expression" dxfId="894" priority="432" stopIfTrue="1">
      <formula>VLOOKUP(H192&amp; "_1mM",CheckList,3,FALSE)=TRUE</formula>
    </cfRule>
  </conditionalFormatting>
  <conditionalFormatting sqref="Q194">
    <cfRule type="expression" dxfId="893" priority="452" stopIfTrue="1">
      <formula>VLOOKUP(H194&amp; "_1mM",CheckList,3,FALSE)=TRUE</formula>
    </cfRule>
  </conditionalFormatting>
  <conditionalFormatting sqref="Q196">
    <cfRule type="expression" dxfId="892" priority="472" stopIfTrue="1">
      <formula>VLOOKUP(H196&amp; "_1mM",CheckList,3,FALSE)=TRUE</formula>
    </cfRule>
  </conditionalFormatting>
  <conditionalFormatting sqref="Q198">
    <cfRule type="expression" dxfId="891" priority="492" stopIfTrue="1">
      <formula>VLOOKUP(H198&amp; "_1mM",CheckList,3,FALSE)=TRUE</formula>
    </cfRule>
  </conditionalFormatting>
  <conditionalFormatting sqref="Q200">
    <cfRule type="expression" dxfId="890" priority="512" stopIfTrue="1">
      <formula>VLOOKUP(H200&amp; "_1mM",CheckList,3,FALSE)=TRUE</formula>
    </cfRule>
  </conditionalFormatting>
  <conditionalFormatting sqref="Q202">
    <cfRule type="expression" dxfId="889" priority="532" stopIfTrue="1">
      <formula>VLOOKUP(H202&amp; "_1mM",CheckList,3,FALSE)=TRUE</formula>
    </cfRule>
  </conditionalFormatting>
  <conditionalFormatting sqref="Q204">
    <cfRule type="expression" dxfId="888" priority="552" stopIfTrue="1">
      <formula>VLOOKUP(H204&amp; "_1mM",CheckList,3,FALSE)=TRUE</formula>
    </cfRule>
  </conditionalFormatting>
  <conditionalFormatting sqref="Q206">
    <cfRule type="expression" dxfId="887" priority="572" stopIfTrue="1">
      <formula>VLOOKUP(H206&amp; "_1mM",CheckList,3,FALSE)=TRUE</formula>
    </cfRule>
  </conditionalFormatting>
  <conditionalFormatting sqref="Q208">
    <cfRule type="expression" dxfId="886" priority="592" stopIfTrue="1">
      <formula>VLOOKUP(H208&amp; "_1mM",CheckList,3,FALSE)=TRUE</formula>
    </cfRule>
  </conditionalFormatting>
  <conditionalFormatting sqref="Q210">
    <cfRule type="expression" dxfId="885" priority="612" stopIfTrue="1">
      <formula>VLOOKUP(H210&amp; "_1mM",CheckList,3,FALSE)=TRUE</formula>
    </cfRule>
  </conditionalFormatting>
  <conditionalFormatting sqref="Q212">
    <cfRule type="expression" dxfId="884" priority="632" stopIfTrue="1">
      <formula>VLOOKUP(H212&amp; "_1mM",CheckList,3,FALSE)=TRUE</formula>
    </cfRule>
  </conditionalFormatting>
  <conditionalFormatting sqref="Q214">
    <cfRule type="expression" dxfId="883" priority="652" stopIfTrue="1">
      <formula>VLOOKUP(H214&amp; "_1mM",CheckList,3,FALSE)=TRUE</formula>
    </cfRule>
  </conditionalFormatting>
  <conditionalFormatting sqref="Q216">
    <cfRule type="expression" dxfId="882" priority="672" stopIfTrue="1">
      <formula>VLOOKUP(H216&amp; "_1mM",CheckList,3,FALSE)=TRUE</formula>
    </cfRule>
  </conditionalFormatting>
  <conditionalFormatting sqref="Q218">
    <cfRule type="expression" dxfId="881" priority="692" stopIfTrue="1">
      <formula>VLOOKUP(H218&amp; "_1mM",CheckList,3,FALSE)=TRUE</formula>
    </cfRule>
  </conditionalFormatting>
  <conditionalFormatting sqref="Q220">
    <cfRule type="expression" dxfId="880" priority="712" stopIfTrue="1">
      <formula>VLOOKUP(H220&amp; "_1mM",CheckList,3,FALSE)=TRUE</formula>
    </cfRule>
  </conditionalFormatting>
  <conditionalFormatting sqref="Q222">
    <cfRule type="expression" dxfId="879" priority="732" stopIfTrue="1">
      <formula>VLOOKUP(H222&amp; "_1mM",CheckList,3,FALSE)=TRUE</formula>
    </cfRule>
  </conditionalFormatting>
  <conditionalFormatting sqref="Q224">
    <cfRule type="expression" dxfId="878" priority="110">
      <formula>VLOOKUP(H224&amp; "_1mM",CheckList,3,FALSE)=TRUE</formula>
    </cfRule>
  </conditionalFormatting>
  <conditionalFormatting sqref="Q226">
    <cfRule type="expression" dxfId="877" priority="752" stopIfTrue="1">
      <formula>VLOOKUP(H226&amp; "_1mM",CheckList,3,FALSE)=TRUE</formula>
    </cfRule>
  </conditionalFormatting>
  <conditionalFormatting sqref="Q231">
    <cfRule type="expression" dxfId="876" priority="772" stopIfTrue="1">
      <formula>VLOOKUP(H231&amp; "_1mM",CheckList,3,FALSE)=TRUE</formula>
    </cfRule>
  </conditionalFormatting>
  <conditionalFormatting sqref="Q235">
    <cfRule type="expression" dxfId="875" priority="808" stopIfTrue="1">
      <formula>VLOOKUP(H235&amp; "_1mM",CheckList,3,FALSE)=TRUE</formula>
    </cfRule>
  </conditionalFormatting>
  <conditionalFormatting sqref="Q239">
    <cfRule type="expression" dxfId="874" priority="55" stopIfTrue="1">
      <formula>VLOOKUP(H239&amp; "_1mM",CheckList,3,FALSE)=TRUE</formula>
    </cfRule>
  </conditionalFormatting>
  <conditionalFormatting sqref="Q241">
    <cfRule type="expression" dxfId="873" priority="860" stopIfTrue="1">
      <formula>VLOOKUP(H241&amp; "_1mM",CheckList,3,FALSE)=TRUE</formula>
    </cfRule>
  </conditionalFormatting>
  <conditionalFormatting sqref="Q243">
    <cfRule type="expression" dxfId="872" priority="879" stopIfTrue="1">
      <formula>VLOOKUP(H243&amp; "_1mM",CheckList,3,FALSE)=TRUE</formula>
    </cfRule>
  </conditionalFormatting>
  <conditionalFormatting sqref="Q245">
    <cfRule type="expression" dxfId="871" priority="899" stopIfTrue="1">
      <formula>VLOOKUP(H245&amp; "_1mM",CheckList,3,FALSE)=TRUE</formula>
    </cfRule>
  </conditionalFormatting>
  <conditionalFormatting sqref="Q247">
    <cfRule type="expression" dxfId="870" priority="918" stopIfTrue="1">
      <formula>VLOOKUP(H247&amp; "_1mM",CheckList,3,FALSE)=TRUE</formula>
    </cfRule>
  </conditionalFormatting>
  <conditionalFormatting sqref="Q249">
    <cfRule type="expression" dxfId="869" priority="74" stopIfTrue="1">
      <formula>VLOOKUP(H249&amp; "_1mM",CheckList,3,FALSE)=TRUE</formula>
    </cfRule>
  </conditionalFormatting>
  <conditionalFormatting sqref="Q251">
    <cfRule type="expression" dxfId="868" priority="953" stopIfTrue="1">
      <formula>VLOOKUP(H251&amp; "_1mM",CheckList,3,FALSE)=TRUE</formula>
    </cfRule>
  </conditionalFormatting>
  <conditionalFormatting sqref="Q253">
    <cfRule type="expression" dxfId="867" priority="971" stopIfTrue="1">
      <formula>VLOOKUP(H253&amp; "_1mM",CheckList,3,FALSE)=TRUE</formula>
    </cfRule>
  </conditionalFormatting>
  <conditionalFormatting sqref="Q255">
    <cfRule type="expression" dxfId="866" priority="73" stopIfTrue="1">
      <formula>VLOOKUP(H255&amp; "_1mM",CheckList,3,FALSE)=TRUE</formula>
    </cfRule>
  </conditionalFormatting>
  <conditionalFormatting sqref="Q257">
    <cfRule type="expression" dxfId="865" priority="1007" stopIfTrue="1">
      <formula>VLOOKUP(H257&amp; "_1mM",CheckList,3,FALSE)=TRUE</formula>
    </cfRule>
  </conditionalFormatting>
  <conditionalFormatting sqref="Q261">
    <cfRule type="expression" dxfId="864" priority="71" stopIfTrue="1">
      <formula>VLOOKUP(H261&amp; "_1mM",CheckList,3,FALSE)=TRUE</formula>
    </cfRule>
  </conditionalFormatting>
  <conditionalFormatting sqref="Q263">
    <cfRule type="expression" dxfId="863" priority="1060" stopIfTrue="1">
      <formula>VLOOKUP(H263&amp; "_1mM",CheckList,3,FALSE)=TRUE</formula>
    </cfRule>
  </conditionalFormatting>
  <conditionalFormatting sqref="Q265">
    <cfRule type="expression" dxfId="862" priority="1077" stopIfTrue="1">
      <formula>VLOOKUP(H265&amp; "_1mM",CheckList,3,FALSE)=TRUE</formula>
    </cfRule>
  </conditionalFormatting>
  <conditionalFormatting sqref="Q267">
    <cfRule type="expression" dxfId="861" priority="10" stopIfTrue="1">
      <formula>VLOOKUP(H267&amp; "_1mM",CheckList,3,FALSE)=TRUE</formula>
    </cfRule>
  </conditionalFormatting>
  <conditionalFormatting sqref="Q271">
    <cfRule type="expression" dxfId="860" priority="68" stopIfTrue="1">
      <formula>VLOOKUP(H271&amp; "_1mM",CheckList,3,FALSE)=TRUE</formula>
    </cfRule>
  </conditionalFormatting>
  <conditionalFormatting sqref="Q273">
    <cfRule type="expression" dxfId="859" priority="67" stopIfTrue="1">
      <formula>VLOOKUP(H273&amp; "_1mM",CheckList,3,FALSE)=TRUE</formula>
    </cfRule>
  </conditionalFormatting>
  <conditionalFormatting sqref="Q275">
    <cfRule type="expression" dxfId="858" priority="52" stopIfTrue="1">
      <formula>VLOOKUP(H275&amp; "_1mM",CheckList,3,FALSE)=TRUE</formula>
    </cfRule>
  </conditionalFormatting>
  <conditionalFormatting sqref="Q277">
    <cfRule type="expression" dxfId="857" priority="16" stopIfTrue="1">
      <formula>VLOOKUP(H277&amp; "_1mM",CheckList,3,FALSE)=TRUE</formula>
    </cfRule>
  </conditionalFormatting>
  <conditionalFormatting sqref="Q279">
    <cfRule type="expression" dxfId="856" priority="1195" stopIfTrue="1">
      <formula>VLOOKUP(H279&amp; "_1mM",CheckList,3,FALSE)=TRUE</formula>
    </cfRule>
  </conditionalFormatting>
  <conditionalFormatting sqref="Q281">
    <cfRule type="expression" dxfId="855" priority="1214" stopIfTrue="1">
      <formula>VLOOKUP(H281&amp; "_1mM",CheckList,3,FALSE)=TRUE</formula>
    </cfRule>
  </conditionalFormatting>
  <conditionalFormatting sqref="Q283">
    <cfRule type="expression" dxfId="854" priority="64" stopIfTrue="1">
      <formula>VLOOKUP(H283&amp; "_1mM",CheckList,3,FALSE)=TRUE</formula>
    </cfRule>
  </conditionalFormatting>
  <conditionalFormatting sqref="Q285">
    <cfRule type="expression" dxfId="853" priority="1251" stopIfTrue="1">
      <formula>VLOOKUP(H285&amp; "_1mM",CheckList,3,FALSE)=TRUE</formula>
    </cfRule>
  </conditionalFormatting>
  <conditionalFormatting sqref="Q287">
    <cfRule type="expression" dxfId="852" priority="1269" stopIfTrue="1">
      <formula>VLOOKUP(H287&amp; "_1mM",CheckList,3,FALSE)=TRUE</formula>
    </cfRule>
  </conditionalFormatting>
  <conditionalFormatting sqref="Q289">
    <cfRule type="expression" dxfId="851" priority="61" stopIfTrue="1">
      <formula>VLOOKUP(H289&amp; "_1mM",CheckList,3,FALSE)=TRUE</formula>
    </cfRule>
  </conditionalFormatting>
  <conditionalFormatting sqref="Q291">
    <cfRule type="expression" dxfId="850" priority="1303" stopIfTrue="1">
      <formula>VLOOKUP(H291&amp; "_1mM",CheckList,3,FALSE)=TRUE</formula>
    </cfRule>
  </conditionalFormatting>
  <conditionalFormatting sqref="Q295">
    <cfRule type="expression" dxfId="849" priority="1338" stopIfTrue="1">
      <formula>VLOOKUP(H295&amp; "_1mM",CheckList,3,FALSE)=TRUE</formula>
    </cfRule>
  </conditionalFormatting>
  <conditionalFormatting sqref="Q297">
    <cfRule type="expression" dxfId="848" priority="25" stopIfTrue="1">
      <formula>VLOOKUP(H297&amp; "_1mM",CheckList,3,FALSE)=TRUE</formula>
    </cfRule>
  </conditionalFormatting>
  <conditionalFormatting sqref="Q299">
    <cfRule type="expression" dxfId="847" priority="1372" stopIfTrue="1">
      <formula>VLOOKUP(H299&amp; "_1mM",CheckList,3,FALSE)=TRUE</formula>
    </cfRule>
  </conditionalFormatting>
  <conditionalFormatting sqref="Q305">
    <cfRule type="expression" dxfId="846" priority="1423" stopIfTrue="1">
      <formula>VLOOKUP(H305&amp; "_1mM",CheckList,3,FALSE)=TRUE</formula>
    </cfRule>
  </conditionalFormatting>
  <conditionalFormatting sqref="Q307">
    <cfRule type="expression" dxfId="845" priority="58" stopIfTrue="1">
      <formula>VLOOKUP(H307&amp; "_1mM",CheckList,3,FALSE)=TRUE</formula>
    </cfRule>
  </conditionalFormatting>
  <conditionalFormatting sqref="Q309">
    <cfRule type="expression" dxfId="844" priority="1460" stopIfTrue="1">
      <formula>VLOOKUP(H309&amp; "_1mM",CheckList,3,FALSE)=TRUE</formula>
    </cfRule>
  </conditionalFormatting>
  <conditionalFormatting sqref="Q311">
    <cfRule type="expression" dxfId="843" priority="1478" stopIfTrue="1">
      <formula>VLOOKUP(H311&amp; "_1mM",CheckList,3,FALSE)=TRUE</formula>
    </cfRule>
  </conditionalFormatting>
  <conditionalFormatting sqref="Q315">
    <cfRule type="expression" dxfId="842" priority="1512" stopIfTrue="1">
      <formula>VLOOKUP(H315&amp; "_1mM",CheckList,3,FALSE)=TRUE</formula>
    </cfRule>
  </conditionalFormatting>
  <conditionalFormatting sqref="T23:BG23">
    <cfRule type="expression" dxfId="841" priority="2" stopIfTrue="1">
      <formula>$CL$25=TRUE</formula>
    </cfRule>
    <cfRule type="expression" dxfId="840" priority="3" stopIfTrue="1">
      <formula>$CL$24=TRUE</formula>
    </cfRule>
    <cfRule type="expression" dxfId="839" priority="4">
      <formula>$CG$24=0</formula>
    </cfRule>
    <cfRule type="expression" dxfId="838" priority="1" stopIfTrue="1">
      <formula>$CL$26=TRUE</formula>
    </cfRule>
  </conditionalFormatting>
  <conditionalFormatting sqref="U164:U226">
    <cfRule type="expression" dxfId="837" priority="136" stopIfTrue="1">
      <formula>VLOOKUP(U164,CheckList,3,FALSE)=TRUE</formula>
    </cfRule>
    <cfRule type="expression" dxfId="836" priority="138">
      <formula>$BM$159=TRUE</formula>
    </cfRule>
    <cfRule type="expression" dxfId="835" priority="137" stopIfTrue="1">
      <formula>VLOOKUP(U164&amp; "_1mM",CheckList,3,FALSE)=TRUE</formula>
    </cfRule>
  </conditionalFormatting>
  <conditionalFormatting sqref="U177">
    <cfRule type="expression" dxfId="834" priority="118" stopIfTrue="1">
      <formula>VLOOKUP(U176,CheckList,3,FALSE)=TRUE</formula>
    </cfRule>
    <cfRule type="expression" dxfId="833" priority="119" stopIfTrue="1">
      <formula>VLOOKUP(U176&amp;"_1mM",CheckList,3,FALSE)=TRUE</formula>
    </cfRule>
  </conditionalFormatting>
  <conditionalFormatting sqref="U179">
    <cfRule type="expression" dxfId="832" priority="117" stopIfTrue="1">
      <formula>VLOOKUP(U178&amp;"_1mM",CheckList,3,FALSE)=TRUE</formula>
    </cfRule>
    <cfRule type="expression" dxfId="831" priority="116" stopIfTrue="1">
      <formula>VLOOKUP(U178,CheckList,3,FALSE)=TRUE</formula>
    </cfRule>
  </conditionalFormatting>
  <conditionalFormatting sqref="U231">
    <cfRule type="expression" dxfId="830" priority="775" stopIfTrue="1">
      <formula>$BM$159=TRUE</formula>
    </cfRule>
    <cfRule type="expression" dxfId="829" priority="773" stopIfTrue="1">
      <formula>VLOOKUP(U231,CheckList,3,FALSE)=TRUE</formula>
    </cfRule>
    <cfRule type="expression" dxfId="828" priority="774" stopIfTrue="1">
      <formula>VLOOKUP(U231&amp; "_1mM",CheckList,3,FALSE)=TRUE</formula>
    </cfRule>
  </conditionalFormatting>
  <conditionalFormatting sqref="U233">
    <cfRule type="expression" dxfId="827" priority="790" stopIfTrue="1">
      <formula>VLOOKUP(U233,CheckList,3,FALSE)=TRUE</formula>
    </cfRule>
    <cfRule type="expression" dxfId="826" priority="792" stopIfTrue="1">
      <formula>$BM$159=TRUE</formula>
    </cfRule>
    <cfRule type="expression" dxfId="825" priority="791" stopIfTrue="1">
      <formula>VLOOKUP(U233&amp; "_1mM",CheckList,3,FALSE)=TRUE</formula>
    </cfRule>
  </conditionalFormatting>
  <conditionalFormatting sqref="U235">
    <cfRule type="expression" dxfId="824" priority="810" stopIfTrue="1">
      <formula>VLOOKUP(U235&amp; "_1mM",CheckList,3,FALSE)=TRUE</formula>
    </cfRule>
    <cfRule type="expression" dxfId="823" priority="809" stopIfTrue="1">
      <formula>VLOOKUP(U235,CheckList,3,FALSE)=TRUE</formula>
    </cfRule>
    <cfRule type="expression" dxfId="822" priority="811" stopIfTrue="1">
      <formula>$BM$159=TRUE</formula>
    </cfRule>
  </conditionalFormatting>
  <conditionalFormatting sqref="U237">
    <cfRule type="expression" dxfId="821" priority="827" stopIfTrue="1">
      <formula>VLOOKUP(U237&amp; "_1mM",CheckList,3,FALSE)=TRUE</formula>
    </cfRule>
    <cfRule type="expression" dxfId="820" priority="828" stopIfTrue="1">
      <formula>$BM$159=TRUE</formula>
    </cfRule>
    <cfRule type="expression" dxfId="819" priority="826" stopIfTrue="1">
      <formula>VLOOKUP(U237,CheckList,3,FALSE)=TRUE</formula>
    </cfRule>
  </conditionalFormatting>
  <conditionalFormatting sqref="U239">
    <cfRule type="expression" dxfId="818" priority="844" stopIfTrue="1">
      <formula>$BM$159=TRUE</formula>
    </cfRule>
    <cfRule type="expression" dxfId="817" priority="842" stopIfTrue="1">
      <formula>VLOOKUP(U239,CheckList,3,FALSE)=TRUE</formula>
    </cfRule>
    <cfRule type="expression" dxfId="816" priority="843" stopIfTrue="1">
      <formula>VLOOKUP(U239&amp; "_1mM",CheckList,3,FALSE)=TRUE</formula>
    </cfRule>
  </conditionalFormatting>
  <conditionalFormatting sqref="U241">
    <cfRule type="expression" dxfId="815" priority="863" stopIfTrue="1">
      <formula>$BM$159=TRUE</formula>
    </cfRule>
    <cfRule type="expression" dxfId="814" priority="862" stopIfTrue="1">
      <formula>VLOOKUP(U241&amp; "_1mM",CheckList,3,FALSE)=TRUE</formula>
    </cfRule>
    <cfRule type="expression" dxfId="813" priority="861" stopIfTrue="1">
      <formula>VLOOKUP(U241,CheckList,3,FALSE)=TRUE</formula>
    </cfRule>
  </conditionalFormatting>
  <conditionalFormatting sqref="U243">
    <cfRule type="expression" dxfId="812" priority="880" stopIfTrue="1">
      <formula>VLOOKUP(U243,CheckList,3,FALSE)=TRUE</formula>
    </cfRule>
    <cfRule type="expression" dxfId="811" priority="881" stopIfTrue="1">
      <formula>VLOOKUP(U243&amp; "_1mM",CheckList,3,FALSE)=TRUE</formula>
    </cfRule>
    <cfRule type="expression" dxfId="810" priority="882" stopIfTrue="1">
      <formula>$BM$159=TRUE</formula>
    </cfRule>
  </conditionalFormatting>
  <conditionalFormatting sqref="U245">
    <cfRule type="expression" dxfId="809" priority="900" stopIfTrue="1">
      <formula>VLOOKUP(U245,CheckList,3,FALSE)=TRUE</formula>
    </cfRule>
    <cfRule type="expression" dxfId="808" priority="902" stopIfTrue="1">
      <formula>$BM$159=TRUE</formula>
    </cfRule>
    <cfRule type="expression" dxfId="807" priority="901" stopIfTrue="1">
      <formula>VLOOKUP(U245&amp; "_1mM",CheckList,3,FALSE)=TRUE</formula>
    </cfRule>
  </conditionalFormatting>
  <conditionalFormatting sqref="U247">
    <cfRule type="expression" dxfId="806" priority="921" stopIfTrue="1">
      <formula>$BM$159=TRUE</formula>
    </cfRule>
    <cfRule type="expression" dxfId="805" priority="919" stopIfTrue="1">
      <formula>VLOOKUP(U247,CheckList,3,FALSE)=TRUE</formula>
    </cfRule>
    <cfRule type="expression" dxfId="804" priority="920" stopIfTrue="1">
      <formula>VLOOKUP(U247&amp; "_1mM",CheckList,3,FALSE)=TRUE</formula>
    </cfRule>
  </conditionalFormatting>
  <conditionalFormatting sqref="U249">
    <cfRule type="expression" dxfId="803" priority="935" stopIfTrue="1">
      <formula>VLOOKUP(U249,CheckList,3,FALSE)=TRUE</formula>
    </cfRule>
    <cfRule type="expression" dxfId="802" priority="936" stopIfTrue="1">
      <formula>VLOOKUP(U249&amp; "_1mM",CheckList,3,FALSE)=TRUE</formula>
    </cfRule>
    <cfRule type="expression" dxfId="801" priority="937" stopIfTrue="1">
      <formula>$BM$159=TRUE</formula>
    </cfRule>
  </conditionalFormatting>
  <conditionalFormatting sqref="U251">
    <cfRule type="expression" dxfId="800" priority="954" stopIfTrue="1">
      <formula>VLOOKUP(U251,CheckList,3,FALSE)=TRUE</formula>
    </cfRule>
    <cfRule type="expression" dxfId="799" priority="955" stopIfTrue="1">
      <formula>VLOOKUP(U251&amp; "_1mM",CheckList,3,FALSE)=TRUE</formula>
    </cfRule>
    <cfRule type="expression" dxfId="798" priority="956" stopIfTrue="1">
      <formula>$BM$159=TRUE</formula>
    </cfRule>
  </conditionalFormatting>
  <conditionalFormatting sqref="U253">
    <cfRule type="expression" dxfId="797" priority="972" stopIfTrue="1">
      <formula>VLOOKUP(U253,CheckList,3,FALSE)=TRUE</formula>
    </cfRule>
    <cfRule type="expression" dxfId="796" priority="973" stopIfTrue="1">
      <formula>VLOOKUP(U253&amp; "_1mM",CheckList,3,FALSE)=TRUE</formula>
    </cfRule>
    <cfRule type="expression" dxfId="795" priority="974" stopIfTrue="1">
      <formula>$BM$159=TRUE</formula>
    </cfRule>
  </conditionalFormatting>
  <conditionalFormatting sqref="U255">
    <cfRule type="expression" dxfId="794" priority="990" stopIfTrue="1">
      <formula>VLOOKUP(U255,CheckList,3,FALSE)=TRUE</formula>
    </cfRule>
    <cfRule type="expression" dxfId="793" priority="992" stopIfTrue="1">
      <formula>$BM$159=TRUE</formula>
    </cfRule>
    <cfRule type="expression" dxfId="792" priority="991" stopIfTrue="1">
      <formula>VLOOKUP(U255&amp; "_1mM",CheckList,3,FALSE)=TRUE</formula>
    </cfRule>
  </conditionalFormatting>
  <conditionalFormatting sqref="U257">
    <cfRule type="expression" dxfId="791" priority="1008" stopIfTrue="1">
      <formula>VLOOKUP(U257,CheckList,3,FALSE)=TRUE</formula>
    </cfRule>
    <cfRule type="expression" dxfId="790" priority="1010" stopIfTrue="1">
      <formula>$BM$159=TRUE</formula>
    </cfRule>
    <cfRule type="expression" dxfId="789" priority="1009" stopIfTrue="1">
      <formula>VLOOKUP(U257&amp; "_1mM",CheckList,3,FALSE)=TRUE</formula>
    </cfRule>
  </conditionalFormatting>
  <conditionalFormatting sqref="U259">
    <cfRule type="expression" dxfId="788" priority="1026" stopIfTrue="1">
      <formula>VLOOKUP(U259,CheckList,3,FALSE)=TRUE</formula>
    </cfRule>
    <cfRule type="expression" dxfId="787" priority="1027" stopIfTrue="1">
      <formula>VLOOKUP(U259&amp; "_1mM",CheckList,3,FALSE)=TRUE</formula>
    </cfRule>
    <cfRule type="expression" dxfId="786" priority="1028" stopIfTrue="1">
      <formula>$BM$159=TRUE</formula>
    </cfRule>
  </conditionalFormatting>
  <conditionalFormatting sqref="U261">
    <cfRule type="expression" dxfId="785" priority="1043" stopIfTrue="1">
      <formula>VLOOKUP(U261,CheckList,3,FALSE)=TRUE</formula>
    </cfRule>
    <cfRule type="expression" dxfId="784" priority="1044" stopIfTrue="1">
      <formula>VLOOKUP(U261&amp; "_1mM",CheckList,3,FALSE)=TRUE</formula>
    </cfRule>
    <cfRule type="expression" dxfId="783" priority="1045" stopIfTrue="1">
      <formula>$BM$159=TRUE</formula>
    </cfRule>
  </conditionalFormatting>
  <conditionalFormatting sqref="U263">
    <cfRule type="expression" dxfId="782" priority="1063" stopIfTrue="1">
      <formula>$BM$159=TRUE</formula>
    </cfRule>
    <cfRule type="expression" dxfId="781" priority="1062" stopIfTrue="1">
      <formula>VLOOKUP(U263&amp; "_1mM",CheckList,3,FALSE)=TRUE</formula>
    </cfRule>
    <cfRule type="expression" dxfId="780" priority="1061" stopIfTrue="1">
      <formula>VLOOKUP(U263,CheckList,3,FALSE)=TRUE</formula>
    </cfRule>
  </conditionalFormatting>
  <conditionalFormatting sqref="U265">
    <cfRule type="expression" dxfId="779" priority="1079" stopIfTrue="1">
      <formula>VLOOKUP(U265&amp; "_1mM",CheckList,3,FALSE)=TRUE</formula>
    </cfRule>
    <cfRule type="expression" dxfId="778" priority="1078" stopIfTrue="1">
      <formula>VLOOKUP(U265,CheckList,3,FALSE)=TRUE</formula>
    </cfRule>
    <cfRule type="expression" dxfId="777" priority="1080" stopIfTrue="1">
      <formula>$BM$159=TRUE</formula>
    </cfRule>
  </conditionalFormatting>
  <conditionalFormatting sqref="U267">
    <cfRule type="expression" dxfId="776" priority="1097" stopIfTrue="1">
      <formula>VLOOKUP(U267&amp; "_1mM",CheckList,3,FALSE)=TRUE</formula>
    </cfRule>
    <cfRule type="expression" dxfId="775" priority="1096" stopIfTrue="1">
      <formula>VLOOKUP(U267,CheckList,3,FALSE)=TRUE</formula>
    </cfRule>
    <cfRule type="expression" dxfId="774" priority="1098" stopIfTrue="1">
      <formula>$BM$159=TRUE</formula>
    </cfRule>
  </conditionalFormatting>
  <conditionalFormatting sqref="U269">
    <cfRule type="expression" dxfId="773" priority="1115" stopIfTrue="1">
      <formula>$BM$159=TRUE</formula>
    </cfRule>
    <cfRule type="expression" dxfId="772" priority="1113" stopIfTrue="1">
      <formula>VLOOKUP(U269,CheckList,3,FALSE)=TRUE</formula>
    </cfRule>
    <cfRule type="expression" dxfId="771" priority="1114" stopIfTrue="1">
      <formula>VLOOKUP(U269&amp; "_1mM",CheckList,3,FALSE)=TRUE</formula>
    </cfRule>
  </conditionalFormatting>
  <conditionalFormatting sqref="U271">
    <cfRule type="expression" dxfId="770" priority="1131" stopIfTrue="1">
      <formula>$BM$159=TRUE</formula>
    </cfRule>
    <cfRule type="expression" dxfId="769" priority="1130" stopIfTrue="1">
      <formula>VLOOKUP(U271&amp; "_1mM",CheckList,3,FALSE)=TRUE</formula>
    </cfRule>
    <cfRule type="expression" dxfId="768" priority="1129" stopIfTrue="1">
      <formula>VLOOKUP(U271,CheckList,3,FALSE)=TRUE</formula>
    </cfRule>
  </conditionalFormatting>
  <conditionalFormatting sqref="U273">
    <cfRule type="expression" dxfId="767" priority="1148" stopIfTrue="1">
      <formula>$BM$159=TRUE</formula>
    </cfRule>
    <cfRule type="expression" dxfId="766" priority="1147" stopIfTrue="1">
      <formula>VLOOKUP(U273&amp; "_1mM",CheckList,3,FALSE)=TRUE</formula>
    </cfRule>
    <cfRule type="expression" dxfId="765" priority="1146" stopIfTrue="1">
      <formula>VLOOKUP(U273,CheckList,3,FALSE)=TRUE</formula>
    </cfRule>
  </conditionalFormatting>
  <conditionalFormatting sqref="U275">
    <cfRule type="expression" dxfId="764" priority="1164" stopIfTrue="1">
      <formula>$BM$159=TRUE</formula>
    </cfRule>
    <cfRule type="expression" dxfId="763" priority="1163" stopIfTrue="1">
      <formula>VLOOKUP(U275&amp; "_1mM",CheckList,3,FALSE)=TRUE</formula>
    </cfRule>
    <cfRule type="expression" dxfId="762" priority="1162" stopIfTrue="1">
      <formula>VLOOKUP(U275,CheckList,3,FALSE)=TRUE</formula>
    </cfRule>
  </conditionalFormatting>
  <conditionalFormatting sqref="U277">
    <cfRule type="expression" dxfId="761" priority="1179" stopIfTrue="1">
      <formula>VLOOKUP(U277,CheckList,3,FALSE)=TRUE</formula>
    </cfRule>
    <cfRule type="expression" dxfId="760" priority="1180" stopIfTrue="1">
      <formula>VLOOKUP(U277&amp; "_1mM",CheckList,3,FALSE)=TRUE</formula>
    </cfRule>
    <cfRule type="expression" dxfId="759" priority="1181" stopIfTrue="1">
      <formula>$BM$159=TRUE</formula>
    </cfRule>
  </conditionalFormatting>
  <conditionalFormatting sqref="U279">
    <cfRule type="expression" dxfId="758" priority="1197" stopIfTrue="1">
      <formula>VLOOKUP(U279&amp; "_1mM",CheckList,3,FALSE)=TRUE</formula>
    </cfRule>
    <cfRule type="expression" dxfId="757" priority="1198" stopIfTrue="1">
      <formula>$BM$159=TRUE</formula>
    </cfRule>
    <cfRule type="expression" dxfId="756" priority="1196" stopIfTrue="1">
      <formula>VLOOKUP(U279,CheckList,3,FALSE)=TRUE</formula>
    </cfRule>
  </conditionalFormatting>
  <conditionalFormatting sqref="U281">
    <cfRule type="expression" dxfId="755" priority="1215" stopIfTrue="1">
      <formula>VLOOKUP(U281,CheckList,3,FALSE)=TRUE</formula>
    </cfRule>
    <cfRule type="expression" dxfId="754" priority="1216" stopIfTrue="1">
      <formula>VLOOKUP(U281&amp; "_1mM",CheckList,3,FALSE)=TRUE</formula>
    </cfRule>
    <cfRule type="expression" dxfId="753" priority="1217" stopIfTrue="1">
      <formula>$BM$159=TRUE</formula>
    </cfRule>
  </conditionalFormatting>
  <conditionalFormatting sqref="U283">
    <cfRule type="expression" dxfId="752" priority="1232" stopIfTrue="1">
      <formula>VLOOKUP(U283,CheckList,3,FALSE)=TRUE</formula>
    </cfRule>
    <cfRule type="expression" dxfId="751" priority="1233" stopIfTrue="1">
      <formula>VLOOKUP(U283&amp; "_1mM",CheckList,3,FALSE)=TRUE</formula>
    </cfRule>
    <cfRule type="expression" dxfId="750" priority="1234" stopIfTrue="1">
      <formula>$BM$159=TRUE</formula>
    </cfRule>
  </conditionalFormatting>
  <conditionalFormatting sqref="U285">
    <cfRule type="expression" dxfId="749" priority="1254" stopIfTrue="1">
      <formula>$BM$159=TRUE</formula>
    </cfRule>
    <cfRule type="expression" dxfId="748" priority="1252" stopIfTrue="1">
      <formula>VLOOKUP(U285,CheckList,3,FALSE)=TRUE</formula>
    </cfRule>
    <cfRule type="expression" dxfId="747" priority="1253" stopIfTrue="1">
      <formula>VLOOKUP(U285&amp; "_1mM",CheckList,3,FALSE)=TRUE</formula>
    </cfRule>
  </conditionalFormatting>
  <conditionalFormatting sqref="U287">
    <cfRule type="expression" dxfId="746" priority="1272" stopIfTrue="1">
      <formula>$BM$159=TRUE</formula>
    </cfRule>
    <cfRule type="expression" dxfId="745" priority="1270" stopIfTrue="1">
      <formula>VLOOKUP(U287,CheckList,3,FALSE)=TRUE</formula>
    </cfRule>
    <cfRule type="expression" dxfId="744" priority="1271" stopIfTrue="1">
      <formula>VLOOKUP(U287&amp; "_1mM",CheckList,3,FALSE)=TRUE</formula>
    </cfRule>
  </conditionalFormatting>
  <conditionalFormatting sqref="U289">
    <cfRule type="expression" dxfId="743" priority="1288" stopIfTrue="1">
      <formula>$BM$159=TRUE</formula>
    </cfRule>
    <cfRule type="expression" dxfId="742" priority="1286" stopIfTrue="1">
      <formula>VLOOKUP(U289,CheckList,3,FALSE)=TRUE</formula>
    </cfRule>
    <cfRule type="expression" dxfId="741" priority="1287" stopIfTrue="1">
      <formula>VLOOKUP(U289&amp; "_1mM",CheckList,3,FALSE)=TRUE</formula>
    </cfRule>
  </conditionalFormatting>
  <conditionalFormatting sqref="U291">
    <cfRule type="expression" dxfId="740" priority="1306" stopIfTrue="1">
      <formula>$BM$159=TRUE</formula>
    </cfRule>
    <cfRule type="expression" dxfId="739" priority="1305" stopIfTrue="1">
      <formula>VLOOKUP(U291&amp; "_1mM",CheckList,3,FALSE)=TRUE</formula>
    </cfRule>
    <cfRule type="expression" dxfId="738" priority="1304" stopIfTrue="1">
      <formula>VLOOKUP(U291,CheckList,3,FALSE)=TRUE</formula>
    </cfRule>
  </conditionalFormatting>
  <conditionalFormatting sqref="U293">
    <cfRule type="expression" dxfId="737" priority="1321" stopIfTrue="1">
      <formula>VLOOKUP(U293&amp; "_1mM",CheckList,3,FALSE)=TRUE</formula>
    </cfRule>
    <cfRule type="expression" dxfId="736" priority="1322" stopIfTrue="1">
      <formula>$BM$159=TRUE</formula>
    </cfRule>
    <cfRule type="expression" dxfId="735" priority="1320" stopIfTrue="1">
      <formula>VLOOKUP(U293,CheckList,3,FALSE)=TRUE</formula>
    </cfRule>
  </conditionalFormatting>
  <conditionalFormatting sqref="U295">
    <cfRule type="expression" dxfId="734" priority="1339" stopIfTrue="1">
      <formula>VLOOKUP(U295,CheckList,3,FALSE)=TRUE</formula>
    </cfRule>
    <cfRule type="expression" dxfId="733" priority="1341" stopIfTrue="1">
      <formula>$BM$159=TRUE</formula>
    </cfRule>
    <cfRule type="expression" dxfId="732" priority="1340" stopIfTrue="1">
      <formula>VLOOKUP(U295&amp; "_1mM",CheckList,3,FALSE)=TRUE</formula>
    </cfRule>
  </conditionalFormatting>
  <conditionalFormatting sqref="U297">
    <cfRule type="expression" dxfId="731" priority="1358" stopIfTrue="1">
      <formula>$BM$159=TRUE</formula>
    </cfRule>
    <cfRule type="expression" dxfId="730" priority="1357" stopIfTrue="1">
      <formula>VLOOKUP(U297&amp; "_1mM",CheckList,3,FALSE)=TRUE</formula>
    </cfRule>
    <cfRule type="expression" dxfId="729" priority="1356" stopIfTrue="1">
      <formula>VLOOKUP(U297,CheckList,3,FALSE)=TRUE</formula>
    </cfRule>
  </conditionalFormatting>
  <conditionalFormatting sqref="U299">
    <cfRule type="expression" dxfId="728" priority="1373" stopIfTrue="1">
      <formula>VLOOKUP(U299,CheckList,3,FALSE)=TRUE</formula>
    </cfRule>
    <cfRule type="expression" dxfId="727" priority="1374" stopIfTrue="1">
      <formula>VLOOKUP(U299&amp; "_1mM",CheckList,3,FALSE)=TRUE</formula>
    </cfRule>
    <cfRule type="expression" dxfId="726" priority="1375" stopIfTrue="1">
      <formula>$BM$159=TRUE</formula>
    </cfRule>
  </conditionalFormatting>
  <conditionalFormatting sqref="U301">
    <cfRule type="expression" dxfId="725" priority="1391" stopIfTrue="1">
      <formula>$BM$159=TRUE</formula>
    </cfRule>
    <cfRule type="expression" dxfId="724" priority="1390" stopIfTrue="1">
      <formula>VLOOKUP(U301&amp; "_1mM",CheckList,3,FALSE)=TRUE</formula>
    </cfRule>
    <cfRule type="expression" dxfId="723" priority="1389" stopIfTrue="1">
      <formula>VLOOKUP(U301,CheckList,3,FALSE)=TRUE</formula>
    </cfRule>
  </conditionalFormatting>
  <conditionalFormatting sqref="U303">
    <cfRule type="expression" dxfId="722" priority="1406" stopIfTrue="1">
      <formula>VLOOKUP(U303,CheckList,3,FALSE)=TRUE</formula>
    </cfRule>
    <cfRule type="expression" dxfId="721" priority="1407" stopIfTrue="1">
      <formula>VLOOKUP(U303&amp; "_1mM",CheckList,3,FALSE)=TRUE</formula>
    </cfRule>
    <cfRule type="expression" dxfId="720" priority="1408" stopIfTrue="1">
      <formula>$BM$159=TRUE</formula>
    </cfRule>
  </conditionalFormatting>
  <conditionalFormatting sqref="U305">
    <cfRule type="expression" dxfId="719" priority="1425" stopIfTrue="1">
      <formula>VLOOKUP(U305&amp; "_1mM",CheckList,3,FALSE)=TRUE</formula>
    </cfRule>
    <cfRule type="expression" dxfId="718" priority="1426" stopIfTrue="1">
      <formula>$BM$159=TRUE</formula>
    </cfRule>
    <cfRule type="expression" dxfId="717" priority="1424" stopIfTrue="1">
      <formula>VLOOKUP(U305,CheckList,3,FALSE)=TRUE</formula>
    </cfRule>
  </conditionalFormatting>
  <conditionalFormatting sqref="U307">
    <cfRule type="expression" dxfId="716" priority="1442" stopIfTrue="1">
      <formula>VLOOKUP(U307,CheckList,3,FALSE)=TRUE</formula>
    </cfRule>
    <cfRule type="expression" dxfId="715" priority="1443" stopIfTrue="1">
      <formula>VLOOKUP(U307&amp; "_1mM",CheckList,3,FALSE)=TRUE</formula>
    </cfRule>
    <cfRule type="expression" dxfId="714" priority="1444" stopIfTrue="1">
      <formula>$BM$159=TRUE</formula>
    </cfRule>
  </conditionalFormatting>
  <conditionalFormatting sqref="U309">
    <cfRule type="expression" dxfId="713" priority="1461" stopIfTrue="1">
      <formula>VLOOKUP(U309,CheckList,3,FALSE)=TRUE</formula>
    </cfRule>
    <cfRule type="expression" dxfId="712" priority="1463" stopIfTrue="1">
      <formula>$BM$159=TRUE</formula>
    </cfRule>
    <cfRule type="expression" dxfId="711" priority="1462" stopIfTrue="1">
      <formula>VLOOKUP(U309&amp; "_1mM",CheckList,3,FALSE)=TRUE</formula>
    </cfRule>
  </conditionalFormatting>
  <conditionalFormatting sqref="U311">
    <cfRule type="expression" dxfId="710" priority="1481" stopIfTrue="1">
      <formula>$BM$159=TRUE</formula>
    </cfRule>
    <cfRule type="expression" dxfId="709" priority="1480" stopIfTrue="1">
      <formula>VLOOKUP(U311&amp; "_1mM",CheckList,3,FALSE)=TRUE</formula>
    </cfRule>
    <cfRule type="expression" dxfId="708" priority="1479" stopIfTrue="1">
      <formula>VLOOKUP(U311,CheckList,3,FALSE)=TRUE</formula>
    </cfRule>
  </conditionalFormatting>
  <conditionalFormatting sqref="U313">
    <cfRule type="expression" dxfId="707" priority="1496" stopIfTrue="1">
      <formula>VLOOKUP(U313&amp; "_1mM",CheckList,3,FALSE)=TRUE</formula>
    </cfRule>
    <cfRule type="expression" dxfId="706" priority="1497" stopIfTrue="1">
      <formula>$BM$159=TRUE</formula>
    </cfRule>
    <cfRule type="expression" dxfId="705" priority="1495" stopIfTrue="1">
      <formula>VLOOKUP(U313,CheckList,3,FALSE)=TRUE</formula>
    </cfRule>
  </conditionalFormatting>
  <conditionalFormatting sqref="U315">
    <cfRule type="expression" dxfId="704" priority="33" stopIfTrue="1">
      <formula>VLOOKUP(U315,CheckList,3,FALSE)=TRUE</formula>
    </cfRule>
    <cfRule type="expression" dxfId="703" priority="35" stopIfTrue="1">
      <formula>$BM$159=TRUE</formula>
    </cfRule>
    <cfRule type="expression" dxfId="702" priority="34" stopIfTrue="1">
      <formula>VLOOKUP(U315&amp; "_1mM",CheckList,3,FALSE)=TRUE</formula>
    </cfRule>
  </conditionalFormatting>
  <conditionalFormatting sqref="U317">
    <cfRule type="expression" dxfId="701" priority="102" stopIfTrue="1">
      <formula>$BM$159=TRUE</formula>
    </cfRule>
    <cfRule type="expression" dxfId="700" priority="101" stopIfTrue="1">
      <formula>VLOOKUP(U317&amp; "_1mM",CheckList,3,FALSE)=TRUE</formula>
    </cfRule>
    <cfRule type="expression" dxfId="699" priority="100" stopIfTrue="1">
      <formula>VLOOKUP(U317,CheckList,3,FALSE)=TRUE</formula>
    </cfRule>
  </conditionalFormatting>
  <conditionalFormatting sqref="U321">
    <cfRule type="expression" dxfId="698" priority="1539" stopIfTrue="1">
      <formula>$BM$159=TRUE</formula>
    </cfRule>
    <cfRule type="expression" dxfId="697" priority="1537" stopIfTrue="1">
      <formula>VLOOKUP(U321,CheckList,3,FALSE)=TRUE</formula>
    </cfRule>
    <cfRule type="expression" dxfId="696" priority="1538" stopIfTrue="1">
      <formula>VLOOKUP(U321&amp; "_1mM",CheckList,3,FALSE)=TRUE</formula>
    </cfRule>
  </conditionalFormatting>
  <conditionalFormatting sqref="V94:Y143">
    <cfRule type="expression" dxfId="695" priority="143" stopIfTrue="1">
      <formula>AND($H94&lt;&gt;""=TRUE,$V94=""=TRUE)</formula>
    </cfRule>
  </conditionalFormatting>
  <conditionalFormatting sqref="Z94:AC143">
    <cfRule type="expression" dxfId="694" priority="144" stopIfTrue="1">
      <formula>AND($H94&lt;&gt;""=TRUE,$Z94=""=TRUE)</formula>
    </cfRule>
  </conditionalFormatting>
  <conditionalFormatting sqref="AB164">
    <cfRule type="expression" dxfId="693" priority="156" stopIfTrue="1">
      <formula>VLOOKUP(U164,CheckList,3,FALSE)=TRUE</formula>
    </cfRule>
  </conditionalFormatting>
  <conditionalFormatting sqref="AB166">
    <cfRule type="expression" dxfId="692" priority="176" stopIfTrue="1">
      <formula>VLOOKUP(U166,CheckList,3,FALSE)=TRUE</formula>
    </cfRule>
  </conditionalFormatting>
  <conditionalFormatting sqref="AB168">
    <cfRule type="expression" dxfId="691" priority="196" stopIfTrue="1">
      <formula>VLOOKUP(U168,CheckList,3,FALSE)=TRUE</formula>
    </cfRule>
  </conditionalFormatting>
  <conditionalFormatting sqref="AB170">
    <cfRule type="expression" dxfId="690" priority="216" stopIfTrue="1">
      <formula>VLOOKUP(U170,CheckList,3,FALSE)=TRUE</formula>
    </cfRule>
  </conditionalFormatting>
  <conditionalFormatting sqref="AB172">
    <cfRule type="expression" dxfId="689" priority="236" stopIfTrue="1">
      <formula>VLOOKUP(U172,CheckList,3,FALSE)=TRUE</formula>
    </cfRule>
  </conditionalFormatting>
  <conditionalFormatting sqref="AB174">
    <cfRule type="expression" dxfId="688" priority="256" stopIfTrue="1">
      <formula>VLOOKUP(U174,CheckList,3,FALSE)=TRUE</formula>
    </cfRule>
  </conditionalFormatting>
  <conditionalFormatting sqref="AB176">
    <cfRule type="expression" dxfId="687" priority="276" stopIfTrue="1">
      <formula>VLOOKUP(U176,CheckList,3,FALSE)=TRUE</formula>
    </cfRule>
  </conditionalFormatting>
  <conditionalFormatting sqref="AB178">
    <cfRule type="expression" dxfId="686" priority="296" stopIfTrue="1">
      <formula>VLOOKUP(U178,CheckList,3,FALSE)=TRUE</formula>
    </cfRule>
  </conditionalFormatting>
  <conditionalFormatting sqref="AB180">
    <cfRule type="expression" dxfId="685" priority="316" stopIfTrue="1">
      <formula>VLOOKUP(U180,CheckList,3,FALSE)=TRUE</formula>
    </cfRule>
  </conditionalFormatting>
  <conditionalFormatting sqref="AB182">
    <cfRule type="expression" dxfId="684" priority="336" stopIfTrue="1">
      <formula>VLOOKUP(U182,CheckList,3,FALSE)=TRUE</formula>
    </cfRule>
  </conditionalFormatting>
  <conditionalFormatting sqref="AB184">
    <cfRule type="expression" dxfId="683" priority="356" stopIfTrue="1">
      <formula>VLOOKUP(U184,CheckList,3,FALSE)=TRUE</formula>
    </cfRule>
  </conditionalFormatting>
  <conditionalFormatting sqref="AB186">
    <cfRule type="expression" dxfId="682" priority="376" stopIfTrue="1">
      <formula>VLOOKUP(U186,CheckList,3,FALSE)=TRUE</formula>
    </cfRule>
  </conditionalFormatting>
  <conditionalFormatting sqref="AB188">
    <cfRule type="expression" dxfId="681" priority="396" stopIfTrue="1">
      <formula>VLOOKUP(U188,CheckList,3,FALSE)=TRUE</formula>
    </cfRule>
  </conditionalFormatting>
  <conditionalFormatting sqref="AB190">
    <cfRule type="expression" dxfId="680" priority="416" stopIfTrue="1">
      <formula>VLOOKUP(U190,CheckList,3,FALSE)=TRUE</formula>
    </cfRule>
  </conditionalFormatting>
  <conditionalFormatting sqref="AB192">
    <cfRule type="expression" dxfId="679" priority="436" stopIfTrue="1">
      <formula>VLOOKUP(U192,CheckList,3,FALSE)=TRUE</formula>
    </cfRule>
  </conditionalFormatting>
  <conditionalFormatting sqref="AB194">
    <cfRule type="expression" dxfId="678" priority="456" stopIfTrue="1">
      <formula>VLOOKUP(U194,CheckList,3,FALSE)=TRUE</formula>
    </cfRule>
  </conditionalFormatting>
  <conditionalFormatting sqref="AB196">
    <cfRule type="expression" dxfId="677" priority="476" stopIfTrue="1">
      <formula>VLOOKUP(U196,CheckList,3,FALSE)=TRUE</formula>
    </cfRule>
  </conditionalFormatting>
  <conditionalFormatting sqref="AB198">
    <cfRule type="expression" dxfId="676" priority="496" stopIfTrue="1">
      <formula>VLOOKUP(U198,CheckList,3,FALSE)=TRUE</formula>
    </cfRule>
  </conditionalFormatting>
  <conditionalFormatting sqref="AB200">
    <cfRule type="expression" dxfId="675" priority="516" stopIfTrue="1">
      <formula>VLOOKUP(U200,CheckList,3,FALSE)=TRUE</formula>
    </cfRule>
  </conditionalFormatting>
  <conditionalFormatting sqref="AB202">
    <cfRule type="expression" dxfId="674" priority="536" stopIfTrue="1">
      <formula>VLOOKUP(U202,CheckList,3,FALSE)=TRUE</formula>
    </cfRule>
  </conditionalFormatting>
  <conditionalFormatting sqref="AB204">
    <cfRule type="expression" dxfId="673" priority="556" stopIfTrue="1">
      <formula>VLOOKUP(U204,CheckList,3,FALSE)=TRUE</formula>
    </cfRule>
  </conditionalFormatting>
  <conditionalFormatting sqref="AB206">
    <cfRule type="expression" dxfId="672" priority="576" stopIfTrue="1">
      <formula>VLOOKUP(U206,CheckList,3,FALSE)=TRUE</formula>
    </cfRule>
  </conditionalFormatting>
  <conditionalFormatting sqref="AB208">
    <cfRule type="expression" dxfId="671" priority="596" stopIfTrue="1">
      <formula>VLOOKUP(U208,CheckList,3,FALSE)=TRUE</formula>
    </cfRule>
  </conditionalFormatting>
  <conditionalFormatting sqref="AB210">
    <cfRule type="expression" dxfId="670" priority="616" stopIfTrue="1">
      <formula>VLOOKUP(U210,CheckList,3,FALSE)=TRUE</formula>
    </cfRule>
  </conditionalFormatting>
  <conditionalFormatting sqref="AB212">
    <cfRule type="expression" dxfId="669" priority="636" stopIfTrue="1">
      <formula>VLOOKUP(U212,CheckList,3,FALSE)=TRUE</formula>
    </cfRule>
  </conditionalFormatting>
  <conditionalFormatting sqref="AB214">
    <cfRule type="expression" dxfId="668" priority="656" stopIfTrue="1">
      <formula>VLOOKUP(U214,CheckList,3,FALSE)=TRUE</formula>
    </cfRule>
  </conditionalFormatting>
  <conditionalFormatting sqref="AB216">
    <cfRule type="expression" dxfId="667" priority="676" stopIfTrue="1">
      <formula>VLOOKUP(U216,CheckList,3,FALSE)=TRUE</formula>
    </cfRule>
  </conditionalFormatting>
  <conditionalFormatting sqref="AB218">
    <cfRule type="expression" dxfId="666" priority="696" stopIfTrue="1">
      <formula>VLOOKUP(U218,CheckList,3,FALSE)=TRUE</formula>
    </cfRule>
  </conditionalFormatting>
  <conditionalFormatting sqref="AB220">
    <cfRule type="expression" dxfId="665" priority="716" stopIfTrue="1">
      <formula>VLOOKUP(U220,CheckList,3,FALSE)=TRUE</formula>
    </cfRule>
  </conditionalFormatting>
  <conditionalFormatting sqref="AB222">
    <cfRule type="expression" dxfId="664" priority="736" stopIfTrue="1">
      <formula>VLOOKUP(U222,CheckList,3,FALSE)=TRUE</formula>
    </cfRule>
  </conditionalFormatting>
  <conditionalFormatting sqref="AB224">
    <cfRule type="expression" dxfId="663" priority="112">
      <formula>VLOOKUP(U224,CheckList,3,FALSE)=TRUE</formula>
    </cfRule>
  </conditionalFormatting>
  <conditionalFormatting sqref="AB226">
    <cfRule type="expression" dxfId="662" priority="756" stopIfTrue="1">
      <formula>VLOOKUP(U226,CheckList,3,FALSE)=TRUE</formula>
    </cfRule>
  </conditionalFormatting>
  <conditionalFormatting sqref="AB231">
    <cfRule type="expression" dxfId="661" priority="776" stopIfTrue="1">
      <formula>VLOOKUP(U231,CheckList,3,FALSE)=TRUE</formula>
    </cfRule>
  </conditionalFormatting>
  <conditionalFormatting sqref="AB233">
    <cfRule type="expression" dxfId="660" priority="793" stopIfTrue="1">
      <formula>VLOOKUP(U233,CheckList,3,FALSE)=TRUE</formula>
    </cfRule>
  </conditionalFormatting>
  <conditionalFormatting sqref="AB235">
    <cfRule type="expression" dxfId="659" priority="812" stopIfTrue="1">
      <formula>VLOOKUP(U235,CheckList,3,FALSE)=TRUE</formula>
    </cfRule>
  </conditionalFormatting>
  <conditionalFormatting sqref="AB237">
    <cfRule type="expression" dxfId="658" priority="829" stopIfTrue="1">
      <formula>VLOOKUP(U237,CheckList,3,FALSE)=TRUE</formula>
    </cfRule>
  </conditionalFormatting>
  <conditionalFormatting sqref="AB239">
    <cfRule type="expression" dxfId="657" priority="845" stopIfTrue="1">
      <formula>VLOOKUP(U239,CheckList,3,FALSE)=TRUE</formula>
    </cfRule>
  </conditionalFormatting>
  <conditionalFormatting sqref="AB241">
    <cfRule type="expression" dxfId="656" priority="864" stopIfTrue="1">
      <formula>VLOOKUP(U241,CheckList,3,FALSE)=TRUE</formula>
    </cfRule>
  </conditionalFormatting>
  <conditionalFormatting sqref="AB243">
    <cfRule type="expression" dxfId="655" priority="883" stopIfTrue="1">
      <formula>VLOOKUP(U243,CheckList,3,FALSE)=TRUE</formula>
    </cfRule>
  </conditionalFormatting>
  <conditionalFormatting sqref="AB245">
    <cfRule type="expression" dxfId="654" priority="903" stopIfTrue="1">
      <formula>VLOOKUP(U245,CheckList,3,FALSE)=TRUE</formula>
    </cfRule>
  </conditionalFormatting>
  <conditionalFormatting sqref="AB247">
    <cfRule type="expression" dxfId="653" priority="922" stopIfTrue="1">
      <formula>VLOOKUP(U247,CheckList,3,FALSE)=TRUE</formula>
    </cfRule>
  </conditionalFormatting>
  <conditionalFormatting sqref="AB249">
    <cfRule type="expression" dxfId="652" priority="938" stopIfTrue="1">
      <formula>VLOOKUP(U249,CheckList,3,FALSE)=TRUE</formula>
    </cfRule>
  </conditionalFormatting>
  <conditionalFormatting sqref="AB251">
    <cfRule type="expression" dxfId="651" priority="957" stopIfTrue="1">
      <formula>VLOOKUP(U251,CheckList,3,FALSE)=TRUE</formula>
    </cfRule>
  </conditionalFormatting>
  <conditionalFormatting sqref="AB253">
    <cfRule type="expression" dxfId="650" priority="975" stopIfTrue="1">
      <formula>VLOOKUP(U253,CheckList,3,FALSE)=TRUE</formula>
    </cfRule>
  </conditionalFormatting>
  <conditionalFormatting sqref="AB255">
    <cfRule type="expression" dxfId="649" priority="993" stopIfTrue="1">
      <formula>VLOOKUP(U255,CheckList,3,FALSE)=TRUE</formula>
    </cfRule>
  </conditionalFormatting>
  <conditionalFormatting sqref="AB257">
    <cfRule type="expression" dxfId="648" priority="1011" stopIfTrue="1">
      <formula>VLOOKUP(U257,CheckList,3,FALSE)=TRUE</formula>
    </cfRule>
  </conditionalFormatting>
  <conditionalFormatting sqref="AB259">
    <cfRule type="expression" dxfId="647" priority="1029" stopIfTrue="1">
      <formula>VLOOKUP(U259,CheckList,3,FALSE)=TRUE</formula>
    </cfRule>
  </conditionalFormatting>
  <conditionalFormatting sqref="AB261">
    <cfRule type="expression" dxfId="646" priority="1046" stopIfTrue="1">
      <formula>VLOOKUP(U261,CheckList,3,FALSE)=TRUE</formula>
    </cfRule>
  </conditionalFormatting>
  <conditionalFormatting sqref="AB263">
    <cfRule type="expression" dxfId="645" priority="1064" stopIfTrue="1">
      <formula>VLOOKUP(U263,CheckList,3,FALSE)=TRUE</formula>
    </cfRule>
  </conditionalFormatting>
  <conditionalFormatting sqref="AB265">
    <cfRule type="expression" dxfId="644" priority="1081" stopIfTrue="1">
      <formula>VLOOKUP(U265,CheckList,3,FALSE)=TRUE</formula>
    </cfRule>
  </conditionalFormatting>
  <conditionalFormatting sqref="AB267">
    <cfRule type="expression" dxfId="643" priority="1099" stopIfTrue="1">
      <formula>VLOOKUP(U267,CheckList,3,FALSE)=TRUE</formula>
    </cfRule>
  </conditionalFormatting>
  <conditionalFormatting sqref="AB269">
    <cfRule type="expression" dxfId="642" priority="1116" stopIfTrue="1">
      <formula>VLOOKUP(U269,CheckList,3,FALSE)=TRUE</formula>
    </cfRule>
  </conditionalFormatting>
  <conditionalFormatting sqref="AB271">
    <cfRule type="expression" dxfId="641" priority="1132" stopIfTrue="1">
      <formula>VLOOKUP(U271,CheckList,3,FALSE)=TRUE</formula>
    </cfRule>
  </conditionalFormatting>
  <conditionalFormatting sqref="AB273">
    <cfRule type="expression" dxfId="640" priority="1149" stopIfTrue="1">
      <formula>VLOOKUP(U273,CheckList,3,FALSE)=TRUE</formula>
    </cfRule>
  </conditionalFormatting>
  <conditionalFormatting sqref="AB275">
    <cfRule type="expression" dxfId="639" priority="1165" stopIfTrue="1">
      <formula>VLOOKUP(U275,CheckList,3,FALSE)=TRUE</formula>
    </cfRule>
  </conditionalFormatting>
  <conditionalFormatting sqref="AB277">
    <cfRule type="expression" dxfId="638" priority="1182" stopIfTrue="1">
      <formula>VLOOKUP(U277,CheckList,3,FALSE)=TRUE</formula>
    </cfRule>
  </conditionalFormatting>
  <conditionalFormatting sqref="AB279">
    <cfRule type="expression" dxfId="637" priority="1199" stopIfTrue="1">
      <formula>VLOOKUP(U279,CheckList,3,FALSE)=TRUE</formula>
    </cfRule>
  </conditionalFormatting>
  <conditionalFormatting sqref="AB281">
    <cfRule type="expression" dxfId="636" priority="1218" stopIfTrue="1">
      <formula>VLOOKUP(U281,CheckList,3,FALSE)=TRUE</formula>
    </cfRule>
  </conditionalFormatting>
  <conditionalFormatting sqref="AB283">
    <cfRule type="expression" dxfId="635" priority="1235" stopIfTrue="1">
      <formula>VLOOKUP(U283,CheckList,3,FALSE)=TRUE</formula>
    </cfRule>
  </conditionalFormatting>
  <conditionalFormatting sqref="AB285">
    <cfRule type="expression" dxfId="634" priority="1255" stopIfTrue="1">
      <formula>VLOOKUP(U285,CheckList,3,FALSE)=TRUE</formula>
    </cfRule>
  </conditionalFormatting>
  <conditionalFormatting sqref="AB287">
    <cfRule type="expression" dxfId="633" priority="1273" stopIfTrue="1">
      <formula>VLOOKUP(U287,CheckList,3,FALSE)=TRUE</formula>
    </cfRule>
  </conditionalFormatting>
  <conditionalFormatting sqref="AB289">
    <cfRule type="expression" dxfId="632" priority="1289" stopIfTrue="1">
      <formula>VLOOKUP(U289,CheckList,3,FALSE)=TRUE</formula>
    </cfRule>
  </conditionalFormatting>
  <conditionalFormatting sqref="AB291">
    <cfRule type="expression" dxfId="631" priority="1307" stopIfTrue="1">
      <formula>VLOOKUP(U291,CheckList,3,FALSE)=TRUE</formula>
    </cfRule>
  </conditionalFormatting>
  <conditionalFormatting sqref="AB293">
    <cfRule type="expression" dxfId="630" priority="1323" stopIfTrue="1">
      <formula>VLOOKUP(U293,CheckList,3,FALSE)=TRUE</formula>
    </cfRule>
  </conditionalFormatting>
  <conditionalFormatting sqref="AB295">
    <cfRule type="expression" dxfId="629" priority="1342" stopIfTrue="1">
      <formula>VLOOKUP(U295,CheckList,3,FALSE)=TRUE</formula>
    </cfRule>
  </conditionalFormatting>
  <conditionalFormatting sqref="AB297">
    <cfRule type="expression" dxfId="628" priority="1359" stopIfTrue="1">
      <formula>VLOOKUP(U297,CheckList,3,FALSE)=TRUE</formula>
    </cfRule>
  </conditionalFormatting>
  <conditionalFormatting sqref="AB299">
    <cfRule type="expression" dxfId="627" priority="1376" stopIfTrue="1">
      <formula>VLOOKUP(U299,CheckList,3,FALSE)=TRUE</formula>
    </cfRule>
  </conditionalFormatting>
  <conditionalFormatting sqref="AB301">
    <cfRule type="expression" dxfId="626" priority="1392" stopIfTrue="1">
      <formula>VLOOKUP(U301,CheckList,3,FALSE)=TRUE</formula>
    </cfRule>
  </conditionalFormatting>
  <conditionalFormatting sqref="AB303">
    <cfRule type="expression" dxfId="625" priority="1409" stopIfTrue="1">
      <formula>VLOOKUP(U303,CheckList,3,FALSE)=TRUE</formula>
    </cfRule>
  </conditionalFormatting>
  <conditionalFormatting sqref="AB305">
    <cfRule type="expression" dxfId="624" priority="1427" stopIfTrue="1">
      <formula>VLOOKUP(U305,CheckList,3,FALSE)=TRUE</formula>
    </cfRule>
  </conditionalFormatting>
  <conditionalFormatting sqref="AB307">
    <cfRule type="expression" dxfId="623" priority="1445" stopIfTrue="1">
      <formula>VLOOKUP(U307,CheckList,3,FALSE)=TRUE</formula>
    </cfRule>
  </conditionalFormatting>
  <conditionalFormatting sqref="AB309">
    <cfRule type="expression" dxfId="622" priority="1464" stopIfTrue="1">
      <formula>VLOOKUP(U309,CheckList,3,FALSE)=TRUE</formula>
    </cfRule>
  </conditionalFormatting>
  <conditionalFormatting sqref="AB311">
    <cfRule type="expression" dxfId="621" priority="1482" stopIfTrue="1">
      <formula>VLOOKUP(U311,CheckList,3,FALSE)=TRUE</formula>
    </cfRule>
  </conditionalFormatting>
  <conditionalFormatting sqref="AB313">
    <cfRule type="expression" dxfId="620" priority="1498" stopIfTrue="1">
      <formula>VLOOKUP(U313,CheckList,3,FALSE)=TRUE</formula>
    </cfRule>
  </conditionalFormatting>
  <conditionalFormatting sqref="AB315">
    <cfRule type="expression" dxfId="619" priority="1516" stopIfTrue="1">
      <formula>VLOOKUP(U315,CheckList,3,FALSE)=TRUE</formula>
    </cfRule>
  </conditionalFormatting>
  <conditionalFormatting sqref="AB317">
    <cfRule type="expression" dxfId="618" priority="1532" stopIfTrue="1">
      <formula>VLOOKUP(U317,CheckList,3,FALSE)=TRUE</formula>
    </cfRule>
  </conditionalFormatting>
  <conditionalFormatting sqref="AB321">
    <cfRule type="expression" dxfId="617" priority="1540" stopIfTrue="1">
      <formula>VLOOKUP(U321,CheckList,3,FALSE)=TRUE</formula>
    </cfRule>
  </conditionalFormatting>
  <conditionalFormatting sqref="AD164">
    <cfRule type="expression" dxfId="616" priority="157" stopIfTrue="1">
      <formula>VLOOKUP(U164&amp; "_1mM",CheckList,3,FALSE)=TRUE</formula>
    </cfRule>
  </conditionalFormatting>
  <conditionalFormatting sqref="AD166">
    <cfRule type="expression" dxfId="615" priority="177" stopIfTrue="1">
      <formula>VLOOKUP(U166&amp; "_1mM",CheckList,3,FALSE)=TRUE</formula>
    </cfRule>
  </conditionalFormatting>
  <conditionalFormatting sqref="AD168">
    <cfRule type="expression" dxfId="614" priority="197" stopIfTrue="1">
      <formula>VLOOKUP(U168&amp; "_1mM",CheckList,3,FALSE)=TRUE</formula>
    </cfRule>
  </conditionalFormatting>
  <conditionalFormatting sqref="AD170">
    <cfRule type="expression" dxfId="613" priority="217" stopIfTrue="1">
      <formula>VLOOKUP(U170&amp; "_1mM",CheckList,3,FALSE)=TRUE</formula>
    </cfRule>
  </conditionalFormatting>
  <conditionalFormatting sqref="AD172">
    <cfRule type="expression" dxfId="612" priority="237" stopIfTrue="1">
      <formula>VLOOKUP(U172&amp; "_1mM",CheckList,3,FALSE)=TRUE</formula>
    </cfRule>
  </conditionalFormatting>
  <conditionalFormatting sqref="AD174">
    <cfRule type="expression" dxfId="611" priority="257" stopIfTrue="1">
      <formula>VLOOKUP(U174&amp; "_1mM",CheckList,3,FALSE)=TRUE</formula>
    </cfRule>
  </conditionalFormatting>
  <conditionalFormatting sqref="AD176">
    <cfRule type="expression" dxfId="610" priority="277" stopIfTrue="1">
      <formula>VLOOKUP(U176&amp; "_1mM",CheckList,3,FALSE)=TRUE</formula>
    </cfRule>
  </conditionalFormatting>
  <conditionalFormatting sqref="AD178">
    <cfRule type="expression" dxfId="609" priority="297" stopIfTrue="1">
      <formula>VLOOKUP(U178&amp; "_1mM",CheckList,3,FALSE)=TRUE</formula>
    </cfRule>
  </conditionalFormatting>
  <conditionalFormatting sqref="AD180">
    <cfRule type="expression" dxfId="608" priority="317" stopIfTrue="1">
      <formula>VLOOKUP(U180&amp; "_1mM",CheckList,3,FALSE)=TRUE</formula>
    </cfRule>
  </conditionalFormatting>
  <conditionalFormatting sqref="AD182">
    <cfRule type="expression" dxfId="607" priority="337" stopIfTrue="1">
      <formula>VLOOKUP(U182&amp; "_1mM",CheckList,3,FALSE)=TRUE</formula>
    </cfRule>
  </conditionalFormatting>
  <conditionalFormatting sqref="AD184">
    <cfRule type="expression" dxfId="606" priority="357" stopIfTrue="1">
      <formula>VLOOKUP(U184&amp; "_1mM",CheckList,3,FALSE)=TRUE</formula>
    </cfRule>
  </conditionalFormatting>
  <conditionalFormatting sqref="AD186">
    <cfRule type="expression" dxfId="605" priority="377" stopIfTrue="1">
      <formula>VLOOKUP(U186&amp; "_1mM",CheckList,3,FALSE)=TRUE</formula>
    </cfRule>
  </conditionalFormatting>
  <conditionalFormatting sqref="AD188">
    <cfRule type="expression" dxfId="604" priority="397" stopIfTrue="1">
      <formula>VLOOKUP(U188&amp; "_1mM",CheckList,3,FALSE)=TRUE</formula>
    </cfRule>
  </conditionalFormatting>
  <conditionalFormatting sqref="AD190">
    <cfRule type="expression" dxfId="603" priority="417" stopIfTrue="1">
      <formula>VLOOKUP(U190&amp; "_1mM",CheckList,3,FALSE)=TRUE</formula>
    </cfRule>
  </conditionalFormatting>
  <conditionalFormatting sqref="AD192">
    <cfRule type="expression" dxfId="602" priority="437" stopIfTrue="1">
      <formula>VLOOKUP(U192&amp; "_1mM",CheckList,3,FALSE)=TRUE</formula>
    </cfRule>
  </conditionalFormatting>
  <conditionalFormatting sqref="AD194">
    <cfRule type="expression" dxfId="601" priority="457" stopIfTrue="1">
      <formula>VLOOKUP(U194&amp; "_1mM",CheckList,3,FALSE)=TRUE</formula>
    </cfRule>
  </conditionalFormatting>
  <conditionalFormatting sqref="AD196">
    <cfRule type="expression" dxfId="600" priority="477" stopIfTrue="1">
      <formula>VLOOKUP(U196&amp; "_1mM",CheckList,3,FALSE)=TRUE</formula>
    </cfRule>
  </conditionalFormatting>
  <conditionalFormatting sqref="AD198">
    <cfRule type="expression" dxfId="599" priority="497" stopIfTrue="1">
      <formula>VLOOKUP(U198&amp; "_1mM",CheckList,3,FALSE)=TRUE</formula>
    </cfRule>
  </conditionalFormatting>
  <conditionalFormatting sqref="AD200">
    <cfRule type="expression" dxfId="598" priority="517" stopIfTrue="1">
      <formula>VLOOKUP(U200&amp; "_1mM",CheckList,3,FALSE)=TRUE</formula>
    </cfRule>
  </conditionalFormatting>
  <conditionalFormatting sqref="AD202">
    <cfRule type="expression" dxfId="597" priority="537" stopIfTrue="1">
      <formula>VLOOKUP(U202&amp; "_1mM",CheckList,3,FALSE)=TRUE</formula>
    </cfRule>
  </conditionalFormatting>
  <conditionalFormatting sqref="AD204">
    <cfRule type="expression" dxfId="596" priority="557" stopIfTrue="1">
      <formula>VLOOKUP(U204&amp; "_1mM",CheckList,3,FALSE)=TRUE</formula>
    </cfRule>
  </conditionalFormatting>
  <conditionalFormatting sqref="AD206">
    <cfRule type="expression" dxfId="595" priority="577" stopIfTrue="1">
      <formula>VLOOKUP(U206&amp; "_1mM",CheckList,3,FALSE)=TRUE</formula>
    </cfRule>
  </conditionalFormatting>
  <conditionalFormatting sqref="AD208">
    <cfRule type="expression" dxfId="594" priority="597" stopIfTrue="1">
      <formula>VLOOKUP(U208&amp; "_1mM",CheckList,3,FALSE)=TRUE</formula>
    </cfRule>
  </conditionalFormatting>
  <conditionalFormatting sqref="AD210">
    <cfRule type="expression" dxfId="593" priority="617" stopIfTrue="1">
      <formula>VLOOKUP(U210&amp; "_1mM",CheckList,3,FALSE)=TRUE</formula>
    </cfRule>
  </conditionalFormatting>
  <conditionalFormatting sqref="AD212">
    <cfRule type="expression" dxfId="592" priority="637" stopIfTrue="1">
      <formula>VLOOKUP(U212&amp; "_1mM",CheckList,3,FALSE)=TRUE</formula>
    </cfRule>
  </conditionalFormatting>
  <conditionalFormatting sqref="AD214">
    <cfRule type="expression" dxfId="591" priority="657" stopIfTrue="1">
      <formula>VLOOKUP(U214&amp; "_1mM",CheckList,3,FALSE)=TRUE</formula>
    </cfRule>
  </conditionalFormatting>
  <conditionalFormatting sqref="AD216">
    <cfRule type="expression" dxfId="590" priority="677" stopIfTrue="1">
      <formula>VLOOKUP(U216&amp; "_1mM",CheckList,3,FALSE)=TRUE</formula>
    </cfRule>
  </conditionalFormatting>
  <conditionalFormatting sqref="AD218">
    <cfRule type="expression" dxfId="589" priority="697" stopIfTrue="1">
      <formula>VLOOKUP(U218&amp; "_1mM",CheckList,3,FALSE)=TRUE</formula>
    </cfRule>
  </conditionalFormatting>
  <conditionalFormatting sqref="AD220">
    <cfRule type="expression" dxfId="588" priority="717" stopIfTrue="1">
      <formula>VLOOKUP(U220&amp; "_1mM",CheckList,3,FALSE)=TRUE</formula>
    </cfRule>
  </conditionalFormatting>
  <conditionalFormatting sqref="AD222">
    <cfRule type="expression" dxfId="587" priority="737" stopIfTrue="1">
      <formula>VLOOKUP(U222&amp; "_1mM",CheckList,3,FALSE)=TRUE</formula>
    </cfRule>
  </conditionalFormatting>
  <conditionalFormatting sqref="AD224">
    <cfRule type="expression" dxfId="586" priority="113">
      <formula>VLOOKUP(U224&amp; "_1mM",CheckList,3,FALSE)=TRUE</formula>
    </cfRule>
  </conditionalFormatting>
  <conditionalFormatting sqref="AD226">
    <cfRule type="expression" dxfId="585" priority="757" stopIfTrue="1">
      <formula>VLOOKUP(U226&amp; "_1mM",CheckList,3,FALSE)=TRUE</formula>
    </cfRule>
  </conditionalFormatting>
  <conditionalFormatting sqref="AD233">
    <cfRule type="expression" dxfId="584" priority="794" stopIfTrue="1">
      <formula>VLOOKUP(U233&amp; "_1mM",CheckList,3,FALSE)=TRUE</formula>
    </cfRule>
  </conditionalFormatting>
  <conditionalFormatting sqref="AD235">
    <cfRule type="expression" dxfId="583" priority="813" stopIfTrue="1">
      <formula>VLOOKUP(U235&amp; "_1mM",CheckList,3,FALSE)=TRUE</formula>
    </cfRule>
  </conditionalFormatting>
  <conditionalFormatting sqref="AD239">
    <cfRule type="expression" dxfId="582" priority="54" stopIfTrue="1">
      <formula>VLOOKUP(U239&amp; "_1mM",CheckList,3,FALSE)=TRUE</formula>
    </cfRule>
  </conditionalFormatting>
  <conditionalFormatting sqref="AD241">
    <cfRule type="expression" dxfId="581" priority="865" stopIfTrue="1">
      <formula>VLOOKUP(U241&amp; "_1mM",CheckList,3,FALSE)=TRUE</formula>
    </cfRule>
  </conditionalFormatting>
  <conditionalFormatting sqref="AD243">
    <cfRule type="expression" dxfId="580" priority="884" stopIfTrue="1">
      <formula>VLOOKUP(U243&amp; "_1mM",CheckList,3,FALSE)=TRUE</formula>
    </cfRule>
  </conditionalFormatting>
  <conditionalFormatting sqref="AD249">
    <cfRule type="expression" dxfId="579" priority="939" stopIfTrue="1">
      <formula>VLOOKUP(U249&amp; "_1mM",CheckList,3,FALSE)=TRUE</formula>
    </cfRule>
  </conditionalFormatting>
  <conditionalFormatting sqref="AD251">
    <cfRule type="expression" dxfId="578" priority="958" stopIfTrue="1">
      <formula>VLOOKUP(U251&amp; "_1mM",CheckList,3,FALSE)=TRUE</formula>
    </cfRule>
  </conditionalFormatting>
  <conditionalFormatting sqref="AD255">
    <cfRule type="expression" dxfId="577" priority="72" stopIfTrue="1">
      <formula>VLOOKUP(U255&amp; "_1mM",CheckList,3,FALSE)=TRUE</formula>
    </cfRule>
  </conditionalFormatting>
  <conditionalFormatting sqref="AD259">
    <cfRule type="expression" dxfId="576" priority="1030" stopIfTrue="1">
      <formula>VLOOKUP(U259&amp; "_1mM",CheckList,3,FALSE)=TRUE</formula>
    </cfRule>
  </conditionalFormatting>
  <conditionalFormatting sqref="AD261">
    <cfRule type="expression" dxfId="575" priority="1047" stopIfTrue="1">
      <formula>VLOOKUP(U261&amp; "_1mM",CheckList,3,FALSE)=TRUE</formula>
    </cfRule>
  </conditionalFormatting>
  <conditionalFormatting sqref="AD265">
    <cfRule type="expression" dxfId="574" priority="1082" stopIfTrue="1">
      <formula>VLOOKUP(U265&amp; "_1mM",CheckList,3,FALSE)=TRUE</formula>
    </cfRule>
  </conditionalFormatting>
  <conditionalFormatting sqref="AD271">
    <cfRule type="expression" dxfId="573" priority="12" stopIfTrue="1">
      <formula>VLOOKUP(U271&amp; "_1mM",CheckList,3,FALSE)=TRUE</formula>
    </cfRule>
  </conditionalFormatting>
  <conditionalFormatting sqref="AD273">
    <cfRule type="expression" dxfId="572" priority="14" stopIfTrue="1">
      <formula>VLOOKUP(U273&amp; "_1mM",CheckList,3,FALSE)=TRUE</formula>
    </cfRule>
  </conditionalFormatting>
  <conditionalFormatting sqref="AD275">
    <cfRule type="expression" dxfId="571" priority="15" stopIfTrue="1">
      <formula>VLOOKUP(U275&amp; "_1mM",CheckList,3,FALSE)=TRUE</formula>
    </cfRule>
  </conditionalFormatting>
  <conditionalFormatting sqref="AD279">
    <cfRule type="expression" dxfId="570" priority="1200" stopIfTrue="1">
      <formula>VLOOKUP(U279&amp; "_1mM",CheckList,3,FALSE)=TRUE</formula>
    </cfRule>
  </conditionalFormatting>
  <conditionalFormatting sqref="AD281">
    <cfRule type="expression" dxfId="569" priority="1219" stopIfTrue="1">
      <formula>VLOOKUP(U281&amp; "_1mM",CheckList,3,FALSE)=TRUE</formula>
    </cfRule>
  </conditionalFormatting>
  <conditionalFormatting sqref="AD283">
    <cfRule type="expression" dxfId="568" priority="1236" stopIfTrue="1">
      <formula>VLOOKUP(U283&amp; "_1mM",CheckList,3,FALSE)=TRUE</formula>
    </cfRule>
  </conditionalFormatting>
  <conditionalFormatting sqref="AD285">
    <cfRule type="expression" dxfId="567" priority="1256" stopIfTrue="1">
      <formula>VLOOKUP(U285&amp; "_1mM",CheckList,3,FALSE)=TRUE</formula>
    </cfRule>
  </conditionalFormatting>
  <conditionalFormatting sqref="AD287">
    <cfRule type="expression" dxfId="566" priority="20" stopIfTrue="1">
      <formula>VLOOKUP(U287&amp; "_1mM",CheckList,3,FALSE)=TRUE</formula>
    </cfRule>
  </conditionalFormatting>
  <conditionalFormatting sqref="AD289">
    <cfRule type="expression" dxfId="565" priority="1290" stopIfTrue="1">
      <formula>VLOOKUP(U289&amp; "_1mM",CheckList,3,FALSE)=TRUE</formula>
    </cfRule>
  </conditionalFormatting>
  <conditionalFormatting sqref="AD291">
    <cfRule type="expression" dxfId="564" priority="23" stopIfTrue="1">
      <formula>VLOOKUP(U291&amp; "_1mM",CheckList,3,FALSE)=TRUE</formula>
    </cfRule>
  </conditionalFormatting>
  <conditionalFormatting sqref="AD293">
    <cfRule type="expression" dxfId="563" priority="1324" stopIfTrue="1">
      <formula>VLOOKUP(U293&amp; "_1mM",CheckList,3,FALSE)=TRUE</formula>
    </cfRule>
  </conditionalFormatting>
  <conditionalFormatting sqref="AD295">
    <cfRule type="expression" dxfId="562" priority="51" stopIfTrue="1">
      <formula>VLOOKUP(U295&amp; "_1mM",CheckList,3,FALSE)=TRUE</formula>
    </cfRule>
  </conditionalFormatting>
  <conditionalFormatting sqref="AD299">
    <cfRule type="expression" dxfId="561" priority="27" stopIfTrue="1">
      <formula>VLOOKUP(U299&amp; "_1mM",CheckList,3,FALSE)=TRUE</formula>
    </cfRule>
  </conditionalFormatting>
  <conditionalFormatting sqref="AD305">
    <cfRule type="expression" dxfId="560" priority="30" stopIfTrue="1">
      <formula>VLOOKUP(U305&amp; "_1mM",CheckList,3,FALSE)=TRUE</formula>
    </cfRule>
  </conditionalFormatting>
  <conditionalFormatting sqref="AD307">
    <cfRule type="expression" dxfId="559" priority="1446" stopIfTrue="1">
      <formula>VLOOKUP(U307&amp; "_1mM",CheckList,3,FALSE)=TRUE</formula>
    </cfRule>
  </conditionalFormatting>
  <conditionalFormatting sqref="AD309">
    <cfRule type="expression" dxfId="558" priority="1465" stopIfTrue="1">
      <formula>VLOOKUP(U309&amp; "_1mM",CheckList,3,FALSE)=TRUE</formula>
    </cfRule>
  </conditionalFormatting>
  <conditionalFormatting sqref="AD311">
    <cfRule type="expression" dxfId="557" priority="32" stopIfTrue="1">
      <formula>VLOOKUP(U311&amp; "_1mM",CheckList,3,FALSE)=TRUE</formula>
    </cfRule>
  </conditionalFormatting>
  <conditionalFormatting sqref="AD313">
    <cfRule type="expression" dxfId="556" priority="76" stopIfTrue="1">
      <formula>VLOOKUP(U313&amp; "_1mM",CheckList,3,FALSE)=TRUE</formula>
    </cfRule>
  </conditionalFormatting>
  <conditionalFormatting sqref="AD315">
    <cfRule type="expression" dxfId="555" priority="84" stopIfTrue="1">
      <formula>VLOOKUP(U315&amp; "_1mM",CheckList,3,FALSE)=TRUE</formula>
    </cfRule>
  </conditionalFormatting>
  <conditionalFormatting sqref="AG94:AK143">
    <cfRule type="expression" dxfId="554" priority="142" stopIfTrue="1">
      <formula>AND($H94&lt;&gt;""=TRUE,$AG94=""=TRUE)</formula>
    </cfRule>
  </conditionalFormatting>
  <conditionalFormatting sqref="AH164:AH226">
    <cfRule type="expression" dxfId="553" priority="135">
      <formula>$BM$159=TRUE</formula>
    </cfRule>
    <cfRule type="expression" dxfId="552" priority="134" stopIfTrue="1">
      <formula>VLOOKUP(AH164&amp; "_1mM",CheckList,3,FALSE)=TRUE</formula>
    </cfRule>
    <cfRule type="expression" dxfId="551" priority="133" stopIfTrue="1">
      <formula>VLOOKUP(AH164,CheckList,3,FALSE)=TRUE</formula>
    </cfRule>
  </conditionalFormatting>
  <conditionalFormatting sqref="AH179">
    <cfRule type="expression" dxfId="550" priority="122" stopIfTrue="1">
      <formula>VLOOKUP(AH178,CheckList,3,FALSE)=TRUE</formula>
    </cfRule>
    <cfRule type="expression" dxfId="549" priority="123" stopIfTrue="1">
      <formula>VLOOKUP(AH178&amp;"_1mM",CheckList,3,FALSE)=TRUE</formula>
    </cfRule>
  </conditionalFormatting>
  <conditionalFormatting sqref="AH181">
    <cfRule type="expression" dxfId="548" priority="120" stopIfTrue="1">
      <formula>VLOOKUP(AH180,CheckList,3,FALSE)=TRUE</formula>
    </cfRule>
    <cfRule type="expression" dxfId="547" priority="121" stopIfTrue="1">
      <formula>VLOOKUP(AH180&amp;"_1mM",CheckList,3,FALSE)=TRUE</formula>
    </cfRule>
  </conditionalFormatting>
  <conditionalFormatting sqref="AH231">
    <cfRule type="expression" dxfId="546" priority="778" stopIfTrue="1">
      <formula>VLOOKUP(AH231&amp; "_1mM",CheckList,3,FALSE)=TRUE</formula>
    </cfRule>
    <cfRule type="expression" dxfId="545" priority="779" stopIfTrue="1">
      <formula>$BM$159=TRUE</formula>
    </cfRule>
    <cfRule type="expression" dxfId="544" priority="777" stopIfTrue="1">
      <formula>VLOOKUP(AH231,CheckList,3,FALSE)=TRUE</formula>
    </cfRule>
  </conditionalFormatting>
  <conditionalFormatting sqref="AH233">
    <cfRule type="expression" dxfId="543" priority="796" stopIfTrue="1">
      <formula>VLOOKUP(AH233&amp; "_1mM",CheckList,3,FALSE)=TRUE</formula>
    </cfRule>
    <cfRule type="expression" dxfId="542" priority="797" stopIfTrue="1">
      <formula>$BM$159=TRUE</formula>
    </cfRule>
    <cfRule type="expression" dxfId="541" priority="795" stopIfTrue="1">
      <formula>VLOOKUP(AH233,CheckList,3,FALSE)=TRUE</formula>
    </cfRule>
  </conditionalFormatting>
  <conditionalFormatting sqref="AH235">
    <cfRule type="expression" dxfId="540" priority="816" stopIfTrue="1">
      <formula>$BM$159=TRUE</formula>
    </cfRule>
    <cfRule type="expression" dxfId="539" priority="815" stopIfTrue="1">
      <formula>VLOOKUP(AH235&amp; "_1mM",CheckList,3,FALSE)=TRUE</formula>
    </cfRule>
    <cfRule type="expression" dxfId="538" priority="814" stopIfTrue="1">
      <formula>VLOOKUP(AH235,CheckList,3,FALSE)=TRUE</formula>
    </cfRule>
  </conditionalFormatting>
  <conditionalFormatting sqref="AH237">
    <cfRule type="expression" dxfId="537" priority="831" stopIfTrue="1">
      <formula>VLOOKUP(AH237&amp; "_1mM",CheckList,3,FALSE)=TRUE</formula>
    </cfRule>
    <cfRule type="expression" dxfId="536" priority="832" stopIfTrue="1">
      <formula>$BM$159=TRUE</formula>
    </cfRule>
    <cfRule type="expression" dxfId="535" priority="830" stopIfTrue="1">
      <formula>VLOOKUP(AH237,CheckList,3,FALSE)=TRUE</formula>
    </cfRule>
  </conditionalFormatting>
  <conditionalFormatting sqref="AH239">
    <cfRule type="expression" dxfId="534" priority="847" stopIfTrue="1">
      <formula>VLOOKUP(AH239&amp; "_1mM",CheckList,3,FALSE)=TRUE</formula>
    </cfRule>
    <cfRule type="expression" dxfId="533" priority="848" stopIfTrue="1">
      <formula>$BM$159=TRUE</formula>
    </cfRule>
    <cfRule type="expression" dxfId="532" priority="846" stopIfTrue="1">
      <formula>VLOOKUP(AH239,CheckList,3,FALSE)=TRUE</formula>
    </cfRule>
  </conditionalFormatting>
  <conditionalFormatting sqref="AH241">
    <cfRule type="expression" dxfId="531" priority="868" stopIfTrue="1">
      <formula>$BM$159=TRUE</formula>
    </cfRule>
    <cfRule type="expression" dxfId="530" priority="867" stopIfTrue="1">
      <formula>VLOOKUP(AH241&amp; "_1mM",CheckList,3,FALSE)=TRUE</formula>
    </cfRule>
    <cfRule type="expression" dxfId="529" priority="866" stopIfTrue="1">
      <formula>VLOOKUP(AH241,CheckList,3,FALSE)=TRUE</formula>
    </cfRule>
  </conditionalFormatting>
  <conditionalFormatting sqref="AH243">
    <cfRule type="expression" dxfId="528" priority="885" stopIfTrue="1">
      <formula>VLOOKUP(AH243,CheckList,3,FALSE)=TRUE</formula>
    </cfRule>
    <cfRule type="expression" dxfId="527" priority="887" stopIfTrue="1">
      <formula>$BM$159=TRUE</formula>
    </cfRule>
    <cfRule type="expression" dxfId="526" priority="886" stopIfTrue="1">
      <formula>VLOOKUP(AH243&amp; "_1mM",CheckList,3,FALSE)=TRUE</formula>
    </cfRule>
  </conditionalFormatting>
  <conditionalFormatting sqref="AH245">
    <cfRule type="expression" dxfId="525" priority="904" stopIfTrue="1">
      <formula>VLOOKUP(AH245,CheckList,3,FALSE)=TRUE</formula>
    </cfRule>
    <cfRule type="expression" dxfId="524" priority="905" stopIfTrue="1">
      <formula>VLOOKUP(AH245&amp; "_1mM",CheckList,3,FALSE)=TRUE</formula>
    </cfRule>
    <cfRule type="expression" dxfId="523" priority="906" stopIfTrue="1">
      <formula>$BM$159=TRUE</formula>
    </cfRule>
  </conditionalFormatting>
  <conditionalFormatting sqref="AH247">
    <cfRule type="expression" dxfId="522" priority="923" stopIfTrue="1">
      <formula>VLOOKUP(AH247,CheckList,3,FALSE)=TRUE</formula>
    </cfRule>
    <cfRule type="expression" dxfId="521" priority="924" stopIfTrue="1">
      <formula>VLOOKUP(AH247&amp; "_1mM",CheckList,3,FALSE)=TRUE</formula>
    </cfRule>
    <cfRule type="expression" dxfId="520" priority="925" stopIfTrue="1">
      <formula>$BM$159=TRUE</formula>
    </cfRule>
  </conditionalFormatting>
  <conditionalFormatting sqref="AH249">
    <cfRule type="expression" dxfId="519" priority="942" stopIfTrue="1">
      <formula>$BM$159=TRUE</formula>
    </cfRule>
    <cfRule type="expression" dxfId="518" priority="941" stopIfTrue="1">
      <formula>VLOOKUP(AH249&amp; "_1mM",CheckList,3,FALSE)=TRUE</formula>
    </cfRule>
    <cfRule type="expression" dxfId="517" priority="940" stopIfTrue="1">
      <formula>VLOOKUP(AH249,CheckList,3,FALSE)=TRUE</formula>
    </cfRule>
  </conditionalFormatting>
  <conditionalFormatting sqref="AH251">
    <cfRule type="expression" dxfId="516" priority="959" stopIfTrue="1">
      <formula>VLOOKUP(AH251,CheckList,3,FALSE)=TRUE</formula>
    </cfRule>
    <cfRule type="expression" dxfId="515" priority="960" stopIfTrue="1">
      <formula>VLOOKUP(AH251&amp; "_1mM",CheckList,3,FALSE)=TRUE</formula>
    </cfRule>
    <cfRule type="expression" dxfId="514" priority="961" stopIfTrue="1">
      <formula>$BM$159=TRUE</formula>
    </cfRule>
  </conditionalFormatting>
  <conditionalFormatting sqref="AH253">
    <cfRule type="expression" dxfId="513" priority="978" stopIfTrue="1">
      <formula>$BM$159=TRUE</formula>
    </cfRule>
    <cfRule type="expression" dxfId="512" priority="977" stopIfTrue="1">
      <formula>VLOOKUP(AH253&amp; "_1mM",CheckList,3,FALSE)=TRUE</formula>
    </cfRule>
    <cfRule type="expression" dxfId="511" priority="976" stopIfTrue="1">
      <formula>VLOOKUP(AH253,CheckList,3,FALSE)=TRUE</formula>
    </cfRule>
  </conditionalFormatting>
  <conditionalFormatting sqref="AH255">
    <cfRule type="expression" dxfId="510" priority="994" stopIfTrue="1">
      <formula>VLOOKUP(AH255,CheckList,3,FALSE)=TRUE</formula>
    </cfRule>
    <cfRule type="expression" dxfId="509" priority="995" stopIfTrue="1">
      <formula>VLOOKUP(AH255&amp; "_1mM",CheckList,3,FALSE)=TRUE</formula>
    </cfRule>
    <cfRule type="expression" dxfId="508" priority="996" stopIfTrue="1">
      <formula>$BM$159=TRUE</formula>
    </cfRule>
  </conditionalFormatting>
  <conditionalFormatting sqref="AH257">
    <cfRule type="expression" dxfId="507" priority="1013" stopIfTrue="1">
      <formula>VLOOKUP(AH257&amp; "_1mM",CheckList,3,FALSE)=TRUE</formula>
    </cfRule>
    <cfRule type="expression" dxfId="506" priority="1014" stopIfTrue="1">
      <formula>$BM$159=TRUE</formula>
    </cfRule>
    <cfRule type="expression" dxfId="505" priority="1012" stopIfTrue="1">
      <formula>VLOOKUP(AH257,CheckList,3,FALSE)=TRUE</formula>
    </cfRule>
  </conditionalFormatting>
  <conditionalFormatting sqref="AH259">
    <cfRule type="expression" dxfId="504" priority="1032" stopIfTrue="1">
      <formula>VLOOKUP(AH259&amp; "_1mM",CheckList,3,FALSE)=TRUE</formula>
    </cfRule>
    <cfRule type="expression" dxfId="503" priority="1031" stopIfTrue="1">
      <formula>VLOOKUP(AH259,CheckList,3,FALSE)=TRUE</formula>
    </cfRule>
    <cfRule type="expression" dxfId="502" priority="1033" stopIfTrue="1">
      <formula>$BM$159=TRUE</formula>
    </cfRule>
  </conditionalFormatting>
  <conditionalFormatting sqref="AH261">
    <cfRule type="expression" dxfId="501" priority="1048" stopIfTrue="1">
      <formula>VLOOKUP(AH261,CheckList,3,FALSE)=TRUE</formula>
    </cfRule>
    <cfRule type="expression" dxfId="500" priority="1049" stopIfTrue="1">
      <formula>VLOOKUP(AH261&amp; "_1mM",CheckList,3,FALSE)=TRUE</formula>
    </cfRule>
    <cfRule type="expression" dxfId="499" priority="1050" stopIfTrue="1">
      <formula>$BM$159=TRUE</formula>
    </cfRule>
  </conditionalFormatting>
  <conditionalFormatting sqref="AH263">
    <cfRule type="expression" dxfId="498" priority="1065" stopIfTrue="1">
      <formula>VLOOKUP(AH263,CheckList,3,FALSE)=TRUE</formula>
    </cfRule>
    <cfRule type="expression" dxfId="497" priority="1066" stopIfTrue="1">
      <formula>VLOOKUP(AH263&amp; "_1mM",CheckList,3,FALSE)=TRUE</formula>
    </cfRule>
    <cfRule type="expression" dxfId="496" priority="1067" stopIfTrue="1">
      <formula>$BM$159=TRUE</formula>
    </cfRule>
  </conditionalFormatting>
  <conditionalFormatting sqref="AH265">
    <cfRule type="expression" dxfId="495" priority="1083" stopIfTrue="1">
      <formula>VLOOKUP(AH265,CheckList,3,FALSE)=TRUE</formula>
    </cfRule>
    <cfRule type="expression" dxfId="494" priority="1085" stopIfTrue="1">
      <formula>$BM$159=TRUE</formula>
    </cfRule>
    <cfRule type="expression" dxfId="493" priority="1084" stopIfTrue="1">
      <formula>VLOOKUP(AH265&amp; "_1mM",CheckList,3,FALSE)=TRUE</formula>
    </cfRule>
  </conditionalFormatting>
  <conditionalFormatting sqref="AH267">
    <cfRule type="expression" dxfId="492" priority="1100" stopIfTrue="1">
      <formula>VLOOKUP(AH267,CheckList,3,FALSE)=TRUE</formula>
    </cfRule>
    <cfRule type="expression" dxfId="491" priority="1101" stopIfTrue="1">
      <formula>VLOOKUP(AH267&amp; "_1mM",CheckList,3,FALSE)=TRUE</formula>
    </cfRule>
    <cfRule type="expression" dxfId="490" priority="1102" stopIfTrue="1">
      <formula>$BM$159=TRUE</formula>
    </cfRule>
  </conditionalFormatting>
  <conditionalFormatting sqref="AH269">
    <cfRule type="expression" dxfId="489" priority="1117" stopIfTrue="1">
      <formula>VLOOKUP(AH269,CheckList,3,FALSE)=TRUE</formula>
    </cfRule>
    <cfRule type="expression" dxfId="488" priority="1118" stopIfTrue="1">
      <formula>VLOOKUP(AH269&amp; "_1mM",CheckList,3,FALSE)=TRUE</formula>
    </cfRule>
    <cfRule type="expression" dxfId="487" priority="1119" stopIfTrue="1">
      <formula>$BM$159=TRUE</formula>
    </cfRule>
  </conditionalFormatting>
  <conditionalFormatting sqref="AH271">
    <cfRule type="expression" dxfId="486" priority="1134" stopIfTrue="1">
      <formula>VLOOKUP(AH271&amp; "_1mM",CheckList,3,FALSE)=TRUE</formula>
    </cfRule>
    <cfRule type="expression" dxfId="485" priority="1133" stopIfTrue="1">
      <formula>VLOOKUP(AH271,CheckList,3,FALSE)=TRUE</formula>
    </cfRule>
    <cfRule type="expression" dxfId="484" priority="1135" stopIfTrue="1">
      <formula>$BM$159=TRUE</formula>
    </cfRule>
  </conditionalFormatting>
  <conditionalFormatting sqref="AH273">
    <cfRule type="expression" dxfId="483" priority="1151" stopIfTrue="1">
      <formula>VLOOKUP(AH273&amp; "_1mM",CheckList,3,FALSE)=TRUE</formula>
    </cfRule>
    <cfRule type="expression" dxfId="482" priority="1152" stopIfTrue="1">
      <formula>$BM$159=TRUE</formula>
    </cfRule>
    <cfRule type="expression" dxfId="481" priority="1150" stopIfTrue="1">
      <formula>VLOOKUP(AH273,CheckList,3,FALSE)=TRUE</formula>
    </cfRule>
  </conditionalFormatting>
  <conditionalFormatting sqref="AH275">
    <cfRule type="expression" dxfId="480" priority="1168" stopIfTrue="1">
      <formula>$BM$159=TRUE</formula>
    </cfRule>
    <cfRule type="expression" dxfId="479" priority="1167" stopIfTrue="1">
      <formula>VLOOKUP(AH275&amp; "_1mM",CheckList,3,FALSE)=TRUE</formula>
    </cfRule>
    <cfRule type="expression" dxfId="478" priority="1166" stopIfTrue="1">
      <formula>VLOOKUP(AH275,CheckList,3,FALSE)=TRUE</formula>
    </cfRule>
  </conditionalFormatting>
  <conditionalFormatting sqref="AH277">
    <cfRule type="expression" dxfId="477" priority="1183" stopIfTrue="1">
      <formula>VLOOKUP(AH277,CheckList,3,FALSE)=TRUE</formula>
    </cfRule>
    <cfRule type="expression" dxfId="476" priority="1184" stopIfTrue="1">
      <formula>VLOOKUP(AH277&amp; "_1mM",CheckList,3,FALSE)=TRUE</formula>
    </cfRule>
    <cfRule type="expression" dxfId="475" priority="1185" stopIfTrue="1">
      <formula>$BM$159=TRUE</formula>
    </cfRule>
  </conditionalFormatting>
  <conditionalFormatting sqref="AH279">
    <cfRule type="expression" dxfId="474" priority="1203" stopIfTrue="1">
      <formula>$BM$159=TRUE</formula>
    </cfRule>
    <cfRule type="expression" dxfId="473" priority="1202" stopIfTrue="1">
      <formula>VLOOKUP(AH279&amp; "_1mM",CheckList,3,FALSE)=TRUE</formula>
    </cfRule>
    <cfRule type="expression" dxfId="472" priority="1201" stopIfTrue="1">
      <formula>VLOOKUP(AH279,CheckList,3,FALSE)=TRUE</formula>
    </cfRule>
  </conditionalFormatting>
  <conditionalFormatting sqref="AH281">
    <cfRule type="expression" dxfId="471" priority="1222" stopIfTrue="1">
      <formula>$BM$159=TRUE</formula>
    </cfRule>
    <cfRule type="expression" dxfId="470" priority="1220" stopIfTrue="1">
      <formula>VLOOKUP(AH281,CheckList,3,FALSE)=TRUE</formula>
    </cfRule>
    <cfRule type="expression" dxfId="469" priority="1221" stopIfTrue="1">
      <formula>VLOOKUP(AH281&amp; "_1mM",CheckList,3,FALSE)=TRUE</formula>
    </cfRule>
  </conditionalFormatting>
  <conditionalFormatting sqref="AH283">
    <cfRule type="expression" dxfId="468" priority="1237" stopIfTrue="1">
      <formula>VLOOKUP(AH283,CheckList,3,FALSE)=TRUE</formula>
    </cfRule>
    <cfRule type="expression" dxfId="467" priority="1238" stopIfTrue="1">
      <formula>VLOOKUP(AH283&amp; "_1mM",CheckList,3,FALSE)=TRUE</formula>
    </cfRule>
    <cfRule type="expression" dxfId="466" priority="1239" stopIfTrue="1">
      <formula>$BM$159=TRUE</formula>
    </cfRule>
  </conditionalFormatting>
  <conditionalFormatting sqref="AH285">
    <cfRule type="expression" dxfId="465" priority="1257" stopIfTrue="1">
      <formula>VLOOKUP(AH285,CheckList,3,FALSE)=TRUE</formula>
    </cfRule>
    <cfRule type="expression" dxfId="464" priority="1259" stopIfTrue="1">
      <formula>$BM$159=TRUE</formula>
    </cfRule>
    <cfRule type="expression" dxfId="463" priority="1258" stopIfTrue="1">
      <formula>VLOOKUP(AH285&amp; "_1mM",CheckList,3,FALSE)=TRUE</formula>
    </cfRule>
  </conditionalFormatting>
  <conditionalFormatting sqref="AH287">
    <cfRule type="expression" dxfId="462" priority="1274" stopIfTrue="1">
      <formula>VLOOKUP(AH287,CheckList,3,FALSE)=TRUE</formula>
    </cfRule>
    <cfRule type="expression" dxfId="461" priority="1275" stopIfTrue="1">
      <formula>VLOOKUP(AH287&amp; "_1mM",CheckList,3,FALSE)=TRUE</formula>
    </cfRule>
    <cfRule type="expression" dxfId="460" priority="1276" stopIfTrue="1">
      <formula>$BM$159=TRUE</formula>
    </cfRule>
  </conditionalFormatting>
  <conditionalFormatting sqref="AH289">
    <cfRule type="expression" dxfId="459" priority="1293" stopIfTrue="1">
      <formula>$BM$159=TRUE</formula>
    </cfRule>
    <cfRule type="expression" dxfId="458" priority="1292" stopIfTrue="1">
      <formula>VLOOKUP(AH289&amp; "_1mM",CheckList,3,FALSE)=TRUE</formula>
    </cfRule>
    <cfRule type="expression" dxfId="457" priority="1291" stopIfTrue="1">
      <formula>VLOOKUP(AH289,CheckList,3,FALSE)=TRUE</formula>
    </cfRule>
  </conditionalFormatting>
  <conditionalFormatting sqref="AH291">
    <cfRule type="expression" dxfId="456" priority="1308" stopIfTrue="1">
      <formula>VLOOKUP(AH291,CheckList,3,FALSE)=TRUE</formula>
    </cfRule>
    <cfRule type="expression" dxfId="455" priority="1309" stopIfTrue="1">
      <formula>VLOOKUP(AH291&amp; "_1mM",CheckList,3,FALSE)=TRUE</formula>
    </cfRule>
    <cfRule type="expression" dxfId="454" priority="1310" stopIfTrue="1">
      <formula>$BM$159=TRUE</formula>
    </cfRule>
  </conditionalFormatting>
  <conditionalFormatting sqref="AH293">
    <cfRule type="expression" dxfId="453" priority="1325" stopIfTrue="1">
      <formula>VLOOKUP(AH293,CheckList,3,FALSE)=TRUE</formula>
    </cfRule>
    <cfRule type="expression" dxfId="452" priority="1326" stopIfTrue="1">
      <formula>VLOOKUP(AH293&amp; "_1mM",CheckList,3,FALSE)=TRUE</formula>
    </cfRule>
    <cfRule type="expression" dxfId="451" priority="1327" stopIfTrue="1">
      <formula>$BM$159=TRUE</formula>
    </cfRule>
  </conditionalFormatting>
  <conditionalFormatting sqref="AH295">
    <cfRule type="expression" dxfId="450" priority="1345" stopIfTrue="1">
      <formula>$BM$159=TRUE</formula>
    </cfRule>
    <cfRule type="expression" dxfId="449" priority="1343" stopIfTrue="1">
      <formula>VLOOKUP(AH295,CheckList,3,FALSE)=TRUE</formula>
    </cfRule>
    <cfRule type="expression" dxfId="448" priority="1344" stopIfTrue="1">
      <formula>VLOOKUP(AH295&amp; "_1mM",CheckList,3,FALSE)=TRUE</formula>
    </cfRule>
  </conditionalFormatting>
  <conditionalFormatting sqref="AH297">
    <cfRule type="expression" dxfId="447" priority="1361" stopIfTrue="1">
      <formula>VLOOKUP(AH297&amp; "_1mM",CheckList,3,FALSE)=TRUE</formula>
    </cfRule>
    <cfRule type="expression" dxfId="446" priority="1362" stopIfTrue="1">
      <formula>$BM$159=TRUE</formula>
    </cfRule>
    <cfRule type="expression" dxfId="445" priority="1360" stopIfTrue="1">
      <formula>VLOOKUP(AH297,CheckList,3,FALSE)=TRUE</formula>
    </cfRule>
  </conditionalFormatting>
  <conditionalFormatting sqref="AH299">
    <cfRule type="expression" dxfId="444" priority="1377" stopIfTrue="1">
      <formula>VLOOKUP(AH299,CheckList,3,FALSE)=TRUE</formula>
    </cfRule>
    <cfRule type="expression" dxfId="443" priority="1378" stopIfTrue="1">
      <formula>VLOOKUP(AH299&amp; "_1mM",CheckList,3,FALSE)=TRUE</formula>
    </cfRule>
    <cfRule type="expression" dxfId="442" priority="1379" stopIfTrue="1">
      <formula>$BM$159=TRUE</formula>
    </cfRule>
  </conditionalFormatting>
  <conditionalFormatting sqref="AH301">
    <cfRule type="expression" dxfId="441" priority="1393" stopIfTrue="1">
      <formula>VLOOKUP(AH301,CheckList,3,FALSE)=TRUE</formula>
    </cfRule>
    <cfRule type="expression" dxfId="440" priority="1394" stopIfTrue="1">
      <formula>VLOOKUP(AH301&amp; "_1mM",CheckList,3,FALSE)=TRUE</formula>
    </cfRule>
    <cfRule type="expression" dxfId="439" priority="1395" stopIfTrue="1">
      <formula>$BM$159=TRUE</formula>
    </cfRule>
  </conditionalFormatting>
  <conditionalFormatting sqref="AH303">
    <cfRule type="expression" dxfId="438" priority="1412" stopIfTrue="1">
      <formula>$BM$159=TRUE</formula>
    </cfRule>
    <cfRule type="expression" dxfId="437" priority="1411" stopIfTrue="1">
      <formula>VLOOKUP(AH303&amp; "_1mM",CheckList,3,FALSE)=TRUE</formula>
    </cfRule>
    <cfRule type="expression" dxfId="436" priority="1410" stopIfTrue="1">
      <formula>VLOOKUP(AH303,CheckList,3,FALSE)=TRUE</formula>
    </cfRule>
  </conditionalFormatting>
  <conditionalFormatting sqref="AH305">
    <cfRule type="expression" dxfId="435" priority="1430" stopIfTrue="1">
      <formula>$BM$159=TRUE</formula>
    </cfRule>
    <cfRule type="expression" dxfId="434" priority="1429" stopIfTrue="1">
      <formula>VLOOKUP(AH305&amp; "_1mM",CheckList,3,FALSE)=TRUE</formula>
    </cfRule>
    <cfRule type="expression" dxfId="433" priority="1428" stopIfTrue="1">
      <formula>VLOOKUP(AH305,CheckList,3,FALSE)=TRUE</formula>
    </cfRule>
  </conditionalFormatting>
  <conditionalFormatting sqref="AH307">
    <cfRule type="expression" dxfId="432" priority="1447" stopIfTrue="1">
      <formula>VLOOKUP(AH307,CheckList,3,FALSE)=TRUE</formula>
    </cfRule>
    <cfRule type="expression" dxfId="431" priority="1448" stopIfTrue="1">
      <formula>VLOOKUP(AH307&amp; "_1mM",CheckList,3,FALSE)=TRUE</formula>
    </cfRule>
    <cfRule type="expression" dxfId="430" priority="1449" stopIfTrue="1">
      <formula>$BM$159=TRUE</formula>
    </cfRule>
  </conditionalFormatting>
  <conditionalFormatting sqref="AH309">
    <cfRule type="expression" dxfId="429" priority="1466" stopIfTrue="1">
      <formula>VLOOKUP(AH309,CheckList,3,FALSE)=TRUE</formula>
    </cfRule>
    <cfRule type="expression" dxfId="428" priority="1467" stopIfTrue="1">
      <formula>VLOOKUP(AH309&amp; "_1mM",CheckList,3,FALSE)=TRUE</formula>
    </cfRule>
    <cfRule type="expression" dxfId="427" priority="1468" stopIfTrue="1">
      <formula>$BM$159=TRUE</formula>
    </cfRule>
  </conditionalFormatting>
  <conditionalFormatting sqref="AH311">
    <cfRule type="expression" dxfId="426" priority="1483" stopIfTrue="1">
      <formula>VLOOKUP(AH311,CheckList,3,FALSE)=TRUE</formula>
    </cfRule>
    <cfRule type="expression" dxfId="425" priority="1484" stopIfTrue="1">
      <formula>VLOOKUP(AH311&amp; "_1mM",CheckList,3,FALSE)=TRUE</formula>
    </cfRule>
    <cfRule type="expression" dxfId="424" priority="1485" stopIfTrue="1">
      <formula>$BM$159=TRUE</formula>
    </cfRule>
  </conditionalFormatting>
  <conditionalFormatting sqref="AH313">
    <cfRule type="expression" dxfId="423" priority="80" stopIfTrue="1">
      <formula>$BM$159=TRUE</formula>
    </cfRule>
    <cfRule type="expression" dxfId="422" priority="79" stopIfTrue="1">
      <formula>VLOOKUP(AH313&amp; "_1mM",CheckList,3,FALSE)=TRUE</formula>
    </cfRule>
    <cfRule type="expression" dxfId="421" priority="78" stopIfTrue="1">
      <formula>VLOOKUP(AH313,CheckList,3,FALSE)=TRUE</formula>
    </cfRule>
  </conditionalFormatting>
  <conditionalFormatting sqref="AH315">
    <cfRule type="expression" dxfId="420" priority="38" stopIfTrue="1">
      <formula>VLOOKUP(AH315&amp; "_1mM",CheckList,3,FALSE)=TRUE</formula>
    </cfRule>
    <cfRule type="expression" dxfId="419" priority="37" stopIfTrue="1">
      <formula>VLOOKUP(AH315,CheckList,3,FALSE)=TRUE</formula>
    </cfRule>
    <cfRule type="expression" dxfId="418" priority="39" stopIfTrue="1">
      <formula>$BM$159=TRUE</formula>
    </cfRule>
  </conditionalFormatting>
  <conditionalFormatting sqref="AH317">
    <cfRule type="expression" dxfId="417" priority="105" stopIfTrue="1">
      <formula>$BM$159=TRUE</formula>
    </cfRule>
    <cfRule type="expression" dxfId="416" priority="104" stopIfTrue="1">
      <formula>VLOOKUP(AH317&amp; "_1mM",CheckList,3,FALSE)=TRUE</formula>
    </cfRule>
    <cfRule type="expression" dxfId="415" priority="103" stopIfTrue="1">
      <formula>VLOOKUP(AH317,CheckList,3,FALSE)=TRUE</formula>
    </cfRule>
  </conditionalFormatting>
  <conditionalFormatting sqref="AL94:AN143">
    <cfRule type="expression" dxfId="414" priority="145" stopIfTrue="1">
      <formula>AND($H94&lt;&gt;""=TRUE,$AL94=""=TRUE)</formula>
    </cfRule>
  </conditionalFormatting>
  <conditionalFormatting sqref="AO164">
    <cfRule type="expression" dxfId="413" priority="161" stopIfTrue="1">
      <formula>VLOOKUP(AH164,CheckList,3,FALSE)=TRUE</formula>
    </cfRule>
  </conditionalFormatting>
  <conditionalFormatting sqref="AO166">
    <cfRule type="expression" dxfId="412" priority="181" stopIfTrue="1">
      <formula>VLOOKUP(AH166,CheckList,3,FALSE)=TRUE</formula>
    </cfRule>
  </conditionalFormatting>
  <conditionalFormatting sqref="AO168">
    <cfRule type="expression" dxfId="411" priority="201" stopIfTrue="1">
      <formula>VLOOKUP(AH168,CheckList,3,FALSE)=TRUE</formula>
    </cfRule>
  </conditionalFormatting>
  <conditionalFormatting sqref="AO170">
    <cfRule type="expression" dxfId="410" priority="221" stopIfTrue="1">
      <formula>VLOOKUP(AH170,CheckList,3,FALSE)=TRUE</formula>
    </cfRule>
  </conditionalFormatting>
  <conditionalFormatting sqref="AO172">
    <cfRule type="expression" dxfId="409" priority="241" stopIfTrue="1">
      <formula>VLOOKUP(AH172,CheckList,3,FALSE)=TRUE</formula>
    </cfRule>
  </conditionalFormatting>
  <conditionalFormatting sqref="AO174">
    <cfRule type="expression" dxfId="408" priority="261" stopIfTrue="1">
      <formula>VLOOKUP(AH174,CheckList,3,FALSE)=TRUE</formula>
    </cfRule>
  </conditionalFormatting>
  <conditionalFormatting sqref="AO176">
    <cfRule type="expression" dxfId="407" priority="281" stopIfTrue="1">
      <formula>VLOOKUP(AH176,CheckList,3,FALSE)=TRUE</formula>
    </cfRule>
  </conditionalFormatting>
  <conditionalFormatting sqref="AO178">
    <cfRule type="expression" dxfId="406" priority="301" stopIfTrue="1">
      <formula>VLOOKUP(AH178,CheckList,3,FALSE)=TRUE</formula>
    </cfRule>
  </conditionalFormatting>
  <conditionalFormatting sqref="AO180">
    <cfRule type="expression" dxfId="405" priority="321" stopIfTrue="1">
      <formula>VLOOKUP(AH180,CheckList,3,FALSE)=TRUE</formula>
    </cfRule>
  </conditionalFormatting>
  <conditionalFormatting sqref="AO182">
    <cfRule type="expression" dxfId="404" priority="341" stopIfTrue="1">
      <formula>VLOOKUP(AH182,CheckList,3,FALSE)=TRUE</formula>
    </cfRule>
  </conditionalFormatting>
  <conditionalFormatting sqref="AO184">
    <cfRule type="expression" dxfId="403" priority="361" stopIfTrue="1">
      <formula>VLOOKUP(AH184,CheckList,3,FALSE)=TRUE</formula>
    </cfRule>
  </conditionalFormatting>
  <conditionalFormatting sqref="AO186">
    <cfRule type="expression" dxfId="402" priority="381" stopIfTrue="1">
      <formula>VLOOKUP(AH186,CheckList,3,FALSE)=TRUE</formula>
    </cfRule>
  </conditionalFormatting>
  <conditionalFormatting sqref="AO188">
    <cfRule type="expression" dxfId="401" priority="401" stopIfTrue="1">
      <formula>VLOOKUP(AH188,CheckList,3,FALSE)=TRUE</formula>
    </cfRule>
  </conditionalFormatting>
  <conditionalFormatting sqref="AO190">
    <cfRule type="expression" dxfId="400" priority="421" stopIfTrue="1">
      <formula>VLOOKUP(AH190,CheckList,3,FALSE)=TRUE</formula>
    </cfRule>
  </conditionalFormatting>
  <conditionalFormatting sqref="AO192">
    <cfRule type="expression" dxfId="399" priority="441" stopIfTrue="1">
      <formula>VLOOKUP(AH192,CheckList,3,FALSE)=TRUE</formula>
    </cfRule>
  </conditionalFormatting>
  <conditionalFormatting sqref="AO194">
    <cfRule type="expression" dxfId="398" priority="461" stopIfTrue="1">
      <formula>VLOOKUP(AH194,CheckList,3,FALSE)=TRUE</formula>
    </cfRule>
  </conditionalFormatting>
  <conditionalFormatting sqref="AO196">
    <cfRule type="expression" dxfId="397" priority="481" stopIfTrue="1">
      <formula>VLOOKUP(AH196,CheckList,3,FALSE)=TRUE</formula>
    </cfRule>
  </conditionalFormatting>
  <conditionalFormatting sqref="AO198">
    <cfRule type="expression" dxfId="396" priority="501" stopIfTrue="1">
      <formula>VLOOKUP(AH198,CheckList,3,FALSE)=TRUE</formula>
    </cfRule>
  </conditionalFormatting>
  <conditionalFormatting sqref="AO200">
    <cfRule type="expression" dxfId="395" priority="521" stopIfTrue="1">
      <formula>VLOOKUP(AH200,CheckList,3,FALSE)=TRUE</formula>
    </cfRule>
  </conditionalFormatting>
  <conditionalFormatting sqref="AO202">
    <cfRule type="expression" dxfId="394" priority="541" stopIfTrue="1">
      <formula>VLOOKUP(AH202,CheckList,3,FALSE)=TRUE</formula>
    </cfRule>
  </conditionalFormatting>
  <conditionalFormatting sqref="AO204">
    <cfRule type="expression" dxfId="393" priority="561" stopIfTrue="1">
      <formula>VLOOKUP(AH204,CheckList,3,FALSE)=TRUE</formula>
    </cfRule>
  </conditionalFormatting>
  <conditionalFormatting sqref="AO206">
    <cfRule type="expression" dxfId="392" priority="581" stopIfTrue="1">
      <formula>VLOOKUP(AH206,CheckList,3,FALSE)=TRUE</formula>
    </cfRule>
  </conditionalFormatting>
  <conditionalFormatting sqref="AO208">
    <cfRule type="expression" dxfId="391" priority="601" stopIfTrue="1">
      <formula>VLOOKUP(AH208,CheckList,3,FALSE)=TRUE</formula>
    </cfRule>
  </conditionalFormatting>
  <conditionalFormatting sqref="AO210">
    <cfRule type="expression" dxfId="390" priority="621" stopIfTrue="1">
      <formula>VLOOKUP(AH210,CheckList,3,FALSE)=TRUE</formula>
    </cfRule>
  </conditionalFormatting>
  <conditionalFormatting sqref="AO212">
    <cfRule type="expression" dxfId="389" priority="641" stopIfTrue="1">
      <formula>VLOOKUP(AH212,CheckList,3,FALSE)=TRUE</formula>
    </cfRule>
  </conditionalFormatting>
  <conditionalFormatting sqref="AO214">
    <cfRule type="expression" dxfId="388" priority="661" stopIfTrue="1">
      <formula>VLOOKUP(AH214,CheckList,3,FALSE)=TRUE</formula>
    </cfRule>
  </conditionalFormatting>
  <conditionalFormatting sqref="AO216">
    <cfRule type="expression" dxfId="387" priority="681" stopIfTrue="1">
      <formula>VLOOKUP(AH216,CheckList,3,FALSE)=TRUE</formula>
    </cfRule>
  </conditionalFormatting>
  <conditionalFormatting sqref="AO218">
    <cfRule type="expression" dxfId="386" priority="701" stopIfTrue="1">
      <formula>VLOOKUP(AH218,CheckList,3,FALSE)=TRUE</formula>
    </cfRule>
  </conditionalFormatting>
  <conditionalFormatting sqref="AO220">
    <cfRule type="expression" dxfId="385" priority="721" stopIfTrue="1">
      <formula>VLOOKUP(AH220,CheckList,3,FALSE)=TRUE</formula>
    </cfRule>
  </conditionalFormatting>
  <conditionalFormatting sqref="AO222">
    <cfRule type="expression" dxfId="384" priority="741" stopIfTrue="1">
      <formula>VLOOKUP(AH222,CheckList,3,FALSE)=TRUE</formula>
    </cfRule>
  </conditionalFormatting>
  <conditionalFormatting sqref="AO224">
    <cfRule type="expression" dxfId="383" priority="109">
      <formula>VLOOKUP(AH224,CheckList,3,FALSE)=TRUE</formula>
    </cfRule>
  </conditionalFormatting>
  <conditionalFormatting sqref="AO226">
    <cfRule type="expression" dxfId="382" priority="761" stopIfTrue="1">
      <formula>VLOOKUP(AH226,CheckList,3,FALSE)=TRUE</formula>
    </cfRule>
  </conditionalFormatting>
  <conditionalFormatting sqref="AO231">
    <cfRule type="expression" dxfId="381" priority="780" stopIfTrue="1">
      <formula>VLOOKUP(AH231,CheckList,3,FALSE)=TRUE</formula>
    </cfRule>
  </conditionalFormatting>
  <conditionalFormatting sqref="AO233">
    <cfRule type="expression" dxfId="380" priority="798" stopIfTrue="1">
      <formula>VLOOKUP(AH233,CheckList,3,FALSE)=TRUE</formula>
    </cfRule>
  </conditionalFormatting>
  <conditionalFormatting sqref="AO235">
    <cfRule type="expression" dxfId="379" priority="817" stopIfTrue="1">
      <formula>VLOOKUP(AH235,CheckList,3,FALSE)=TRUE</formula>
    </cfRule>
  </conditionalFormatting>
  <conditionalFormatting sqref="AO237">
    <cfRule type="expression" dxfId="378" priority="833" stopIfTrue="1">
      <formula>VLOOKUP(AH237,CheckList,3,FALSE)=TRUE</formula>
    </cfRule>
  </conditionalFormatting>
  <conditionalFormatting sqref="AO239">
    <cfRule type="expression" dxfId="377" priority="849" stopIfTrue="1">
      <formula>VLOOKUP(AH239,CheckList,3,FALSE)=TRUE</formula>
    </cfRule>
  </conditionalFormatting>
  <conditionalFormatting sqref="AO241">
    <cfRule type="expression" dxfId="376" priority="869" stopIfTrue="1">
      <formula>VLOOKUP(AH241,CheckList,3,FALSE)=TRUE</formula>
    </cfRule>
  </conditionalFormatting>
  <conditionalFormatting sqref="AO243">
    <cfRule type="expression" dxfId="375" priority="888" stopIfTrue="1">
      <formula>VLOOKUP(AH243,CheckList,3,FALSE)=TRUE</formula>
    </cfRule>
  </conditionalFormatting>
  <conditionalFormatting sqref="AO245">
    <cfRule type="expression" dxfId="374" priority="907" stopIfTrue="1">
      <formula>VLOOKUP(AH245,CheckList,3,FALSE)=TRUE</formula>
    </cfRule>
  </conditionalFormatting>
  <conditionalFormatting sqref="AO247">
    <cfRule type="expression" dxfId="373" priority="926" stopIfTrue="1">
      <formula>VLOOKUP(AH247,CheckList,3,FALSE)=TRUE</formula>
    </cfRule>
  </conditionalFormatting>
  <conditionalFormatting sqref="AO249">
    <cfRule type="expression" dxfId="372" priority="943" stopIfTrue="1">
      <formula>VLOOKUP(AH249,CheckList,3,FALSE)=TRUE</formula>
    </cfRule>
  </conditionalFormatting>
  <conditionalFormatting sqref="AO251">
    <cfRule type="expression" dxfId="371" priority="962" stopIfTrue="1">
      <formula>VLOOKUP(AH251,CheckList,3,FALSE)=TRUE</formula>
    </cfRule>
  </conditionalFormatting>
  <conditionalFormatting sqref="AO253">
    <cfRule type="expression" dxfId="370" priority="979" stopIfTrue="1">
      <formula>VLOOKUP(AH253,CheckList,3,FALSE)=TRUE</formula>
    </cfRule>
  </conditionalFormatting>
  <conditionalFormatting sqref="AO255">
    <cfRule type="expression" dxfId="369" priority="997" stopIfTrue="1">
      <formula>VLOOKUP(AH255,CheckList,3,FALSE)=TRUE</formula>
    </cfRule>
  </conditionalFormatting>
  <conditionalFormatting sqref="AO257">
    <cfRule type="expression" dxfId="368" priority="1015" stopIfTrue="1">
      <formula>VLOOKUP(AH257,CheckList,3,FALSE)=TRUE</formula>
    </cfRule>
  </conditionalFormatting>
  <conditionalFormatting sqref="AO259">
    <cfRule type="expression" dxfId="367" priority="1034" stopIfTrue="1">
      <formula>VLOOKUP(AH259,CheckList,3,FALSE)=TRUE</formula>
    </cfRule>
  </conditionalFormatting>
  <conditionalFormatting sqref="AO261">
    <cfRule type="expression" dxfId="366" priority="1051" stopIfTrue="1">
      <formula>VLOOKUP(AH261,CheckList,3,FALSE)=TRUE</formula>
    </cfRule>
  </conditionalFormatting>
  <conditionalFormatting sqref="AO263">
    <cfRule type="expression" dxfId="365" priority="1068" stopIfTrue="1">
      <formula>VLOOKUP(AH263,CheckList,3,FALSE)=TRUE</formula>
    </cfRule>
  </conditionalFormatting>
  <conditionalFormatting sqref="AO265">
    <cfRule type="expression" dxfId="364" priority="1086" stopIfTrue="1">
      <formula>VLOOKUP(AH265,CheckList,3,FALSE)=TRUE</formula>
    </cfRule>
  </conditionalFormatting>
  <conditionalFormatting sqref="AO267">
    <cfRule type="expression" dxfId="363" priority="1103" stopIfTrue="1">
      <formula>VLOOKUP(AH267,CheckList,3,FALSE)=TRUE</formula>
    </cfRule>
  </conditionalFormatting>
  <conditionalFormatting sqref="AO269">
    <cfRule type="expression" dxfId="362" priority="1120" stopIfTrue="1">
      <formula>VLOOKUP(AH269,CheckList,3,FALSE)=TRUE</formula>
    </cfRule>
  </conditionalFormatting>
  <conditionalFormatting sqref="AO271">
    <cfRule type="expression" dxfId="361" priority="1136" stopIfTrue="1">
      <formula>VLOOKUP(AH271,CheckList,3,FALSE)=TRUE</formula>
    </cfRule>
  </conditionalFormatting>
  <conditionalFormatting sqref="AO273">
    <cfRule type="expression" dxfId="360" priority="1153" stopIfTrue="1">
      <formula>VLOOKUP(AH273,CheckList,3,FALSE)=TRUE</formula>
    </cfRule>
  </conditionalFormatting>
  <conditionalFormatting sqref="AO275">
    <cfRule type="expression" dxfId="359" priority="1169" stopIfTrue="1">
      <formula>VLOOKUP(AH275,CheckList,3,FALSE)=TRUE</formula>
    </cfRule>
  </conditionalFormatting>
  <conditionalFormatting sqref="AO277">
    <cfRule type="expression" dxfId="358" priority="1186" stopIfTrue="1">
      <formula>VLOOKUP(AH277,CheckList,3,FALSE)=TRUE</formula>
    </cfRule>
  </conditionalFormatting>
  <conditionalFormatting sqref="AO279">
    <cfRule type="expression" dxfId="357" priority="1204" stopIfTrue="1">
      <formula>VLOOKUP(AH279,CheckList,3,FALSE)=TRUE</formula>
    </cfRule>
  </conditionalFormatting>
  <conditionalFormatting sqref="AO281">
    <cfRule type="expression" dxfId="356" priority="1223" stopIfTrue="1">
      <formula>VLOOKUP(AH281,CheckList,3,FALSE)=TRUE</formula>
    </cfRule>
  </conditionalFormatting>
  <conditionalFormatting sqref="AO283">
    <cfRule type="expression" dxfId="355" priority="1240" stopIfTrue="1">
      <formula>VLOOKUP(AH283,CheckList,3,FALSE)=TRUE</formula>
    </cfRule>
  </conditionalFormatting>
  <conditionalFormatting sqref="AO285">
    <cfRule type="expression" dxfId="354" priority="1260" stopIfTrue="1">
      <formula>VLOOKUP(AH285,CheckList,3,FALSE)=TRUE</formula>
    </cfRule>
  </conditionalFormatting>
  <conditionalFormatting sqref="AO287">
    <cfRule type="expression" dxfId="353" priority="1277" stopIfTrue="1">
      <formula>VLOOKUP(AH287,CheckList,3,FALSE)=TRUE</formula>
    </cfRule>
  </conditionalFormatting>
  <conditionalFormatting sqref="AO289">
    <cfRule type="expression" dxfId="352" priority="1294" stopIfTrue="1">
      <formula>VLOOKUP(AH289,CheckList,3,FALSE)=TRUE</formula>
    </cfRule>
  </conditionalFormatting>
  <conditionalFormatting sqref="AO291">
    <cfRule type="expression" dxfId="351" priority="1311" stopIfTrue="1">
      <formula>VLOOKUP(AH291,CheckList,3,FALSE)=TRUE</formula>
    </cfRule>
  </conditionalFormatting>
  <conditionalFormatting sqref="AO293">
    <cfRule type="expression" dxfId="350" priority="1328" stopIfTrue="1">
      <formula>VLOOKUP(AH293,CheckList,3,FALSE)=TRUE</formula>
    </cfRule>
  </conditionalFormatting>
  <conditionalFormatting sqref="AO295">
    <cfRule type="expression" dxfId="349" priority="1346" stopIfTrue="1">
      <formula>VLOOKUP(AH295,CheckList,3,FALSE)=TRUE</formula>
    </cfRule>
  </conditionalFormatting>
  <conditionalFormatting sqref="AO297">
    <cfRule type="expression" dxfId="348" priority="1363" stopIfTrue="1">
      <formula>VLOOKUP(AH297,CheckList,3,FALSE)=TRUE</formula>
    </cfRule>
  </conditionalFormatting>
  <conditionalFormatting sqref="AO299">
    <cfRule type="expression" dxfId="347" priority="1380" stopIfTrue="1">
      <formula>VLOOKUP(AH299,CheckList,3,FALSE)=TRUE</formula>
    </cfRule>
  </conditionalFormatting>
  <conditionalFormatting sqref="AO301">
    <cfRule type="expression" dxfId="346" priority="1396" stopIfTrue="1">
      <formula>VLOOKUP(AH301,CheckList,3,FALSE)=TRUE</formula>
    </cfRule>
  </conditionalFormatting>
  <conditionalFormatting sqref="AO303">
    <cfRule type="expression" dxfId="345" priority="1413" stopIfTrue="1">
      <formula>VLOOKUP(AH303,CheckList,3,FALSE)=TRUE</formula>
    </cfRule>
  </conditionalFormatting>
  <conditionalFormatting sqref="AO305">
    <cfRule type="expression" dxfId="344" priority="1431" stopIfTrue="1">
      <formula>VLOOKUP(AH305,CheckList,3,FALSE)=TRUE</formula>
    </cfRule>
  </conditionalFormatting>
  <conditionalFormatting sqref="AO307">
    <cfRule type="expression" dxfId="343" priority="1450" stopIfTrue="1">
      <formula>VLOOKUP(AH307,CheckList,3,FALSE)=TRUE</formula>
    </cfRule>
  </conditionalFormatting>
  <conditionalFormatting sqref="AO309">
    <cfRule type="expression" dxfId="342" priority="1469" stopIfTrue="1">
      <formula>VLOOKUP(AH309,CheckList,3,FALSE)=TRUE</formula>
    </cfRule>
  </conditionalFormatting>
  <conditionalFormatting sqref="AO311">
    <cfRule type="expression" dxfId="341" priority="1486" stopIfTrue="1">
      <formula>VLOOKUP(AH311,CheckList,3,FALSE)=TRUE</formula>
    </cfRule>
  </conditionalFormatting>
  <conditionalFormatting sqref="AO313">
    <cfRule type="expression" dxfId="340" priority="1502" stopIfTrue="1">
      <formula>VLOOKUP(AH313,CheckList,3,FALSE)=TRUE</formula>
    </cfRule>
  </conditionalFormatting>
  <conditionalFormatting sqref="AO315">
    <cfRule type="expression" dxfId="339" priority="1520" stopIfTrue="1">
      <formula>VLOOKUP(AH315,CheckList,3,FALSE)=TRUE</formula>
    </cfRule>
  </conditionalFormatting>
  <conditionalFormatting sqref="AO317">
    <cfRule type="expression" dxfId="338" priority="57" stopIfTrue="1">
      <formula>VLOOKUP(AH317,CheckList,3,FALSE)=TRUE</formula>
    </cfRule>
  </conditionalFormatting>
  <conditionalFormatting sqref="AQ164">
    <cfRule type="expression" dxfId="337" priority="162" stopIfTrue="1">
      <formula>VLOOKUP(AH164&amp; "_1mM",CheckList,3,FALSE)=TRUE</formula>
    </cfRule>
  </conditionalFormatting>
  <conditionalFormatting sqref="AQ166">
    <cfRule type="expression" dxfId="336" priority="182" stopIfTrue="1">
      <formula>VLOOKUP(AH166&amp; "_1mM",CheckList,3,FALSE)=TRUE</formula>
    </cfRule>
  </conditionalFormatting>
  <conditionalFormatting sqref="AQ168">
    <cfRule type="expression" dxfId="335" priority="202" stopIfTrue="1">
      <formula>VLOOKUP(AH168&amp; "_1mM",CheckList,3,FALSE)=TRUE</formula>
    </cfRule>
  </conditionalFormatting>
  <conditionalFormatting sqref="AQ170">
    <cfRule type="expression" dxfId="334" priority="222" stopIfTrue="1">
      <formula>VLOOKUP(AH170&amp; "_1mM",CheckList,3,FALSE)=TRUE</formula>
    </cfRule>
  </conditionalFormatting>
  <conditionalFormatting sqref="AQ172">
    <cfRule type="expression" dxfId="333" priority="242" stopIfTrue="1">
      <formula>VLOOKUP(AH172&amp; "_1mM",CheckList,3,FALSE)=TRUE</formula>
    </cfRule>
  </conditionalFormatting>
  <conditionalFormatting sqref="AQ174">
    <cfRule type="expression" dxfId="332" priority="262" stopIfTrue="1">
      <formula>VLOOKUP(AH174&amp; "_1mM",CheckList,3,FALSE)=TRUE</formula>
    </cfRule>
  </conditionalFormatting>
  <conditionalFormatting sqref="AQ176">
    <cfRule type="expression" dxfId="331" priority="282" stopIfTrue="1">
      <formula>VLOOKUP(AH176&amp; "_1mM",CheckList,3,FALSE)=TRUE</formula>
    </cfRule>
  </conditionalFormatting>
  <conditionalFormatting sqref="AQ178">
    <cfRule type="expression" dxfId="330" priority="302" stopIfTrue="1">
      <formula>VLOOKUP(AH178&amp; "_1mM",CheckList,3,FALSE)=TRUE</formula>
    </cfRule>
  </conditionalFormatting>
  <conditionalFormatting sqref="AQ180">
    <cfRule type="expression" dxfId="329" priority="322" stopIfTrue="1">
      <formula>VLOOKUP(AH180&amp; "_1mM",CheckList,3,FALSE)=TRUE</formula>
    </cfRule>
  </conditionalFormatting>
  <conditionalFormatting sqref="AQ182">
    <cfRule type="expression" dxfId="328" priority="342" stopIfTrue="1">
      <formula>VLOOKUP(AH182&amp; "_1mM",CheckList,3,FALSE)=TRUE</formula>
    </cfRule>
  </conditionalFormatting>
  <conditionalFormatting sqref="AQ184">
    <cfRule type="expression" dxfId="327" priority="362" stopIfTrue="1">
      <formula>VLOOKUP(AH184&amp; "_1mM",CheckList,3,FALSE)=TRUE</formula>
    </cfRule>
  </conditionalFormatting>
  <conditionalFormatting sqref="AQ186">
    <cfRule type="expression" dxfId="326" priority="382" stopIfTrue="1">
      <formula>VLOOKUP(AH186&amp; "_1mM",CheckList,3,FALSE)=TRUE</formula>
    </cfRule>
  </conditionalFormatting>
  <conditionalFormatting sqref="AQ188">
    <cfRule type="expression" dxfId="325" priority="402" stopIfTrue="1">
      <formula>VLOOKUP(AH188&amp; "_1mM",CheckList,3,FALSE)=TRUE</formula>
    </cfRule>
  </conditionalFormatting>
  <conditionalFormatting sqref="AQ190">
    <cfRule type="expression" dxfId="324" priority="422" stopIfTrue="1">
      <formula>VLOOKUP(AH190&amp; "_1mM",CheckList,3,FALSE)=TRUE</formula>
    </cfRule>
  </conditionalFormatting>
  <conditionalFormatting sqref="AQ192">
    <cfRule type="expression" dxfId="323" priority="442" stopIfTrue="1">
      <formula>VLOOKUP(AH192&amp; "_1mM",CheckList,3,FALSE)=TRUE</formula>
    </cfRule>
  </conditionalFormatting>
  <conditionalFormatting sqref="AQ194">
    <cfRule type="expression" dxfId="322" priority="462" stopIfTrue="1">
      <formula>VLOOKUP(AH194&amp; "_1mM",CheckList,3,FALSE)=TRUE</formula>
    </cfRule>
  </conditionalFormatting>
  <conditionalFormatting sqref="AQ196">
    <cfRule type="expression" dxfId="321" priority="482" stopIfTrue="1">
      <formula>VLOOKUP(AH196&amp; "_1mM",CheckList,3,FALSE)=TRUE</formula>
    </cfRule>
  </conditionalFormatting>
  <conditionalFormatting sqref="AQ198">
    <cfRule type="expression" dxfId="320" priority="502" stopIfTrue="1">
      <formula>VLOOKUP(AH198&amp; "_1mM",CheckList,3,FALSE)=TRUE</formula>
    </cfRule>
  </conditionalFormatting>
  <conditionalFormatting sqref="AQ200">
    <cfRule type="expression" dxfId="319" priority="522" stopIfTrue="1">
      <formula>VLOOKUP(AH200&amp; "_1mM",CheckList,3,FALSE)=TRUE</formula>
    </cfRule>
  </conditionalFormatting>
  <conditionalFormatting sqref="AQ202">
    <cfRule type="expression" dxfId="318" priority="542" stopIfTrue="1">
      <formula>VLOOKUP(AH202&amp; "_1mM",CheckList,3,FALSE)=TRUE</formula>
    </cfRule>
  </conditionalFormatting>
  <conditionalFormatting sqref="AQ204">
    <cfRule type="expression" dxfId="317" priority="562" stopIfTrue="1">
      <formula>VLOOKUP(AH204&amp; "_1mM",CheckList,3,FALSE)=TRUE</formula>
    </cfRule>
  </conditionalFormatting>
  <conditionalFormatting sqref="AQ206">
    <cfRule type="expression" dxfId="316" priority="582" stopIfTrue="1">
      <formula>VLOOKUP(AH206&amp; "_1mM",CheckList,3,FALSE)=TRUE</formula>
    </cfRule>
  </conditionalFormatting>
  <conditionalFormatting sqref="AQ208">
    <cfRule type="expression" dxfId="315" priority="602" stopIfTrue="1">
      <formula>VLOOKUP(AH208&amp; "_1mM",CheckList,3,FALSE)=TRUE</formula>
    </cfRule>
  </conditionalFormatting>
  <conditionalFormatting sqref="AQ210">
    <cfRule type="expression" dxfId="314" priority="622" stopIfTrue="1">
      <formula>VLOOKUP(AH210&amp; "_1mM",CheckList,3,FALSE)=TRUE</formula>
    </cfRule>
  </conditionalFormatting>
  <conditionalFormatting sqref="AQ212">
    <cfRule type="expression" dxfId="313" priority="642" stopIfTrue="1">
      <formula>VLOOKUP(AH212&amp; "_1mM",CheckList,3,FALSE)=TRUE</formula>
    </cfRule>
  </conditionalFormatting>
  <conditionalFormatting sqref="AQ214">
    <cfRule type="expression" dxfId="312" priority="662" stopIfTrue="1">
      <formula>VLOOKUP(AH214&amp; "_1mM",CheckList,3,FALSE)=TRUE</formula>
    </cfRule>
  </conditionalFormatting>
  <conditionalFormatting sqref="AQ216">
    <cfRule type="expression" dxfId="311" priority="682" stopIfTrue="1">
      <formula>VLOOKUP(AH216&amp; "_1mM",CheckList,3,FALSE)=TRUE</formula>
    </cfRule>
  </conditionalFormatting>
  <conditionalFormatting sqref="AQ218">
    <cfRule type="expression" dxfId="310" priority="702" stopIfTrue="1">
      <formula>VLOOKUP(AH218&amp; "_1mM",CheckList,3,FALSE)=TRUE</formula>
    </cfRule>
  </conditionalFormatting>
  <conditionalFormatting sqref="AQ220">
    <cfRule type="expression" dxfId="309" priority="722" stopIfTrue="1">
      <formula>VLOOKUP(AH220&amp; "_1mM",CheckList,3,FALSE)=TRUE</formula>
    </cfRule>
  </conditionalFormatting>
  <conditionalFormatting sqref="AQ222">
    <cfRule type="expression" dxfId="308" priority="742" stopIfTrue="1">
      <formula>VLOOKUP(AH222&amp; "_1mM",CheckList,3,FALSE)=TRUE</formula>
    </cfRule>
  </conditionalFormatting>
  <conditionalFormatting sqref="AQ224">
    <cfRule type="expression" dxfId="307" priority="108">
      <formula>VLOOKUP(AH224&amp; "_1mM",CheckList,3,FALSE)=TRUE</formula>
    </cfRule>
  </conditionalFormatting>
  <conditionalFormatting sqref="AQ226">
    <cfRule type="expression" dxfId="306" priority="762" stopIfTrue="1">
      <formula>VLOOKUP(AH226&amp; "_1mM",CheckList,3,FALSE)=TRUE</formula>
    </cfRule>
  </conditionalFormatting>
  <conditionalFormatting sqref="AQ237">
    <cfRule type="expression" dxfId="305" priority="56" stopIfTrue="1">
      <formula>VLOOKUP(AH237&amp; "_1mM",CheckList,3,FALSE)=TRUE</formula>
    </cfRule>
  </conditionalFormatting>
  <conditionalFormatting sqref="AQ239">
    <cfRule type="expression" dxfId="304" priority="850" stopIfTrue="1">
      <formula>VLOOKUP(AH239&amp; "_1mM",CheckList,3,FALSE)=TRUE</formula>
    </cfRule>
  </conditionalFormatting>
  <conditionalFormatting sqref="AQ241">
    <cfRule type="expression" dxfId="303" priority="870" stopIfTrue="1">
      <formula>VLOOKUP(AH241&amp; "_1mM",CheckList,3,FALSE)=TRUE</formula>
    </cfRule>
  </conditionalFormatting>
  <conditionalFormatting sqref="AQ243">
    <cfRule type="expression" dxfId="302" priority="889" stopIfTrue="1">
      <formula>VLOOKUP(AH243&amp; "_1mM",CheckList,3,FALSE)=TRUE</formula>
    </cfRule>
  </conditionalFormatting>
  <conditionalFormatting sqref="AQ245">
    <cfRule type="expression" dxfId="301" priority="908" stopIfTrue="1">
      <formula>VLOOKUP(AH245&amp; "_1mM",CheckList,3,FALSE)=TRUE</formula>
    </cfRule>
  </conditionalFormatting>
  <conditionalFormatting sqref="AQ249">
    <cfRule type="expression" dxfId="300" priority="944" stopIfTrue="1">
      <formula>VLOOKUP(AH249&amp; "_1mM",CheckList,3,FALSE)=TRUE</formula>
    </cfRule>
  </conditionalFormatting>
  <conditionalFormatting sqref="AQ253">
    <cfRule type="expression" dxfId="299" priority="980" stopIfTrue="1">
      <formula>VLOOKUP(AH253&amp; "_1mM",CheckList,3,FALSE)=TRUE</formula>
    </cfRule>
  </conditionalFormatting>
  <conditionalFormatting sqref="AQ257">
    <cfRule type="expression" dxfId="298" priority="1016" stopIfTrue="1">
      <formula>VLOOKUP(AH257&amp; "_1mM",CheckList,3,FALSE)=TRUE</formula>
    </cfRule>
  </conditionalFormatting>
  <conditionalFormatting sqref="AQ265">
    <cfRule type="expression" dxfId="297" priority="1087" stopIfTrue="1">
      <formula>VLOOKUP(AH265&amp; "_1mM",CheckList,3,FALSE)=TRUE</formula>
    </cfRule>
  </conditionalFormatting>
  <conditionalFormatting sqref="AQ267">
    <cfRule type="expression" dxfId="296" priority="1104" stopIfTrue="1">
      <formula>VLOOKUP(AH267&amp; "_1mM",CheckList,3,FALSE)=TRUE</formula>
    </cfRule>
  </conditionalFormatting>
  <conditionalFormatting sqref="AQ271">
    <cfRule type="expression" dxfId="295" priority="1137" stopIfTrue="1">
      <formula>VLOOKUP(AH271&amp; "_1mM",CheckList,3,FALSE)=TRUE</formula>
    </cfRule>
  </conditionalFormatting>
  <conditionalFormatting sqref="AQ275">
    <cfRule type="expression" dxfId="294" priority="1170" stopIfTrue="1">
      <formula>VLOOKUP(AH275&amp; "_1mM",CheckList,3,FALSE)=TRUE</formula>
    </cfRule>
  </conditionalFormatting>
  <conditionalFormatting sqref="AQ279">
    <cfRule type="expression" dxfId="293" priority="17" stopIfTrue="1">
      <formula>VLOOKUP(AH279&amp; "_1mM",CheckList,3,FALSE)=TRUE</formula>
    </cfRule>
  </conditionalFormatting>
  <conditionalFormatting sqref="AQ281">
    <cfRule type="expression" dxfId="292" priority="18" stopIfTrue="1">
      <formula>VLOOKUP(AH281&amp; "_1mM",CheckList,3,FALSE)=TRUE</formula>
    </cfRule>
  </conditionalFormatting>
  <conditionalFormatting sqref="AQ283">
    <cfRule type="expression" dxfId="291" priority="1241" stopIfTrue="1">
      <formula>VLOOKUP(AH283&amp; "_1mM",CheckList,3,FALSE)=TRUE</formula>
    </cfRule>
  </conditionalFormatting>
  <conditionalFormatting sqref="AQ285">
    <cfRule type="expression" dxfId="290" priority="19" stopIfTrue="1">
      <formula>VLOOKUP(AH285&amp; "_1mM",CheckList,3,FALSE)=TRUE</formula>
    </cfRule>
  </conditionalFormatting>
  <conditionalFormatting sqref="AQ287">
    <cfRule type="expression" dxfId="289" priority="62" stopIfTrue="1">
      <formula>VLOOKUP(AH287&amp; "_1mM",CheckList,3,FALSE)=TRUE</formula>
    </cfRule>
  </conditionalFormatting>
  <conditionalFormatting sqref="AQ289">
    <cfRule type="expression" dxfId="288" priority="22" stopIfTrue="1">
      <formula>VLOOKUP(AH289&amp; "_1mM",CheckList,3,FALSE)=TRUE</formula>
    </cfRule>
  </conditionalFormatting>
  <conditionalFormatting sqref="AQ293">
    <cfRule type="expression" dxfId="287" priority="1329" stopIfTrue="1">
      <formula>VLOOKUP(AH293&amp; "_1mM",CheckList,3,FALSE)=TRUE</formula>
    </cfRule>
  </conditionalFormatting>
  <conditionalFormatting sqref="AQ295">
    <cfRule type="expression" dxfId="286" priority="24" stopIfTrue="1">
      <formula>VLOOKUP(AH295&amp; "_1mM",CheckList,3,FALSE)=TRUE</formula>
    </cfRule>
  </conditionalFormatting>
  <conditionalFormatting sqref="AQ297">
    <cfRule type="expression" dxfId="285" priority="59" stopIfTrue="1">
      <formula>VLOOKUP(AH297&amp; "_1mM",CheckList,3,FALSE)=TRUE</formula>
    </cfRule>
  </conditionalFormatting>
  <conditionalFormatting sqref="AQ301">
    <cfRule type="expression" dxfId="284" priority="1397" stopIfTrue="1">
      <formula>VLOOKUP(AH301&amp; "_1mM",CheckList,3,FALSE)=TRUE</formula>
    </cfRule>
  </conditionalFormatting>
  <conditionalFormatting sqref="AQ303">
    <cfRule type="expression" dxfId="283" priority="1414" stopIfTrue="1">
      <formula>VLOOKUP(AH303&amp; "_1mM",CheckList,3,FALSE)=TRUE</formula>
    </cfRule>
  </conditionalFormatting>
  <conditionalFormatting sqref="AQ305">
    <cfRule type="expression" dxfId="282" priority="1432" stopIfTrue="1">
      <formula>VLOOKUP(AH305&amp; "_1mM",CheckList,3,FALSE)=TRUE</formula>
    </cfRule>
  </conditionalFormatting>
  <conditionalFormatting sqref="AQ307">
    <cfRule type="expression" dxfId="281" priority="50" stopIfTrue="1">
      <formula>VLOOKUP(AH307&amp; "_1mM",CheckList,3,FALSE)=TRUE</formula>
    </cfRule>
  </conditionalFormatting>
  <conditionalFormatting sqref="AQ309">
    <cfRule type="expression" dxfId="280" priority="31" stopIfTrue="1">
      <formula>VLOOKUP(AH309&amp; "_1mM",CheckList,3,FALSE)=TRUE</formula>
    </cfRule>
  </conditionalFormatting>
  <conditionalFormatting sqref="AQ313">
    <cfRule type="expression" dxfId="279" priority="77" stopIfTrue="1">
      <formula>VLOOKUP(AH313&amp; "_1mM",CheckList,3,FALSE)=TRUE</formula>
    </cfRule>
  </conditionalFormatting>
  <conditionalFormatting sqref="AQ315">
    <cfRule type="expression" dxfId="278" priority="36" stopIfTrue="1">
      <formula>VLOOKUP(AH315&amp; "_1mM",CheckList,3,FALSE)=TRUE</formula>
    </cfRule>
  </conditionalFormatting>
  <conditionalFormatting sqref="AU164:AU226">
    <cfRule type="expression" dxfId="277" priority="130" stopIfTrue="1">
      <formula>VLOOKUP(AU164,CheckList,3,FALSE)=TRUE</formula>
    </cfRule>
    <cfRule type="expression" dxfId="276" priority="131" stopIfTrue="1">
      <formula>VLOOKUP(AU164&amp; "_1mM",CheckList,3,FALSE)=TRUE</formula>
    </cfRule>
    <cfRule type="expression" dxfId="275" priority="132">
      <formula>$BM$159=TRUE</formula>
    </cfRule>
  </conditionalFormatting>
  <conditionalFormatting sqref="AU169">
    <cfRule type="expression" dxfId="274" priority="128" stopIfTrue="1">
      <formula>VLOOKUP(AU168&amp;"_1mM",CheckList,3,FALSE)=TRUE</formula>
    </cfRule>
    <cfRule type="expression" dxfId="273" priority="129" stopIfTrue="1">
      <formula>VLOOKUP(AU168,CheckList,3,FALSE)=TRUE</formula>
    </cfRule>
  </conditionalFormatting>
  <conditionalFormatting sqref="AU177">
    <cfRule type="expression" dxfId="272" priority="127" stopIfTrue="1">
      <formula>VLOOKUP(AU176&amp;"_1mM",CheckList,3,FALSE)=TRUE</formula>
    </cfRule>
    <cfRule type="expression" dxfId="271" priority="126" stopIfTrue="1">
      <formula>VLOOKUP(AU176,CheckList,3,FALSE)=TRUE</formula>
    </cfRule>
  </conditionalFormatting>
  <conditionalFormatting sqref="AU181">
    <cfRule type="expression" dxfId="270" priority="125" stopIfTrue="1">
      <formula>VLOOKUP(AU180&amp;"_1mM",CheckList,3,FALSE)=TRUE</formula>
    </cfRule>
    <cfRule type="expression" dxfId="269" priority="124" stopIfTrue="1">
      <formula>VLOOKUP(AU180,CheckList,3,FALSE)=TRUE</formula>
    </cfRule>
  </conditionalFormatting>
  <conditionalFormatting sqref="AU231">
    <cfRule type="expression" dxfId="268" priority="782" stopIfTrue="1">
      <formula>VLOOKUP(AU231&amp; "_1mM",CheckList,3,FALSE)=TRUE</formula>
    </cfRule>
    <cfRule type="expression" dxfId="267" priority="783" stopIfTrue="1">
      <formula>$BM$159=TRUE</formula>
    </cfRule>
    <cfRule type="expression" dxfId="266" priority="781" stopIfTrue="1">
      <formula>VLOOKUP(AU231,CheckList,3,FALSE)=TRUE</formula>
    </cfRule>
  </conditionalFormatting>
  <conditionalFormatting sqref="AU233">
    <cfRule type="expression" dxfId="265" priority="799" stopIfTrue="1">
      <formula>VLOOKUP(AU233,CheckList,3,FALSE)=TRUE</formula>
    </cfRule>
    <cfRule type="expression" dxfId="264" priority="800" stopIfTrue="1">
      <formula>VLOOKUP(AU233&amp; "_1mM",CheckList,3,FALSE)=TRUE</formula>
    </cfRule>
    <cfRule type="expression" dxfId="263" priority="801" stopIfTrue="1">
      <formula>$BM$159=TRUE</formula>
    </cfRule>
  </conditionalFormatting>
  <conditionalFormatting sqref="AU235">
    <cfRule type="expression" dxfId="262" priority="818" stopIfTrue="1">
      <formula>VLOOKUP(AU235,CheckList,3,FALSE)=TRUE</formula>
    </cfRule>
    <cfRule type="expression" dxfId="261" priority="820" stopIfTrue="1">
      <formula>$BM$159=TRUE</formula>
    </cfRule>
    <cfRule type="expression" dxfId="260" priority="819" stopIfTrue="1">
      <formula>VLOOKUP(AU235&amp; "_1mM",CheckList,3,FALSE)=TRUE</formula>
    </cfRule>
  </conditionalFormatting>
  <conditionalFormatting sqref="AU237">
    <cfRule type="expression" dxfId="259" priority="834" stopIfTrue="1">
      <formula>VLOOKUP(AU237,CheckList,3,FALSE)=TRUE</formula>
    </cfRule>
    <cfRule type="expression" dxfId="258" priority="835" stopIfTrue="1">
      <formula>VLOOKUP(AU237&amp; "_1mM",CheckList,3,FALSE)=TRUE</formula>
    </cfRule>
    <cfRule type="expression" dxfId="257" priority="836" stopIfTrue="1">
      <formula>$BM$159=TRUE</formula>
    </cfRule>
  </conditionalFormatting>
  <conditionalFormatting sqref="AU239">
    <cfRule type="expression" dxfId="256" priority="852" stopIfTrue="1">
      <formula>VLOOKUP(AU239&amp; "_1mM",CheckList,3,FALSE)=TRUE</formula>
    </cfRule>
    <cfRule type="expression" dxfId="255" priority="853" stopIfTrue="1">
      <formula>$BM$159=TRUE</formula>
    </cfRule>
    <cfRule type="expression" dxfId="254" priority="851" stopIfTrue="1">
      <formula>VLOOKUP(AU239,CheckList,3,FALSE)=TRUE</formula>
    </cfRule>
  </conditionalFormatting>
  <conditionalFormatting sqref="AU241">
    <cfRule type="expression" dxfId="253" priority="871" stopIfTrue="1">
      <formula>VLOOKUP(AU241,CheckList,3,FALSE)=TRUE</formula>
    </cfRule>
    <cfRule type="expression" dxfId="252" priority="872" stopIfTrue="1">
      <formula>VLOOKUP(AU241&amp; "_1mM",CheckList,3,FALSE)=TRUE</formula>
    </cfRule>
    <cfRule type="expression" dxfId="251" priority="873" stopIfTrue="1">
      <formula>$BM$159=TRUE</formula>
    </cfRule>
  </conditionalFormatting>
  <conditionalFormatting sqref="AU243">
    <cfRule type="expression" dxfId="250" priority="891" stopIfTrue="1">
      <formula>VLOOKUP(AU243&amp; "_1mM",CheckList,3,FALSE)=TRUE</formula>
    </cfRule>
    <cfRule type="expression" dxfId="249" priority="892" stopIfTrue="1">
      <formula>$BM$159=TRUE</formula>
    </cfRule>
    <cfRule type="expression" dxfId="248" priority="890" stopIfTrue="1">
      <formula>VLOOKUP(AU243,CheckList,3,FALSE)=TRUE</formula>
    </cfRule>
  </conditionalFormatting>
  <conditionalFormatting sqref="AU245">
    <cfRule type="expression" dxfId="247" priority="911" stopIfTrue="1">
      <formula>$BM$159=TRUE</formula>
    </cfRule>
    <cfRule type="expression" dxfId="246" priority="909" stopIfTrue="1">
      <formula>VLOOKUP(AU245,CheckList,3,FALSE)=TRUE</formula>
    </cfRule>
    <cfRule type="expression" dxfId="245" priority="910" stopIfTrue="1">
      <formula>VLOOKUP(AU245&amp; "_1mM",CheckList,3,FALSE)=TRUE</formula>
    </cfRule>
  </conditionalFormatting>
  <conditionalFormatting sqref="AU247">
    <cfRule type="expression" dxfId="244" priority="927" stopIfTrue="1">
      <formula>VLOOKUP(AU247,CheckList,3,FALSE)=TRUE</formula>
    </cfRule>
    <cfRule type="expression" dxfId="243" priority="929" stopIfTrue="1">
      <formula>$BM$159=TRUE</formula>
    </cfRule>
    <cfRule type="expression" dxfId="242" priority="928" stopIfTrue="1">
      <formula>VLOOKUP(AU247&amp; "_1mM",CheckList,3,FALSE)=TRUE</formula>
    </cfRule>
  </conditionalFormatting>
  <conditionalFormatting sqref="AU249">
    <cfRule type="expression" dxfId="241" priority="945" stopIfTrue="1">
      <formula>VLOOKUP(AU249,CheckList,3,FALSE)=TRUE</formula>
    </cfRule>
    <cfRule type="expression" dxfId="240" priority="947" stopIfTrue="1">
      <formula>$BM$159=TRUE</formula>
    </cfRule>
    <cfRule type="expression" dxfId="239" priority="946" stopIfTrue="1">
      <formula>VLOOKUP(AU249&amp; "_1mM",CheckList,3,FALSE)=TRUE</formula>
    </cfRule>
  </conditionalFormatting>
  <conditionalFormatting sqref="AU251">
    <cfRule type="expression" dxfId="238" priority="964" stopIfTrue="1">
      <formula>VLOOKUP(AU251&amp; "_1mM",CheckList,3,FALSE)=TRUE</formula>
    </cfRule>
    <cfRule type="expression" dxfId="237" priority="965" stopIfTrue="1">
      <formula>$BM$159=TRUE</formula>
    </cfRule>
    <cfRule type="expression" dxfId="236" priority="963" stopIfTrue="1">
      <formula>VLOOKUP(AU251,CheckList,3,FALSE)=TRUE</formula>
    </cfRule>
  </conditionalFormatting>
  <conditionalFormatting sqref="AU253">
    <cfRule type="expression" dxfId="235" priority="983" stopIfTrue="1">
      <formula>$BM$159=TRUE</formula>
    </cfRule>
    <cfRule type="expression" dxfId="234" priority="981" stopIfTrue="1">
      <formula>VLOOKUP(AU253,CheckList,3,FALSE)=TRUE</formula>
    </cfRule>
    <cfRule type="expression" dxfId="233" priority="982" stopIfTrue="1">
      <formula>VLOOKUP(AU253&amp; "_1mM",CheckList,3,FALSE)=TRUE</formula>
    </cfRule>
  </conditionalFormatting>
  <conditionalFormatting sqref="AU255">
    <cfRule type="expression" dxfId="232" priority="1000" stopIfTrue="1">
      <formula>$BM$159=TRUE</formula>
    </cfRule>
    <cfRule type="expression" dxfId="231" priority="999" stopIfTrue="1">
      <formula>VLOOKUP(AU255&amp; "_1mM",CheckList,3,FALSE)=TRUE</formula>
    </cfRule>
    <cfRule type="expression" dxfId="230" priority="998" stopIfTrue="1">
      <formula>VLOOKUP(AU255,CheckList,3,FALSE)=TRUE</formula>
    </cfRule>
  </conditionalFormatting>
  <conditionalFormatting sqref="AU257">
    <cfRule type="expression" dxfId="229" priority="1017" stopIfTrue="1">
      <formula>VLOOKUP(AU257,CheckList,3,FALSE)=TRUE</formula>
    </cfRule>
    <cfRule type="expression" dxfId="228" priority="1019" stopIfTrue="1">
      <formula>$BM$159=TRUE</formula>
    </cfRule>
    <cfRule type="expression" dxfId="227" priority="1018" stopIfTrue="1">
      <formula>VLOOKUP(AU257&amp; "_1mM",CheckList,3,FALSE)=TRUE</formula>
    </cfRule>
  </conditionalFormatting>
  <conditionalFormatting sqref="AU259">
    <cfRule type="expression" dxfId="226" priority="1037" stopIfTrue="1">
      <formula>$BM$159=TRUE</formula>
    </cfRule>
    <cfRule type="expression" dxfId="225" priority="1035" stopIfTrue="1">
      <formula>VLOOKUP(AU259,CheckList,3,FALSE)=TRUE</formula>
    </cfRule>
    <cfRule type="expression" dxfId="224" priority="1036" stopIfTrue="1">
      <formula>VLOOKUP(AU259&amp; "_1mM",CheckList,3,FALSE)=TRUE</formula>
    </cfRule>
  </conditionalFormatting>
  <conditionalFormatting sqref="AU261">
    <cfRule type="expression" dxfId="223" priority="1054" stopIfTrue="1">
      <formula>$BM$159=TRUE</formula>
    </cfRule>
    <cfRule type="expression" dxfId="222" priority="1053" stopIfTrue="1">
      <formula>VLOOKUP(AU261&amp; "_1mM",CheckList,3,FALSE)=TRUE</formula>
    </cfRule>
    <cfRule type="expression" dxfId="221" priority="1052" stopIfTrue="1">
      <formula>VLOOKUP(AU261,CheckList,3,FALSE)=TRUE</formula>
    </cfRule>
  </conditionalFormatting>
  <conditionalFormatting sqref="AU263">
    <cfRule type="expression" dxfId="220" priority="1070" stopIfTrue="1">
      <formula>VLOOKUP(AU263&amp; "_1mM",CheckList,3,FALSE)=TRUE</formula>
    </cfRule>
    <cfRule type="expression" dxfId="219" priority="1069" stopIfTrue="1">
      <formula>VLOOKUP(AU263,CheckList,3,FALSE)=TRUE</formula>
    </cfRule>
    <cfRule type="expression" dxfId="218" priority="1071" stopIfTrue="1">
      <formula>$BM$159=TRUE</formula>
    </cfRule>
  </conditionalFormatting>
  <conditionalFormatting sqref="AU265">
    <cfRule type="expression" dxfId="217" priority="1089" stopIfTrue="1">
      <formula>VLOOKUP(AU265&amp; "_1mM",CheckList,3,FALSE)=TRUE</formula>
    </cfRule>
    <cfRule type="expression" dxfId="216" priority="1090" stopIfTrue="1">
      <formula>$BM$159=TRUE</formula>
    </cfRule>
    <cfRule type="expression" dxfId="215" priority="1088" stopIfTrue="1">
      <formula>VLOOKUP(AU265,CheckList,3,FALSE)=TRUE</formula>
    </cfRule>
  </conditionalFormatting>
  <conditionalFormatting sqref="AU267">
    <cfRule type="expression" dxfId="214" priority="1107" stopIfTrue="1">
      <formula>$BM$159=TRUE</formula>
    </cfRule>
    <cfRule type="expression" dxfId="213" priority="1106" stopIfTrue="1">
      <formula>VLOOKUP(AU267&amp; "_1mM",CheckList,3,FALSE)=TRUE</formula>
    </cfRule>
    <cfRule type="expression" dxfId="212" priority="1105" stopIfTrue="1">
      <formula>VLOOKUP(AU267,CheckList,3,FALSE)=TRUE</formula>
    </cfRule>
  </conditionalFormatting>
  <conditionalFormatting sqref="AU269">
    <cfRule type="expression" dxfId="211" priority="1121" stopIfTrue="1">
      <formula>VLOOKUP(AU269,CheckList,3,FALSE)=TRUE</formula>
    </cfRule>
    <cfRule type="expression" dxfId="210" priority="1122" stopIfTrue="1">
      <formula>VLOOKUP(AU269&amp; "_1mM",CheckList,3,FALSE)=TRUE</formula>
    </cfRule>
    <cfRule type="expression" dxfId="209" priority="1123" stopIfTrue="1">
      <formula>$BM$159=TRUE</formula>
    </cfRule>
  </conditionalFormatting>
  <conditionalFormatting sqref="AU271">
    <cfRule type="expression" dxfId="208" priority="1140" stopIfTrue="1">
      <formula>$BM$159=TRUE</formula>
    </cfRule>
    <cfRule type="expression" dxfId="207" priority="1138" stopIfTrue="1">
      <formula>VLOOKUP(AU271,CheckList,3,FALSE)=TRUE</formula>
    </cfRule>
    <cfRule type="expression" dxfId="206" priority="1139" stopIfTrue="1">
      <formula>VLOOKUP(AU271&amp; "_1mM",CheckList,3,FALSE)=TRUE</formula>
    </cfRule>
  </conditionalFormatting>
  <conditionalFormatting sqref="AU273">
    <cfRule type="expression" dxfId="205" priority="1154" stopIfTrue="1">
      <formula>VLOOKUP(AU273,CheckList,3,FALSE)=TRUE</formula>
    </cfRule>
    <cfRule type="expression" dxfId="204" priority="1155" stopIfTrue="1">
      <formula>VLOOKUP(AU273&amp; "_1mM",CheckList,3,FALSE)=TRUE</formula>
    </cfRule>
    <cfRule type="expression" dxfId="203" priority="1156" stopIfTrue="1">
      <formula>$BM$159=TRUE</formula>
    </cfRule>
  </conditionalFormatting>
  <conditionalFormatting sqref="AU275">
    <cfRule type="expression" dxfId="202" priority="1173" stopIfTrue="1">
      <formula>$BM$159=TRUE</formula>
    </cfRule>
    <cfRule type="expression" dxfId="201" priority="1172" stopIfTrue="1">
      <formula>VLOOKUP(AU275&amp; "_1mM",CheckList,3,FALSE)=TRUE</formula>
    </cfRule>
    <cfRule type="expression" dxfId="200" priority="1171" stopIfTrue="1">
      <formula>VLOOKUP(AU275,CheckList,3,FALSE)=TRUE</formula>
    </cfRule>
  </conditionalFormatting>
  <conditionalFormatting sqref="AU277">
    <cfRule type="expression" dxfId="199" priority="1187" stopIfTrue="1">
      <formula>VLOOKUP(AU277,CheckList,3,FALSE)=TRUE</formula>
    </cfRule>
    <cfRule type="expression" dxfId="198" priority="1188" stopIfTrue="1">
      <formula>VLOOKUP(AU277&amp; "_1mM",CheckList,3,FALSE)=TRUE</formula>
    </cfRule>
    <cfRule type="expression" dxfId="197" priority="1189" stopIfTrue="1">
      <formula>$BM$159=TRUE</formula>
    </cfRule>
  </conditionalFormatting>
  <conditionalFormatting sqref="AU279">
    <cfRule type="expression" dxfId="196" priority="1207" stopIfTrue="1">
      <formula>$BM$159=TRUE</formula>
    </cfRule>
    <cfRule type="expression" dxfId="195" priority="1205" stopIfTrue="1">
      <formula>VLOOKUP(AU279,CheckList,3,FALSE)=TRUE</formula>
    </cfRule>
    <cfRule type="expression" dxfId="194" priority="1206" stopIfTrue="1">
      <formula>VLOOKUP(AU279&amp; "_1mM",CheckList,3,FALSE)=TRUE</formula>
    </cfRule>
  </conditionalFormatting>
  <conditionalFormatting sqref="AU281">
    <cfRule type="expression" dxfId="193" priority="1224" stopIfTrue="1">
      <formula>VLOOKUP(AU281,CheckList,3,FALSE)=TRUE</formula>
    </cfRule>
    <cfRule type="expression" dxfId="192" priority="1226" stopIfTrue="1">
      <formula>$BM$159=TRUE</formula>
    </cfRule>
    <cfRule type="expression" dxfId="191" priority="1225" stopIfTrue="1">
      <formula>VLOOKUP(AU281&amp; "_1mM",CheckList,3,FALSE)=TRUE</formula>
    </cfRule>
  </conditionalFormatting>
  <conditionalFormatting sqref="AU283">
    <cfRule type="expression" dxfId="190" priority="1242" stopIfTrue="1">
      <formula>VLOOKUP(AU283,CheckList,3,FALSE)=TRUE</formula>
    </cfRule>
    <cfRule type="expression" dxfId="189" priority="1244" stopIfTrue="1">
      <formula>$BM$159=TRUE</formula>
    </cfRule>
    <cfRule type="expression" dxfId="188" priority="1243" stopIfTrue="1">
      <formula>VLOOKUP(AU283&amp; "_1mM",CheckList,3,FALSE)=TRUE</formula>
    </cfRule>
  </conditionalFormatting>
  <conditionalFormatting sqref="AU285">
    <cfRule type="expression" dxfId="187" priority="1262" stopIfTrue="1">
      <formula>VLOOKUP(AU285&amp; "_1mM",CheckList,3,FALSE)=TRUE</formula>
    </cfRule>
    <cfRule type="expression" dxfId="186" priority="1261" stopIfTrue="1">
      <formula>VLOOKUP(AU285,CheckList,3,FALSE)=TRUE</formula>
    </cfRule>
    <cfRule type="expression" dxfId="185" priority="1263" stopIfTrue="1">
      <formula>$BM$159=TRUE</formula>
    </cfRule>
  </conditionalFormatting>
  <conditionalFormatting sqref="AU287">
    <cfRule type="expression" dxfId="184" priority="1279" stopIfTrue="1">
      <formula>VLOOKUP(AU287&amp; "_1mM",CheckList,3,FALSE)=TRUE</formula>
    </cfRule>
    <cfRule type="expression" dxfId="183" priority="1278" stopIfTrue="1">
      <formula>VLOOKUP(AU287,CheckList,3,FALSE)=TRUE</formula>
    </cfRule>
    <cfRule type="expression" dxfId="182" priority="1280" stopIfTrue="1">
      <formula>$BM$159=TRUE</formula>
    </cfRule>
  </conditionalFormatting>
  <conditionalFormatting sqref="AU289">
    <cfRule type="expression" dxfId="181" priority="1295" stopIfTrue="1">
      <formula>VLOOKUP(AU289,CheckList,3,FALSE)=TRUE</formula>
    </cfRule>
    <cfRule type="expression" dxfId="180" priority="1296" stopIfTrue="1">
      <formula>VLOOKUP(AU289&amp; "_1mM",CheckList,3,FALSE)=TRUE</formula>
    </cfRule>
    <cfRule type="expression" dxfId="179" priority="1297" stopIfTrue="1">
      <formula>$BM$159=TRUE</formula>
    </cfRule>
  </conditionalFormatting>
  <conditionalFormatting sqref="AU291">
    <cfRule type="expression" dxfId="178" priority="1314" stopIfTrue="1">
      <formula>$BM$159=TRUE</formula>
    </cfRule>
    <cfRule type="expression" dxfId="177" priority="1313" stopIfTrue="1">
      <formula>VLOOKUP(AU291&amp; "_1mM",CheckList,3,FALSE)=TRUE</formula>
    </cfRule>
    <cfRule type="expression" dxfId="176" priority="1312" stopIfTrue="1">
      <formula>VLOOKUP(AU291,CheckList,3,FALSE)=TRUE</formula>
    </cfRule>
  </conditionalFormatting>
  <conditionalFormatting sqref="AU293">
    <cfRule type="expression" dxfId="175" priority="1332" stopIfTrue="1">
      <formula>$BM$159=TRUE</formula>
    </cfRule>
    <cfRule type="expression" dxfId="174" priority="1331" stopIfTrue="1">
      <formula>VLOOKUP(AU293&amp; "_1mM",CheckList,3,FALSE)=TRUE</formula>
    </cfRule>
    <cfRule type="expression" dxfId="173" priority="1330" stopIfTrue="1">
      <formula>VLOOKUP(AU293,CheckList,3,FALSE)=TRUE</formula>
    </cfRule>
  </conditionalFormatting>
  <conditionalFormatting sqref="AU295">
    <cfRule type="expression" dxfId="172" priority="1349" stopIfTrue="1">
      <formula>$BM$159=TRUE</formula>
    </cfRule>
    <cfRule type="expression" dxfId="171" priority="1347" stopIfTrue="1">
      <formula>VLOOKUP(AU295,CheckList,3,FALSE)=TRUE</formula>
    </cfRule>
    <cfRule type="expression" dxfId="170" priority="1348" stopIfTrue="1">
      <formula>VLOOKUP(AU295&amp; "_1mM",CheckList,3,FALSE)=TRUE</formula>
    </cfRule>
  </conditionalFormatting>
  <conditionalFormatting sqref="AU297">
    <cfRule type="expression" dxfId="169" priority="1364" stopIfTrue="1">
      <formula>VLOOKUP(AU297,CheckList,3,FALSE)=TRUE</formula>
    </cfRule>
    <cfRule type="expression" dxfId="168" priority="1365" stopIfTrue="1">
      <formula>VLOOKUP(AU297&amp; "_1mM",CheckList,3,FALSE)=TRUE</formula>
    </cfRule>
    <cfRule type="expression" dxfId="167" priority="1366" stopIfTrue="1">
      <formula>$BM$159=TRUE</formula>
    </cfRule>
  </conditionalFormatting>
  <conditionalFormatting sqref="AU299">
    <cfRule type="expression" dxfId="166" priority="1383" stopIfTrue="1">
      <formula>$BM$159=TRUE</formula>
    </cfRule>
    <cfRule type="expression" dxfId="165" priority="1382" stopIfTrue="1">
      <formula>VLOOKUP(AU299&amp; "_1mM",CheckList,3,FALSE)=TRUE</formula>
    </cfRule>
    <cfRule type="expression" dxfId="164" priority="1381" stopIfTrue="1">
      <formula>VLOOKUP(AU299,CheckList,3,FALSE)=TRUE</formula>
    </cfRule>
  </conditionalFormatting>
  <conditionalFormatting sqref="AU301">
    <cfRule type="expression" dxfId="163" priority="1399" stopIfTrue="1">
      <formula>VLOOKUP(AU301&amp; "_1mM",CheckList,3,FALSE)=TRUE</formula>
    </cfRule>
    <cfRule type="expression" dxfId="162" priority="1398" stopIfTrue="1">
      <formula>VLOOKUP(AU301,CheckList,3,FALSE)=TRUE</formula>
    </cfRule>
    <cfRule type="expression" dxfId="161" priority="1400" stopIfTrue="1">
      <formula>$BM$159=TRUE</formula>
    </cfRule>
  </conditionalFormatting>
  <conditionalFormatting sqref="AU303">
    <cfRule type="expression" dxfId="160" priority="1417" stopIfTrue="1">
      <formula>$BM$159=TRUE</formula>
    </cfRule>
    <cfRule type="expression" dxfId="159" priority="1416" stopIfTrue="1">
      <formula>VLOOKUP(AU303&amp; "_1mM",CheckList,3,FALSE)=TRUE</formula>
    </cfRule>
    <cfRule type="expression" dxfId="158" priority="1415" stopIfTrue="1">
      <formula>VLOOKUP(AU303,CheckList,3,FALSE)=TRUE</formula>
    </cfRule>
  </conditionalFormatting>
  <conditionalFormatting sqref="AU305">
    <cfRule type="expression" dxfId="157" priority="1435" stopIfTrue="1">
      <formula>$BM$159=TRUE</formula>
    </cfRule>
    <cfRule type="expression" dxfId="156" priority="1434" stopIfTrue="1">
      <formula>VLOOKUP(AU305&amp; "_1mM",CheckList,3,FALSE)=TRUE</formula>
    </cfRule>
    <cfRule type="expression" dxfId="155" priority="1433" stopIfTrue="1">
      <formula>VLOOKUP(AU305,CheckList,3,FALSE)=TRUE</formula>
    </cfRule>
  </conditionalFormatting>
  <conditionalFormatting sqref="AU307">
    <cfRule type="expression" dxfId="154" priority="1453" stopIfTrue="1">
      <formula>$BM$159=TRUE</formula>
    </cfRule>
    <cfRule type="expression" dxfId="153" priority="1452" stopIfTrue="1">
      <formula>VLOOKUP(AU307&amp; "_1mM",CheckList,3,FALSE)=TRUE</formula>
    </cfRule>
    <cfRule type="expression" dxfId="152" priority="1451" stopIfTrue="1">
      <formula>VLOOKUP(AU307,CheckList,3,FALSE)=TRUE</formula>
    </cfRule>
  </conditionalFormatting>
  <conditionalFormatting sqref="AU309">
    <cfRule type="expression" dxfId="151" priority="1472" stopIfTrue="1">
      <formula>$BM$159=TRUE</formula>
    </cfRule>
    <cfRule type="expression" dxfId="150" priority="1471" stopIfTrue="1">
      <formula>VLOOKUP(AU309&amp; "_1mM",CheckList,3,FALSE)=TRUE</formula>
    </cfRule>
    <cfRule type="expression" dxfId="149" priority="1470" stopIfTrue="1">
      <formula>VLOOKUP(AU309,CheckList,3,FALSE)=TRUE</formula>
    </cfRule>
  </conditionalFormatting>
  <conditionalFormatting sqref="AU311">
    <cfRule type="expression" dxfId="148" priority="1489" stopIfTrue="1">
      <formula>$BM$159=TRUE</formula>
    </cfRule>
    <cfRule type="expression" dxfId="147" priority="1487" stopIfTrue="1">
      <formula>VLOOKUP(AU311,CheckList,3,FALSE)=TRUE</formula>
    </cfRule>
    <cfRule type="expression" dxfId="146" priority="1488" stopIfTrue="1">
      <formula>VLOOKUP(AU311&amp; "_1mM",CheckList,3,FALSE)=TRUE</formula>
    </cfRule>
  </conditionalFormatting>
  <conditionalFormatting sqref="AU313">
    <cfRule type="expression" dxfId="145" priority="81" stopIfTrue="1">
      <formula>VLOOKUP(AU313,CheckList,3,FALSE)=TRUE</formula>
    </cfRule>
    <cfRule type="expression" dxfId="144" priority="83" stopIfTrue="1">
      <formula>$BM$159=TRUE</formula>
    </cfRule>
    <cfRule type="expression" dxfId="143" priority="82" stopIfTrue="1">
      <formula>VLOOKUP(AU313&amp; "_1mM",CheckList,3,FALSE)=TRUE</formula>
    </cfRule>
  </conditionalFormatting>
  <conditionalFormatting sqref="AU315">
    <cfRule type="expression" dxfId="142" priority="40" stopIfTrue="1">
      <formula>VLOOKUP(AU315,CheckList,3,FALSE)=TRUE</formula>
    </cfRule>
    <cfRule type="expression" dxfId="141" priority="41" stopIfTrue="1">
      <formula>VLOOKUP(AU315&amp; "_1mM",CheckList,3,FALSE)=TRUE</formula>
    </cfRule>
    <cfRule type="expression" dxfId="140" priority="42" stopIfTrue="1">
      <formula>$BM$159=TRUE</formula>
    </cfRule>
  </conditionalFormatting>
  <conditionalFormatting sqref="AU317">
    <cfRule type="expression" dxfId="139" priority="43" stopIfTrue="1">
      <formula>VLOOKUP(AU317,CheckList,3,FALSE)=TRUE</formula>
    </cfRule>
    <cfRule type="expression" dxfId="138" priority="44" stopIfTrue="1">
      <formula>VLOOKUP(AU317&amp; "_1mM",CheckList,3,FALSE)=TRUE</formula>
    </cfRule>
    <cfRule type="expression" dxfId="137" priority="45" stopIfTrue="1">
      <formula>$BM$159=TRUE</formula>
    </cfRule>
  </conditionalFormatting>
  <conditionalFormatting sqref="BB164">
    <cfRule type="expression" dxfId="136" priority="166" stopIfTrue="1">
      <formula>VLOOKUP(AU164,CheckList,3,FALSE)=TRUE</formula>
    </cfRule>
  </conditionalFormatting>
  <conditionalFormatting sqref="BB166">
    <cfRule type="expression" dxfId="135" priority="186" stopIfTrue="1">
      <formula>VLOOKUP(AU166,CheckList,3,FALSE)=TRUE</formula>
    </cfRule>
  </conditionalFormatting>
  <conditionalFormatting sqref="BB168">
    <cfRule type="expression" dxfId="134" priority="206" stopIfTrue="1">
      <formula>VLOOKUP(AU168,CheckList,3,FALSE)=TRUE</formula>
    </cfRule>
  </conditionalFormatting>
  <conditionalFormatting sqref="BB170">
    <cfRule type="expression" dxfId="133" priority="226" stopIfTrue="1">
      <formula>VLOOKUP(AU170,CheckList,3,FALSE)=TRUE</formula>
    </cfRule>
  </conditionalFormatting>
  <conditionalFormatting sqref="BB172">
    <cfRule type="expression" dxfId="132" priority="246" stopIfTrue="1">
      <formula>VLOOKUP(AU172,CheckList,3,FALSE)=TRUE</formula>
    </cfRule>
  </conditionalFormatting>
  <conditionalFormatting sqref="BB174">
    <cfRule type="expression" dxfId="131" priority="266" stopIfTrue="1">
      <formula>VLOOKUP(AU174,CheckList,3,FALSE)=TRUE</formula>
    </cfRule>
  </conditionalFormatting>
  <conditionalFormatting sqref="BB176">
    <cfRule type="expression" dxfId="130" priority="286" stopIfTrue="1">
      <formula>VLOOKUP(AU176,CheckList,3,FALSE)=TRUE</formula>
    </cfRule>
  </conditionalFormatting>
  <conditionalFormatting sqref="BB178">
    <cfRule type="expression" dxfId="129" priority="306" stopIfTrue="1">
      <formula>VLOOKUP(AU178,CheckList,3,FALSE)=TRUE</formula>
    </cfRule>
  </conditionalFormatting>
  <conditionalFormatting sqref="BB180">
    <cfRule type="expression" dxfId="128" priority="326" stopIfTrue="1">
      <formula>VLOOKUP(AU180,CheckList,3,FALSE)=TRUE</formula>
    </cfRule>
  </conditionalFormatting>
  <conditionalFormatting sqref="BB182">
    <cfRule type="expression" dxfId="127" priority="346" stopIfTrue="1">
      <formula>VLOOKUP(AU182,CheckList,3,FALSE)=TRUE</formula>
    </cfRule>
  </conditionalFormatting>
  <conditionalFormatting sqref="BB184">
    <cfRule type="expression" dxfId="126" priority="366" stopIfTrue="1">
      <formula>VLOOKUP(AU184,CheckList,3,FALSE)=TRUE</formula>
    </cfRule>
  </conditionalFormatting>
  <conditionalFormatting sqref="BB186">
    <cfRule type="expression" dxfId="125" priority="386" stopIfTrue="1">
      <formula>VLOOKUP(AU186,CheckList,3,FALSE)=TRUE</formula>
    </cfRule>
  </conditionalFormatting>
  <conditionalFormatting sqref="BB188">
    <cfRule type="expression" dxfId="124" priority="406" stopIfTrue="1">
      <formula>VLOOKUP(AU188,CheckList,3,FALSE)=TRUE</formula>
    </cfRule>
  </conditionalFormatting>
  <conditionalFormatting sqref="BB190">
    <cfRule type="expression" dxfId="123" priority="426" stopIfTrue="1">
      <formula>VLOOKUP(AU190,CheckList,3,FALSE)=TRUE</formula>
    </cfRule>
  </conditionalFormatting>
  <conditionalFormatting sqref="BB192">
    <cfRule type="expression" dxfId="122" priority="446" stopIfTrue="1">
      <formula>VLOOKUP(AU192,CheckList,3,FALSE)=TRUE</formula>
    </cfRule>
  </conditionalFormatting>
  <conditionalFormatting sqref="BB194">
    <cfRule type="expression" dxfId="121" priority="466" stopIfTrue="1">
      <formula>VLOOKUP(AU194,CheckList,3,FALSE)=TRUE</formula>
    </cfRule>
  </conditionalFormatting>
  <conditionalFormatting sqref="BB196">
    <cfRule type="expression" dxfId="120" priority="486" stopIfTrue="1">
      <formula>VLOOKUP(AU196,CheckList,3,FALSE)=TRUE</formula>
    </cfRule>
  </conditionalFormatting>
  <conditionalFormatting sqref="BB198">
    <cfRule type="expression" dxfId="119" priority="506" stopIfTrue="1">
      <formula>VLOOKUP(AU198,CheckList,3,FALSE)=TRUE</formula>
    </cfRule>
  </conditionalFormatting>
  <conditionalFormatting sqref="BB200">
    <cfRule type="expression" dxfId="118" priority="526" stopIfTrue="1">
      <formula>VLOOKUP(AU200,CheckList,3,FALSE)=TRUE</formula>
    </cfRule>
  </conditionalFormatting>
  <conditionalFormatting sqref="BB202">
    <cfRule type="expression" dxfId="117" priority="546" stopIfTrue="1">
      <formula>VLOOKUP(AU202,CheckList,3,FALSE)=TRUE</formula>
    </cfRule>
  </conditionalFormatting>
  <conditionalFormatting sqref="BB204">
    <cfRule type="expression" dxfId="116" priority="566" stopIfTrue="1">
      <formula>VLOOKUP(AU204,CheckList,3,FALSE)=TRUE</formula>
    </cfRule>
  </conditionalFormatting>
  <conditionalFormatting sqref="BB206">
    <cfRule type="expression" dxfId="115" priority="586" stopIfTrue="1">
      <formula>VLOOKUP(AU206,CheckList,3,FALSE)=TRUE</formula>
    </cfRule>
  </conditionalFormatting>
  <conditionalFormatting sqref="BB208">
    <cfRule type="expression" dxfId="114" priority="606" stopIfTrue="1">
      <formula>VLOOKUP(AU208,CheckList,3,FALSE)=TRUE</formula>
    </cfRule>
  </conditionalFormatting>
  <conditionalFormatting sqref="BB210">
    <cfRule type="expression" dxfId="113" priority="626" stopIfTrue="1">
      <formula>VLOOKUP(AU210,CheckList,3,FALSE)=TRUE</formula>
    </cfRule>
  </conditionalFormatting>
  <conditionalFormatting sqref="BB212">
    <cfRule type="expression" dxfId="112" priority="646" stopIfTrue="1">
      <formula>VLOOKUP(AU212,CheckList,3,FALSE)=TRUE</formula>
    </cfRule>
  </conditionalFormatting>
  <conditionalFormatting sqref="BB214">
    <cfRule type="expression" dxfId="111" priority="666" stopIfTrue="1">
      <formula>VLOOKUP(AU214,CheckList,3,FALSE)=TRUE</formula>
    </cfRule>
  </conditionalFormatting>
  <conditionalFormatting sqref="BB216">
    <cfRule type="expression" dxfId="110" priority="686" stopIfTrue="1">
      <formula>VLOOKUP(AU216,CheckList,3,FALSE)=TRUE</formula>
    </cfRule>
  </conditionalFormatting>
  <conditionalFormatting sqref="BB218">
    <cfRule type="expression" dxfId="109" priority="706" stopIfTrue="1">
      <formula>VLOOKUP(AU218,CheckList,3,FALSE)=TRUE</formula>
    </cfRule>
  </conditionalFormatting>
  <conditionalFormatting sqref="BB220">
    <cfRule type="expression" dxfId="108" priority="726" stopIfTrue="1">
      <formula>VLOOKUP(AU220,CheckList,3,FALSE)=TRUE</formula>
    </cfRule>
  </conditionalFormatting>
  <conditionalFormatting sqref="BB222">
    <cfRule type="expression" dxfId="107" priority="746" stopIfTrue="1">
      <formula>VLOOKUP(AU222,CheckList,3,FALSE)=TRUE</formula>
    </cfRule>
  </conditionalFormatting>
  <conditionalFormatting sqref="BB224">
    <cfRule type="expression" dxfId="106" priority="107">
      <formula>VLOOKUP(AU224,CheckList,3,FALSE)=TRUE</formula>
    </cfRule>
  </conditionalFormatting>
  <conditionalFormatting sqref="BB226">
    <cfRule type="expression" dxfId="105" priority="766" stopIfTrue="1">
      <formula>VLOOKUP(AU226,CheckList,3,FALSE)=TRUE</formula>
    </cfRule>
  </conditionalFormatting>
  <conditionalFormatting sqref="BB231">
    <cfRule type="expression" dxfId="104" priority="784" stopIfTrue="1">
      <formula>VLOOKUP(AU231,CheckList,3,FALSE)=TRUE</formula>
    </cfRule>
  </conditionalFormatting>
  <conditionalFormatting sqref="BB233">
    <cfRule type="expression" dxfId="103" priority="802" stopIfTrue="1">
      <formula>VLOOKUP(AU233,CheckList,3,FALSE)=TRUE</formula>
    </cfRule>
  </conditionalFormatting>
  <conditionalFormatting sqref="BB235">
    <cfRule type="expression" dxfId="102" priority="821" stopIfTrue="1">
      <formula>VLOOKUP(AU235,CheckList,3,FALSE)=TRUE</formula>
    </cfRule>
  </conditionalFormatting>
  <conditionalFormatting sqref="BB237">
    <cfRule type="expression" dxfId="101" priority="837" stopIfTrue="1">
      <formula>VLOOKUP(AU237,CheckList,3,FALSE)=TRUE</formula>
    </cfRule>
  </conditionalFormatting>
  <conditionalFormatting sqref="BB239">
    <cfRule type="expression" dxfId="100" priority="854" stopIfTrue="1">
      <formula>VLOOKUP(AU239,CheckList,3,FALSE)=TRUE</formula>
    </cfRule>
  </conditionalFormatting>
  <conditionalFormatting sqref="BB241">
    <cfRule type="expression" dxfId="99" priority="874" stopIfTrue="1">
      <formula>VLOOKUP(AU241,CheckList,3,FALSE)=TRUE</formula>
    </cfRule>
  </conditionalFormatting>
  <conditionalFormatting sqref="BB243">
    <cfRule type="expression" dxfId="98" priority="893" stopIfTrue="1">
      <formula>VLOOKUP(AU243,CheckList,3,FALSE)=TRUE</formula>
    </cfRule>
  </conditionalFormatting>
  <conditionalFormatting sqref="BB245">
    <cfRule type="expression" dxfId="97" priority="912" stopIfTrue="1">
      <formula>VLOOKUP(AU245,CheckList,3,FALSE)=TRUE</formula>
    </cfRule>
  </conditionalFormatting>
  <conditionalFormatting sqref="BB247">
    <cfRule type="expression" dxfId="96" priority="930" stopIfTrue="1">
      <formula>VLOOKUP(AU247,CheckList,3,FALSE)=TRUE</formula>
    </cfRule>
  </conditionalFormatting>
  <conditionalFormatting sqref="BB249">
    <cfRule type="expression" dxfId="95" priority="948" stopIfTrue="1">
      <formula>VLOOKUP(AU249,CheckList,3,FALSE)=TRUE</formula>
    </cfRule>
  </conditionalFormatting>
  <conditionalFormatting sqref="BB251">
    <cfRule type="expression" dxfId="94" priority="966" stopIfTrue="1">
      <formula>VLOOKUP(AU251,CheckList,3,FALSE)=TRUE</formula>
    </cfRule>
  </conditionalFormatting>
  <conditionalFormatting sqref="BB253">
    <cfRule type="expression" dxfId="93" priority="984" stopIfTrue="1">
      <formula>VLOOKUP(AU253,CheckList,3,FALSE)=TRUE</formula>
    </cfRule>
  </conditionalFormatting>
  <conditionalFormatting sqref="BB255">
    <cfRule type="expression" dxfId="92" priority="1001" stopIfTrue="1">
      <formula>VLOOKUP(AU255,CheckList,3,FALSE)=TRUE</formula>
    </cfRule>
  </conditionalFormatting>
  <conditionalFormatting sqref="BB257">
    <cfRule type="expression" dxfId="91" priority="1020" stopIfTrue="1">
      <formula>VLOOKUP(AU257,CheckList,3,FALSE)=TRUE</formula>
    </cfRule>
  </conditionalFormatting>
  <conditionalFormatting sqref="BB259">
    <cfRule type="expression" dxfId="90" priority="1038" stopIfTrue="1">
      <formula>VLOOKUP(AU259,CheckList,3,FALSE)=TRUE</formula>
    </cfRule>
  </conditionalFormatting>
  <conditionalFormatting sqref="BB261">
    <cfRule type="expression" dxfId="89" priority="1055" stopIfTrue="1">
      <formula>VLOOKUP(AU261,CheckList,3,FALSE)=TRUE</formula>
    </cfRule>
  </conditionalFormatting>
  <conditionalFormatting sqref="BB263">
    <cfRule type="expression" dxfId="88" priority="1072" stopIfTrue="1">
      <formula>VLOOKUP(AU263,CheckList,3,FALSE)=TRUE</formula>
    </cfRule>
  </conditionalFormatting>
  <conditionalFormatting sqref="BB265">
    <cfRule type="expression" dxfId="87" priority="1091" stopIfTrue="1">
      <formula>VLOOKUP(AU265,CheckList,3,FALSE)=TRUE</formula>
    </cfRule>
  </conditionalFormatting>
  <conditionalFormatting sqref="BB267">
    <cfRule type="expression" dxfId="86" priority="1108" stopIfTrue="1">
      <formula>VLOOKUP(AU267,CheckList,3,FALSE)=TRUE</formula>
    </cfRule>
  </conditionalFormatting>
  <conditionalFormatting sqref="BB269">
    <cfRule type="expression" dxfId="85" priority="1124" stopIfTrue="1">
      <formula>VLOOKUP(AU269,CheckList,3,FALSE)=TRUE</formula>
    </cfRule>
  </conditionalFormatting>
  <conditionalFormatting sqref="BB271">
    <cfRule type="expression" dxfId="84" priority="1141" stopIfTrue="1">
      <formula>VLOOKUP(AU271,CheckList,3,FALSE)=TRUE</formula>
    </cfRule>
  </conditionalFormatting>
  <conditionalFormatting sqref="BB273">
    <cfRule type="expression" dxfId="83" priority="1157" stopIfTrue="1">
      <formula>VLOOKUP(AU273,CheckList,3,FALSE)=TRUE</formula>
    </cfRule>
  </conditionalFormatting>
  <conditionalFormatting sqref="BB275">
    <cfRule type="expression" dxfId="82" priority="1174" stopIfTrue="1">
      <formula>VLOOKUP(AU275,CheckList,3,FALSE)=TRUE</formula>
    </cfRule>
  </conditionalFormatting>
  <conditionalFormatting sqref="BB277">
    <cfRule type="expression" dxfId="81" priority="1190" stopIfTrue="1">
      <formula>VLOOKUP(AU277,CheckList,3,FALSE)=TRUE</formula>
    </cfRule>
  </conditionalFormatting>
  <conditionalFormatting sqref="BB279">
    <cfRule type="expression" dxfId="80" priority="1208" stopIfTrue="1">
      <formula>VLOOKUP(AU279,CheckList,3,FALSE)=TRUE</formula>
    </cfRule>
  </conditionalFormatting>
  <conditionalFormatting sqref="BB281">
    <cfRule type="expression" dxfId="79" priority="1227" stopIfTrue="1">
      <formula>VLOOKUP(AU281,CheckList,3,FALSE)=TRUE</formula>
    </cfRule>
  </conditionalFormatting>
  <conditionalFormatting sqref="BB283">
    <cfRule type="expression" dxfId="78" priority="1245" stopIfTrue="1">
      <formula>VLOOKUP(AU283,CheckList,3,FALSE)=TRUE</formula>
    </cfRule>
  </conditionalFormatting>
  <conditionalFormatting sqref="BB285">
    <cfRule type="expression" dxfId="77" priority="1264" stopIfTrue="1">
      <formula>VLOOKUP(AU285,CheckList,3,FALSE)=TRUE</formula>
    </cfRule>
  </conditionalFormatting>
  <conditionalFormatting sqref="BB287">
    <cfRule type="expression" dxfId="76" priority="1281" stopIfTrue="1">
      <formula>VLOOKUP(AU287,CheckList,3,FALSE)=TRUE</formula>
    </cfRule>
  </conditionalFormatting>
  <conditionalFormatting sqref="BB289">
    <cfRule type="expression" dxfId="75" priority="1298" stopIfTrue="1">
      <formula>VLOOKUP(AU289,CheckList,3,FALSE)=TRUE</formula>
    </cfRule>
  </conditionalFormatting>
  <conditionalFormatting sqref="BB291">
    <cfRule type="expression" dxfId="74" priority="1315" stopIfTrue="1">
      <formula>VLOOKUP(AU291,CheckList,3,FALSE)=TRUE</formula>
    </cfRule>
  </conditionalFormatting>
  <conditionalFormatting sqref="BB293">
    <cfRule type="expression" dxfId="73" priority="1333" stopIfTrue="1">
      <formula>VLOOKUP(AU293,CheckList,3,FALSE)=TRUE</formula>
    </cfRule>
  </conditionalFormatting>
  <conditionalFormatting sqref="BB295">
    <cfRule type="expression" dxfId="72" priority="1350" stopIfTrue="1">
      <formula>VLOOKUP(AU295,CheckList,3,FALSE)=TRUE</formula>
    </cfRule>
  </conditionalFormatting>
  <conditionalFormatting sqref="BB297">
    <cfRule type="expression" dxfId="71" priority="1367" stopIfTrue="1">
      <formula>VLOOKUP(AU297,CheckList,3,FALSE)=TRUE</formula>
    </cfRule>
  </conditionalFormatting>
  <conditionalFormatting sqref="BB299">
    <cfRule type="expression" dxfId="70" priority="1384" stopIfTrue="1">
      <formula>VLOOKUP(AU299,CheckList,3,FALSE)=TRUE</formula>
    </cfRule>
  </conditionalFormatting>
  <conditionalFormatting sqref="BB301">
    <cfRule type="expression" dxfId="69" priority="1401" stopIfTrue="1">
      <formula>VLOOKUP(AU301,CheckList,3,FALSE)=TRUE</formula>
    </cfRule>
  </conditionalFormatting>
  <conditionalFormatting sqref="BB303">
    <cfRule type="expression" dxfId="68" priority="1418" stopIfTrue="1">
      <formula>VLOOKUP(AU303,CheckList,3,FALSE)=TRUE</formula>
    </cfRule>
  </conditionalFormatting>
  <conditionalFormatting sqref="BB305">
    <cfRule type="expression" dxfId="67" priority="1436" stopIfTrue="1">
      <formula>VLOOKUP(AU305,CheckList,3,FALSE)=TRUE</formula>
    </cfRule>
  </conditionalFormatting>
  <conditionalFormatting sqref="BB307">
    <cfRule type="expression" dxfId="66" priority="1454" stopIfTrue="1">
      <formula>VLOOKUP(AU307,CheckList,3,FALSE)=TRUE</formula>
    </cfRule>
  </conditionalFormatting>
  <conditionalFormatting sqref="BB309">
    <cfRule type="expression" dxfId="65" priority="1473" stopIfTrue="1">
      <formula>VLOOKUP(AU309,CheckList,3,FALSE)=TRUE</formula>
    </cfRule>
  </conditionalFormatting>
  <conditionalFormatting sqref="BB311">
    <cfRule type="expression" dxfId="64" priority="1490" stopIfTrue="1">
      <formula>VLOOKUP(AU311,CheckList,3,FALSE)=TRUE</formula>
    </cfRule>
  </conditionalFormatting>
  <conditionalFormatting sqref="BB313">
    <cfRule type="expression" dxfId="63" priority="1506" stopIfTrue="1">
      <formula>VLOOKUP(AU313,CheckList,3,FALSE)=TRUE</formula>
    </cfRule>
  </conditionalFormatting>
  <conditionalFormatting sqref="BB315">
    <cfRule type="expression" dxfId="62" priority="1524" stopIfTrue="1">
      <formula>VLOOKUP(AU315,CheckList,3,FALSE)=TRUE</formula>
    </cfRule>
  </conditionalFormatting>
  <conditionalFormatting sqref="BB317">
    <cfRule type="expression" dxfId="61" priority="46" stopIfTrue="1">
      <formula>VLOOKUP(AU317,CheckList,3,FALSE)=TRUE</formula>
    </cfRule>
  </conditionalFormatting>
  <conditionalFormatting sqref="BD164">
    <cfRule type="expression" dxfId="60" priority="167" stopIfTrue="1">
      <formula>VLOOKUP(AU164&amp; "_1mM",CheckList,3,FALSE)=TRUE</formula>
    </cfRule>
  </conditionalFormatting>
  <conditionalFormatting sqref="BD166">
    <cfRule type="expression" dxfId="59" priority="187" stopIfTrue="1">
      <formula>VLOOKUP(AU166&amp; "_1mM",CheckList,3,FALSE)=TRUE</formula>
    </cfRule>
  </conditionalFormatting>
  <conditionalFormatting sqref="BD168">
    <cfRule type="expression" dxfId="58" priority="207" stopIfTrue="1">
      <formula>VLOOKUP(AU168&amp; "_1mM",CheckList,3,FALSE)=TRUE</formula>
    </cfRule>
  </conditionalFormatting>
  <conditionalFormatting sqref="BD170">
    <cfRule type="expression" dxfId="57" priority="227" stopIfTrue="1">
      <formula>VLOOKUP(AU170&amp; "_1mM",CheckList,3,FALSE)=TRUE</formula>
    </cfRule>
  </conditionalFormatting>
  <conditionalFormatting sqref="BD172">
    <cfRule type="expression" dxfId="56" priority="247" stopIfTrue="1">
      <formula>VLOOKUP(AU172&amp; "_1mM",CheckList,3,FALSE)=TRUE</formula>
    </cfRule>
  </conditionalFormatting>
  <conditionalFormatting sqref="BD174">
    <cfRule type="expression" dxfId="55" priority="267" stopIfTrue="1">
      <formula>VLOOKUP(AU174&amp; "_1mM",CheckList,3,FALSE)=TRUE</formula>
    </cfRule>
  </conditionalFormatting>
  <conditionalFormatting sqref="BD176">
    <cfRule type="expression" dxfId="54" priority="287" stopIfTrue="1">
      <formula>VLOOKUP(AU176&amp; "_1mM",CheckList,3,FALSE)=TRUE</formula>
    </cfRule>
  </conditionalFormatting>
  <conditionalFormatting sqref="BD178">
    <cfRule type="expression" dxfId="53" priority="307" stopIfTrue="1">
      <formula>VLOOKUP(AU178&amp; "_1mM",CheckList,3,FALSE)=TRUE</formula>
    </cfRule>
  </conditionalFormatting>
  <conditionalFormatting sqref="BD180">
    <cfRule type="expression" dxfId="52" priority="327" stopIfTrue="1">
      <formula>VLOOKUP(AU180&amp; "_1mM",CheckList,3,FALSE)=TRUE</formula>
    </cfRule>
  </conditionalFormatting>
  <conditionalFormatting sqref="BD182">
    <cfRule type="expression" dxfId="51" priority="347" stopIfTrue="1">
      <formula>VLOOKUP(AU182&amp; "_1mM",CheckList,3,FALSE)=TRUE</formula>
    </cfRule>
  </conditionalFormatting>
  <conditionalFormatting sqref="BD184">
    <cfRule type="expression" dxfId="50" priority="367" stopIfTrue="1">
      <formula>VLOOKUP(AU184&amp; "_1mM",CheckList,3,FALSE)=TRUE</formula>
    </cfRule>
  </conditionalFormatting>
  <conditionalFormatting sqref="BD186">
    <cfRule type="expression" dxfId="49" priority="387" stopIfTrue="1">
      <formula>VLOOKUP(AU186&amp; "_1mM",CheckList,3,FALSE)=TRUE</formula>
    </cfRule>
  </conditionalFormatting>
  <conditionalFormatting sqref="BD188">
    <cfRule type="expression" dxfId="48" priority="407" stopIfTrue="1">
      <formula>VLOOKUP(AU188&amp; "_1mM",CheckList,3,FALSE)=TRUE</formula>
    </cfRule>
  </conditionalFormatting>
  <conditionalFormatting sqref="BD190">
    <cfRule type="expression" dxfId="47" priority="427" stopIfTrue="1">
      <formula>VLOOKUP(AU190&amp; "_1mM",CheckList,3,FALSE)=TRUE</formula>
    </cfRule>
  </conditionalFormatting>
  <conditionalFormatting sqref="BD192">
    <cfRule type="expression" dxfId="46" priority="447" stopIfTrue="1">
      <formula>VLOOKUP(AU192&amp; "_1mM",CheckList,3,FALSE)=TRUE</formula>
    </cfRule>
  </conditionalFormatting>
  <conditionalFormatting sqref="BD194">
    <cfRule type="expression" dxfId="45" priority="467" stopIfTrue="1">
      <formula>VLOOKUP(AU194&amp; "_1mM",CheckList,3,FALSE)=TRUE</formula>
    </cfRule>
  </conditionalFormatting>
  <conditionalFormatting sqref="BD196">
    <cfRule type="expression" dxfId="44" priority="487" stopIfTrue="1">
      <formula>VLOOKUP(AU196&amp; "_1mM",CheckList,3,FALSE)=TRUE</formula>
    </cfRule>
  </conditionalFormatting>
  <conditionalFormatting sqref="BD198">
    <cfRule type="expression" dxfId="43" priority="507" stopIfTrue="1">
      <formula>VLOOKUP(AU198&amp; "_1mM",CheckList,3,FALSE)=TRUE</formula>
    </cfRule>
  </conditionalFormatting>
  <conditionalFormatting sqref="BD200">
    <cfRule type="expression" dxfId="42" priority="527" stopIfTrue="1">
      <formula>VLOOKUP(AU200&amp; "_1mM",CheckList,3,FALSE)=TRUE</formula>
    </cfRule>
  </conditionalFormatting>
  <conditionalFormatting sqref="BD202">
    <cfRule type="expression" dxfId="41" priority="547" stopIfTrue="1">
      <formula>VLOOKUP(AU202&amp; "_1mM",CheckList,3,FALSE)=TRUE</formula>
    </cfRule>
  </conditionalFormatting>
  <conditionalFormatting sqref="BD204">
    <cfRule type="expression" dxfId="40" priority="567" stopIfTrue="1">
      <formula>VLOOKUP(AU204&amp; "_1mM",CheckList,3,FALSE)=TRUE</formula>
    </cfRule>
  </conditionalFormatting>
  <conditionalFormatting sqref="BD206">
    <cfRule type="expression" dxfId="39" priority="587" stopIfTrue="1">
      <formula>VLOOKUP(AU206&amp; "_1mM",CheckList,3,FALSE)=TRUE</formula>
    </cfRule>
  </conditionalFormatting>
  <conditionalFormatting sqref="BD208">
    <cfRule type="expression" dxfId="38" priority="607" stopIfTrue="1">
      <formula>VLOOKUP(AU208&amp; "_1mM",CheckList,3,FALSE)=TRUE</formula>
    </cfRule>
  </conditionalFormatting>
  <conditionalFormatting sqref="BD210">
    <cfRule type="expression" dxfId="37" priority="627" stopIfTrue="1">
      <formula>VLOOKUP(AU210&amp; "_1mM",CheckList,3,FALSE)=TRUE</formula>
    </cfRule>
  </conditionalFormatting>
  <conditionalFormatting sqref="BD212">
    <cfRule type="expression" dxfId="36" priority="647" stopIfTrue="1">
      <formula>VLOOKUP(AU212&amp; "_1mM",CheckList,3,FALSE)=TRUE</formula>
    </cfRule>
  </conditionalFormatting>
  <conditionalFormatting sqref="BD214">
    <cfRule type="expression" dxfId="35" priority="667" stopIfTrue="1">
      <formula>VLOOKUP(AU214&amp; "_1mM",CheckList,3,FALSE)=TRUE</formula>
    </cfRule>
  </conditionalFormatting>
  <conditionalFormatting sqref="BD216">
    <cfRule type="expression" dxfId="34" priority="687" stopIfTrue="1">
      <formula>VLOOKUP(AU216&amp; "_1mM",CheckList,3,FALSE)=TRUE</formula>
    </cfRule>
  </conditionalFormatting>
  <conditionalFormatting sqref="BD218">
    <cfRule type="expression" dxfId="33" priority="707" stopIfTrue="1">
      <formula>VLOOKUP(AU218&amp; "_1mM",CheckList,3,FALSE)=TRUE</formula>
    </cfRule>
  </conditionalFormatting>
  <conditionalFormatting sqref="BD220">
    <cfRule type="expression" dxfId="32" priority="727" stopIfTrue="1">
      <formula>VLOOKUP(AU220&amp; "_1mM",CheckList,3,FALSE)=TRUE</formula>
    </cfRule>
  </conditionalFormatting>
  <conditionalFormatting sqref="BD222">
    <cfRule type="expression" dxfId="31" priority="747" stopIfTrue="1">
      <formula>VLOOKUP(AU222&amp; "_1mM",CheckList,3,FALSE)=TRUE</formula>
    </cfRule>
  </conditionalFormatting>
  <conditionalFormatting sqref="BD224">
    <cfRule type="expression" dxfId="30" priority="106">
      <formula>VLOOKUP(AU224&amp; "_1mM",CheckList,3,FALSE)=TRUE</formula>
    </cfRule>
  </conditionalFormatting>
  <conditionalFormatting sqref="BD226">
    <cfRule type="expression" dxfId="29" priority="767" stopIfTrue="1">
      <formula>VLOOKUP(AU226&amp; "_1mM",CheckList,3,FALSE)=TRUE</formula>
    </cfRule>
  </conditionalFormatting>
  <conditionalFormatting sqref="BD231">
    <cfRule type="expression" dxfId="28" priority="785" stopIfTrue="1">
      <formula>VLOOKUP(AU231&amp; "_1mM",CheckList,3,FALSE)=TRUE</formula>
    </cfRule>
  </conditionalFormatting>
  <conditionalFormatting sqref="BD233">
    <cfRule type="expression" dxfId="27" priority="803" stopIfTrue="1">
      <formula>VLOOKUP(AU233&amp; "_1mM",CheckList,3,FALSE)=TRUE</formula>
    </cfRule>
  </conditionalFormatting>
  <conditionalFormatting sqref="BD237">
    <cfRule type="expression" dxfId="26" priority="75" stopIfTrue="1">
      <formula>VLOOKUP(AU237&amp; "_1mM",CheckList,3,FALSE)=TRUE</formula>
    </cfRule>
  </conditionalFormatting>
  <conditionalFormatting sqref="BD239">
    <cfRule type="expression" dxfId="25" priority="855" stopIfTrue="1">
      <formula>VLOOKUP(AU239&amp; "_1mM",CheckList,3,FALSE)=TRUE</formula>
    </cfRule>
  </conditionalFormatting>
  <conditionalFormatting sqref="BD243">
    <cfRule type="expression" dxfId="24" priority="894" stopIfTrue="1">
      <formula>VLOOKUP(AU243&amp; "_1mM",CheckList,3,FALSE)=TRUE</formula>
    </cfRule>
  </conditionalFormatting>
  <conditionalFormatting sqref="BD245">
    <cfRule type="expression" dxfId="23" priority="913" stopIfTrue="1">
      <formula>VLOOKUP(AU245&amp; "_1mM",CheckList,3,FALSE)=TRUE</formula>
    </cfRule>
  </conditionalFormatting>
  <conditionalFormatting sqref="BD253">
    <cfRule type="expression" dxfId="22" priority="985" stopIfTrue="1">
      <formula>VLOOKUP(AU253&amp; "_1mM",CheckList,3,FALSE)=TRUE</formula>
    </cfRule>
  </conditionalFormatting>
  <conditionalFormatting sqref="BD255">
    <cfRule type="expression" dxfId="21" priority="1002" stopIfTrue="1">
      <formula>VLOOKUP(AU255&amp; "_1mM",CheckList,3,FALSE)=TRUE</formula>
    </cfRule>
  </conditionalFormatting>
  <conditionalFormatting sqref="BD257">
    <cfRule type="expression" dxfId="20" priority="1021" stopIfTrue="1">
      <formula>VLOOKUP(AU257&amp; "_1mM",CheckList,3,FALSE)=TRUE</formula>
    </cfRule>
  </conditionalFormatting>
  <conditionalFormatting sqref="BD265">
    <cfRule type="expression" dxfId="19" priority="70" stopIfTrue="1">
      <formula>VLOOKUP(AU265&amp; "_1mM",CheckList,3,FALSE)=TRUE</formula>
    </cfRule>
  </conditionalFormatting>
  <conditionalFormatting sqref="BD267">
    <cfRule type="expression" dxfId="18" priority="11" stopIfTrue="1">
      <formula>VLOOKUP(AU267&amp; "_1mM",CheckList,3,FALSE)=TRUE</formula>
    </cfRule>
  </conditionalFormatting>
  <conditionalFormatting sqref="BD271">
    <cfRule type="expression" dxfId="17" priority="13" stopIfTrue="1">
      <formula>VLOOKUP(AU271&amp; "_1mM",CheckList,3,FALSE)=TRUE</formula>
    </cfRule>
  </conditionalFormatting>
  <conditionalFormatting sqref="BD273">
    <cfRule type="expression" dxfId="16" priority="53" stopIfTrue="1">
      <formula>VLOOKUP(AU273&amp; "_1mM",CheckList,3,FALSE)=TRUE</formula>
    </cfRule>
  </conditionalFormatting>
  <conditionalFormatting sqref="BD275">
    <cfRule type="expression" dxfId="15" priority="66" stopIfTrue="1">
      <formula>VLOOKUP(AU275&amp; "_1mM",CheckList,3,FALSE)=TRUE</formula>
    </cfRule>
  </conditionalFormatting>
  <conditionalFormatting sqref="BD279">
    <cfRule type="expression" dxfId="14" priority="1209" stopIfTrue="1">
      <formula>VLOOKUP(AU279&amp; "_1mM",CheckList,3,FALSE)=TRUE</formula>
    </cfRule>
  </conditionalFormatting>
  <conditionalFormatting sqref="BD281">
    <cfRule type="expression" dxfId="13" priority="65" stopIfTrue="1">
      <formula>VLOOKUP(AU281&amp; "_1mM",CheckList,3,FALSE)=TRUE</formula>
    </cfRule>
  </conditionalFormatting>
  <conditionalFormatting sqref="BD283">
    <cfRule type="expression" dxfId="12" priority="1246" stopIfTrue="1">
      <formula>VLOOKUP(AU283&amp; "_1mM",CheckList,3,FALSE)=TRUE</formula>
    </cfRule>
  </conditionalFormatting>
  <conditionalFormatting sqref="BD285">
    <cfRule type="expression" dxfId="11" priority="63" stopIfTrue="1">
      <formula>VLOOKUP(AU285&amp; "_1mM",CheckList,3,FALSE)=TRUE</formula>
    </cfRule>
  </conditionalFormatting>
  <conditionalFormatting sqref="BD287">
    <cfRule type="expression" dxfId="10" priority="21" stopIfTrue="1">
      <formula>VLOOKUP(AU287&amp; "_1mM",CheckList,3,FALSE)=TRUE</formula>
    </cfRule>
  </conditionalFormatting>
  <conditionalFormatting sqref="BD293">
    <cfRule type="expression" dxfId="9" priority="60" stopIfTrue="1">
      <formula>VLOOKUP(AU293&amp; "_1mM",CheckList,3,FALSE)=TRUE</formula>
    </cfRule>
  </conditionalFormatting>
  <conditionalFormatting sqref="BD295">
    <cfRule type="expression" dxfId="8" priority="1351" stopIfTrue="1">
      <formula>VLOOKUP(AU295&amp; "_1mM",CheckList,3,FALSE)=TRUE</formula>
    </cfRule>
  </conditionalFormatting>
  <conditionalFormatting sqref="BD297">
    <cfRule type="expression" dxfId="7" priority="26" stopIfTrue="1">
      <formula>VLOOKUP(AU297&amp; "_1mM",CheckList,3,FALSE)=TRUE</formula>
    </cfRule>
  </conditionalFormatting>
  <conditionalFormatting sqref="BD301">
    <cfRule type="expression" dxfId="6" priority="28" stopIfTrue="1">
      <formula>VLOOKUP(AU301&amp; "_1mM",CheckList,3,FALSE)=TRUE</formula>
    </cfRule>
  </conditionalFormatting>
  <conditionalFormatting sqref="BD303">
    <cfRule type="expression" dxfId="5" priority="29" stopIfTrue="1">
      <formula>VLOOKUP(AU303&amp; "_1mM",CheckList,3,FALSE)=TRUE</formula>
    </cfRule>
  </conditionalFormatting>
  <conditionalFormatting sqref="BD305">
    <cfRule type="expression" dxfId="4" priority="1437" stopIfTrue="1">
      <formula>VLOOKUP(AU305&amp; "_1mM",CheckList,3,FALSE)=TRUE</formula>
    </cfRule>
  </conditionalFormatting>
  <conditionalFormatting sqref="BD307">
    <cfRule type="expression" dxfId="3" priority="1455" stopIfTrue="1">
      <formula>VLOOKUP(AU307&amp; "_1mM",CheckList,3,FALSE)=TRUE</formula>
    </cfRule>
  </conditionalFormatting>
  <conditionalFormatting sqref="BD313">
    <cfRule type="expression" dxfId="2" priority="49" stopIfTrue="1">
      <formula>VLOOKUP(AU313&amp; "_1mM",CheckList,3,FALSE)=TRUE</formula>
    </cfRule>
  </conditionalFormatting>
  <conditionalFormatting sqref="CR149 CS150 CT151 CU152 CV153 CW154 CX155 CY156 CZ157 DA158 DB159">
    <cfRule type="cellIs" dxfId="1" priority="147" stopIfTrue="1" operator="equal">
      <formula>TRUE</formula>
    </cfRule>
  </conditionalFormatting>
  <dataValidations count="2">
    <dataValidation type="list" allowBlank="1" showInputMessage="1" showErrorMessage="1" sqref="AG94:AK143" xr:uid="{00000000-0002-0000-0000-000000000000}">
      <formula1>"Freeze"</formula1>
    </dataValidation>
    <dataValidation type="list" allowBlank="1" showDropDown="1" showInputMessage="1" showErrorMessage="1" sqref="DJ164:DJ678" xr:uid="{00000000-0002-0000-0000-000001000000}">
      <formula1>KinaseList</formula1>
    </dataValidation>
  </dataValidations>
  <hyperlinks>
    <hyperlink ref="H59" r:id="rId1" xr:uid="{AC351353-C8A5-4413-976F-312275736BA1}"/>
    <hyperlink ref="N78:T78" r:id="rId2" display="info@carnabio.com " xr:uid="{AD28A26B-7A69-4C3F-9024-3D152F267AAD}"/>
  </hyperlinks>
  <printOptions horizontalCentered="1"/>
  <pageMargins left="0.23622047244094491" right="0.23622047244094491" top="0.39370078740157483" bottom="0.39370078740157483" header="0.23622047244094491" footer="0.23622047244094491"/>
  <pageSetup paperSize="9" scale="72" fitToHeight="5" orientation="portrait" r:id="rId3"/>
  <headerFooter alignWithMargins="0">
    <oddHeader>&amp;R&amp;F</oddHeader>
    <oddFooter>&amp;L&amp;"Times New Roman,太字 斜体"QuickScout Selectivity Profiling</oddFooter>
  </headerFooter>
  <rowBreaks count="3" manualBreakCount="3">
    <brk id="54" min="5" max="58" man="1"/>
    <brk id="90" min="5" max="58" man="1"/>
    <brk id="144" min="5" max="58" man="1"/>
  </rowBreaks>
  <drawing r:id="rId4"/>
  <legacyDrawing r:id="rId5"/>
  <mc:AlternateContent xmlns:mc="http://schemas.openxmlformats.org/markup-compatibility/2006">
    <mc:Choice Requires="x14">
      <controls>
        <mc:AlternateContent xmlns:mc="http://schemas.openxmlformats.org/markup-compatibility/2006">
          <mc:Choice Requires="x14">
            <control shapeId="4098" r:id="rId6" name="Option Button 2">
              <controlPr defaultSize="0" autoFill="0" autoLine="0" autoPict="0">
                <anchor moveWithCells="1">
                  <from>
                    <xdr:col>19</xdr:col>
                    <xdr:colOff>123825</xdr:colOff>
                    <xdr:row>21</xdr:row>
                    <xdr:rowOff>66675</xdr:rowOff>
                  </from>
                  <to>
                    <xdr:col>29</xdr:col>
                    <xdr:colOff>95250</xdr:colOff>
                    <xdr:row>21</xdr:row>
                    <xdr:rowOff>276225</xdr:rowOff>
                  </to>
                </anchor>
              </controlPr>
            </control>
          </mc:Choice>
        </mc:AlternateContent>
        <mc:AlternateContent xmlns:mc="http://schemas.openxmlformats.org/markup-compatibility/2006">
          <mc:Choice Requires="x14">
            <control shapeId="4101" r:id="rId7" name="Group Box 5">
              <controlPr defaultSize="0" autoFill="0" autoPict="0">
                <anchor moveWithCells="1">
                  <from>
                    <xdr:col>19</xdr:col>
                    <xdr:colOff>66675</xdr:colOff>
                    <xdr:row>21</xdr:row>
                    <xdr:rowOff>19050</xdr:rowOff>
                  </from>
                  <to>
                    <xdr:col>58</xdr:col>
                    <xdr:colOff>104775</xdr:colOff>
                    <xdr:row>21</xdr:row>
                    <xdr:rowOff>304800</xdr:rowOff>
                  </to>
                </anchor>
              </controlPr>
            </control>
          </mc:Choice>
        </mc:AlternateContent>
        <mc:AlternateContent xmlns:mc="http://schemas.openxmlformats.org/markup-compatibility/2006">
          <mc:Choice Requires="x14">
            <control shapeId="4102" r:id="rId8" name="Group Box 6">
              <controlPr defaultSize="0" autoFill="0" autoPict="0">
                <anchor moveWithCells="1">
                  <from>
                    <xdr:col>19</xdr:col>
                    <xdr:colOff>66675</xdr:colOff>
                    <xdr:row>22</xdr:row>
                    <xdr:rowOff>0</xdr:rowOff>
                  </from>
                  <to>
                    <xdr:col>58</xdr:col>
                    <xdr:colOff>95250</xdr:colOff>
                    <xdr:row>22</xdr:row>
                    <xdr:rowOff>333375</xdr:rowOff>
                  </to>
                </anchor>
              </controlPr>
            </control>
          </mc:Choice>
        </mc:AlternateContent>
        <mc:AlternateContent xmlns:mc="http://schemas.openxmlformats.org/markup-compatibility/2006">
          <mc:Choice Requires="x14">
            <control shapeId="4103" r:id="rId9" name="Option Button 7">
              <controlPr defaultSize="0" autoFill="0" autoLine="0" autoPict="0">
                <anchor moveWithCells="1">
                  <from>
                    <xdr:col>19</xdr:col>
                    <xdr:colOff>104775</xdr:colOff>
                    <xdr:row>23</xdr:row>
                    <xdr:rowOff>66675</xdr:rowOff>
                  </from>
                  <to>
                    <xdr:col>25</xdr:col>
                    <xdr:colOff>28575</xdr:colOff>
                    <xdr:row>23</xdr:row>
                    <xdr:rowOff>276225</xdr:rowOff>
                  </to>
                </anchor>
              </controlPr>
            </control>
          </mc:Choice>
        </mc:AlternateContent>
        <mc:AlternateContent xmlns:mc="http://schemas.openxmlformats.org/markup-compatibility/2006">
          <mc:Choice Requires="x14">
            <control shapeId="4104" r:id="rId10" name="Option Button 8">
              <controlPr defaultSize="0" autoFill="0" autoLine="0" autoPict="0">
                <anchor moveWithCells="1">
                  <from>
                    <xdr:col>25</xdr:col>
                    <xdr:colOff>57150</xdr:colOff>
                    <xdr:row>23</xdr:row>
                    <xdr:rowOff>66675</xdr:rowOff>
                  </from>
                  <to>
                    <xdr:col>31</xdr:col>
                    <xdr:colOff>0</xdr:colOff>
                    <xdr:row>23</xdr:row>
                    <xdr:rowOff>276225</xdr:rowOff>
                  </to>
                </anchor>
              </controlPr>
            </control>
          </mc:Choice>
        </mc:AlternateContent>
        <mc:AlternateContent xmlns:mc="http://schemas.openxmlformats.org/markup-compatibility/2006">
          <mc:Choice Requires="x14">
            <control shapeId="4105" r:id="rId11" name="Group Box 9">
              <controlPr defaultSize="0" autoFill="0" autoPict="0">
                <anchor moveWithCells="1">
                  <from>
                    <xdr:col>19</xdr:col>
                    <xdr:colOff>66675</xdr:colOff>
                    <xdr:row>23</xdr:row>
                    <xdr:rowOff>38100</xdr:rowOff>
                  </from>
                  <to>
                    <xdr:col>58</xdr:col>
                    <xdr:colOff>66675</xdr:colOff>
                    <xdr:row>23</xdr:row>
                    <xdr:rowOff>304800</xdr:rowOff>
                  </to>
                </anchor>
              </controlPr>
            </control>
          </mc:Choice>
        </mc:AlternateContent>
        <mc:AlternateContent xmlns:mc="http://schemas.openxmlformats.org/markup-compatibility/2006">
          <mc:Choice Requires="x14">
            <control shapeId="4106" r:id="rId12" name="Option Button 10">
              <controlPr defaultSize="0" autoFill="0" autoLine="0" autoPict="0">
                <anchor moveWithCells="1" sizeWithCells="1">
                  <from>
                    <xdr:col>19</xdr:col>
                    <xdr:colOff>104775</xdr:colOff>
                    <xdr:row>24</xdr:row>
                    <xdr:rowOff>76200</xdr:rowOff>
                  </from>
                  <to>
                    <xdr:col>33</xdr:col>
                    <xdr:colOff>95250</xdr:colOff>
                    <xdr:row>24</xdr:row>
                    <xdr:rowOff>266700</xdr:rowOff>
                  </to>
                </anchor>
              </controlPr>
            </control>
          </mc:Choice>
        </mc:AlternateContent>
        <mc:AlternateContent xmlns:mc="http://schemas.openxmlformats.org/markup-compatibility/2006">
          <mc:Choice Requires="x14">
            <control shapeId="4107" r:id="rId13" name="Option Button 11">
              <controlPr defaultSize="0" autoFill="0" autoLine="0" autoPict="0">
                <anchor moveWithCells="1" sizeWithCells="1">
                  <from>
                    <xdr:col>34</xdr:col>
                    <xdr:colOff>142875</xdr:colOff>
                    <xdr:row>24</xdr:row>
                    <xdr:rowOff>57150</xdr:rowOff>
                  </from>
                  <to>
                    <xdr:col>52</xdr:col>
                    <xdr:colOff>133350</xdr:colOff>
                    <xdr:row>24</xdr:row>
                    <xdr:rowOff>285750</xdr:rowOff>
                  </to>
                </anchor>
              </controlPr>
            </control>
          </mc:Choice>
        </mc:AlternateContent>
        <mc:AlternateContent xmlns:mc="http://schemas.openxmlformats.org/markup-compatibility/2006">
          <mc:Choice Requires="x14">
            <control shapeId="4108" r:id="rId14" name="Group Box 12">
              <controlPr defaultSize="0" autoFill="0" autoPict="0">
                <anchor moveWithCells="1">
                  <from>
                    <xdr:col>19</xdr:col>
                    <xdr:colOff>76200</xdr:colOff>
                    <xdr:row>24</xdr:row>
                    <xdr:rowOff>57150</xdr:rowOff>
                  </from>
                  <to>
                    <xdr:col>58</xdr:col>
                    <xdr:colOff>66675</xdr:colOff>
                    <xdr:row>24</xdr:row>
                    <xdr:rowOff>304800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sizeWithCells="1">
                  <from>
                    <xdr:col>6</xdr:col>
                    <xdr:colOff>152400</xdr:colOff>
                    <xdr:row>151</xdr:row>
                    <xdr:rowOff>142875</xdr:rowOff>
                  </from>
                  <to>
                    <xdr:col>7</xdr:col>
                    <xdr:colOff>152400</xdr:colOff>
                    <xdr:row>153</xdr:row>
                    <xdr:rowOff>19050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sizeWithCells="1">
                  <from>
                    <xdr:col>6</xdr:col>
                    <xdr:colOff>152400</xdr:colOff>
                    <xdr:row>154</xdr:row>
                    <xdr:rowOff>0</xdr:rowOff>
                  </from>
                  <to>
                    <xdr:col>7</xdr:col>
                    <xdr:colOff>152400</xdr:colOff>
                    <xdr:row>154</xdr:row>
                    <xdr:rowOff>152400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sizeWithCells="1">
                  <from>
                    <xdr:col>6</xdr:col>
                    <xdr:colOff>152400</xdr:colOff>
                    <xdr:row>156</xdr:row>
                    <xdr:rowOff>9525</xdr:rowOff>
                  </from>
                  <to>
                    <xdr:col>7</xdr:col>
                    <xdr:colOff>152400</xdr:colOff>
                    <xdr:row>157</xdr:row>
                    <xdr:rowOff>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sizeWithCells="1">
                  <from>
                    <xdr:col>6</xdr:col>
                    <xdr:colOff>152400</xdr:colOff>
                    <xdr:row>158</xdr:row>
                    <xdr:rowOff>9525</xdr:rowOff>
                  </from>
                  <to>
                    <xdr:col>7</xdr:col>
                    <xdr:colOff>152400</xdr:colOff>
                    <xdr:row>159</xdr:row>
                    <xdr:rowOff>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sizeWithCells="1">
                  <from>
                    <xdr:col>37</xdr:col>
                    <xdr:colOff>133350</xdr:colOff>
                    <xdr:row>149</xdr:row>
                    <xdr:rowOff>0</xdr:rowOff>
                  </from>
                  <to>
                    <xdr:col>38</xdr:col>
                    <xdr:colOff>133350</xdr:colOff>
                    <xdr:row>150</xdr:row>
                    <xdr:rowOff>9525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sizeWithCells="1">
                  <from>
                    <xdr:col>22</xdr:col>
                    <xdr:colOff>0</xdr:colOff>
                    <xdr:row>151</xdr:row>
                    <xdr:rowOff>133350</xdr:rowOff>
                  </from>
                  <to>
                    <xdr:col>23</xdr:col>
                    <xdr:colOff>0</xdr:colOff>
                    <xdr:row>153</xdr:row>
                    <xdr:rowOff>9525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sizeWithCells="1">
                  <from>
                    <xdr:col>34</xdr:col>
                    <xdr:colOff>152400</xdr:colOff>
                    <xdr:row>151</xdr:row>
                    <xdr:rowOff>133350</xdr:rowOff>
                  </from>
                  <to>
                    <xdr:col>35</xdr:col>
                    <xdr:colOff>152400</xdr:colOff>
                    <xdr:row>153</xdr:row>
                    <xdr:rowOff>9525</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13</xdr:col>
                    <xdr:colOff>142875</xdr:colOff>
                    <xdr:row>162</xdr:row>
                    <xdr:rowOff>161925</xdr:rowOff>
                  </from>
                  <to>
                    <xdr:col>15</xdr:col>
                    <xdr:colOff>104775</xdr:colOff>
                    <xdr:row>164</xdr:row>
                    <xdr:rowOff>19050</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15</xdr:col>
                    <xdr:colOff>142875</xdr:colOff>
                    <xdr:row>162</xdr:row>
                    <xdr:rowOff>161925</xdr:rowOff>
                  </from>
                  <to>
                    <xdr:col>17</xdr:col>
                    <xdr:colOff>104775</xdr:colOff>
                    <xdr:row>164</xdr:row>
                    <xdr:rowOff>19050</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26</xdr:col>
                    <xdr:colOff>142875</xdr:colOff>
                    <xdr:row>162</xdr:row>
                    <xdr:rowOff>161925</xdr:rowOff>
                  </from>
                  <to>
                    <xdr:col>28</xdr:col>
                    <xdr:colOff>104775</xdr:colOff>
                    <xdr:row>164</xdr:row>
                    <xdr:rowOff>19050</xdr:rowOff>
                  </to>
                </anchor>
              </controlPr>
            </control>
          </mc:Choice>
        </mc:AlternateContent>
        <mc:AlternateContent xmlns:mc="http://schemas.openxmlformats.org/markup-compatibility/2006">
          <mc:Choice Requires="x14">
            <control shapeId="4121" r:id="rId25" name="Check Box 25">
              <controlPr defaultSize="0" autoFill="0" autoLine="0" autoPict="0">
                <anchor moveWithCells="1">
                  <from>
                    <xdr:col>28</xdr:col>
                    <xdr:colOff>142875</xdr:colOff>
                    <xdr:row>162</xdr:row>
                    <xdr:rowOff>161925</xdr:rowOff>
                  </from>
                  <to>
                    <xdr:col>30</xdr:col>
                    <xdr:colOff>104775</xdr:colOff>
                    <xdr:row>164</xdr:row>
                    <xdr:rowOff>19050</xdr:rowOff>
                  </to>
                </anchor>
              </controlPr>
            </control>
          </mc:Choice>
        </mc:AlternateContent>
        <mc:AlternateContent xmlns:mc="http://schemas.openxmlformats.org/markup-compatibility/2006">
          <mc:Choice Requires="x14">
            <control shapeId="4122" r:id="rId26" name="Check Box 26">
              <controlPr defaultSize="0" autoFill="0" autoLine="0" autoPict="0">
                <anchor moveWithCells="1">
                  <from>
                    <xdr:col>39</xdr:col>
                    <xdr:colOff>142875</xdr:colOff>
                    <xdr:row>162</xdr:row>
                    <xdr:rowOff>161925</xdr:rowOff>
                  </from>
                  <to>
                    <xdr:col>41</xdr:col>
                    <xdr:colOff>104775</xdr:colOff>
                    <xdr:row>164</xdr:row>
                    <xdr:rowOff>19050</xdr:rowOff>
                  </to>
                </anchor>
              </controlPr>
            </control>
          </mc:Choice>
        </mc:AlternateContent>
        <mc:AlternateContent xmlns:mc="http://schemas.openxmlformats.org/markup-compatibility/2006">
          <mc:Choice Requires="x14">
            <control shapeId="4123" r:id="rId27" name="Check Box 27">
              <controlPr defaultSize="0" autoFill="0" autoLine="0" autoPict="0">
                <anchor moveWithCells="1">
                  <from>
                    <xdr:col>41</xdr:col>
                    <xdr:colOff>142875</xdr:colOff>
                    <xdr:row>162</xdr:row>
                    <xdr:rowOff>161925</xdr:rowOff>
                  </from>
                  <to>
                    <xdr:col>43</xdr:col>
                    <xdr:colOff>104775</xdr:colOff>
                    <xdr:row>164</xdr:row>
                    <xdr:rowOff>19050</xdr:rowOff>
                  </to>
                </anchor>
              </controlPr>
            </control>
          </mc:Choice>
        </mc:AlternateContent>
        <mc:AlternateContent xmlns:mc="http://schemas.openxmlformats.org/markup-compatibility/2006">
          <mc:Choice Requires="x14">
            <control shapeId="4126" r:id="rId28" name="Check Box 30">
              <controlPr defaultSize="0" autoFill="0" autoLine="0" autoPict="0">
                <anchor moveWithCells="1">
                  <from>
                    <xdr:col>13</xdr:col>
                    <xdr:colOff>142875</xdr:colOff>
                    <xdr:row>164</xdr:row>
                    <xdr:rowOff>161925</xdr:rowOff>
                  </from>
                  <to>
                    <xdr:col>15</xdr:col>
                    <xdr:colOff>104775</xdr:colOff>
                    <xdr:row>166</xdr:row>
                    <xdr:rowOff>19050</xdr:rowOff>
                  </to>
                </anchor>
              </controlPr>
            </control>
          </mc:Choice>
        </mc:AlternateContent>
        <mc:AlternateContent xmlns:mc="http://schemas.openxmlformats.org/markup-compatibility/2006">
          <mc:Choice Requires="x14">
            <control shapeId="4127" r:id="rId29" name="Check Box 31">
              <controlPr defaultSize="0" autoFill="0" autoLine="0" autoPict="0">
                <anchor moveWithCells="1">
                  <from>
                    <xdr:col>15</xdr:col>
                    <xdr:colOff>142875</xdr:colOff>
                    <xdr:row>164</xdr:row>
                    <xdr:rowOff>161925</xdr:rowOff>
                  </from>
                  <to>
                    <xdr:col>17</xdr:col>
                    <xdr:colOff>104775</xdr:colOff>
                    <xdr:row>166</xdr:row>
                    <xdr:rowOff>19050</xdr:rowOff>
                  </to>
                </anchor>
              </controlPr>
            </control>
          </mc:Choice>
        </mc:AlternateContent>
        <mc:AlternateContent xmlns:mc="http://schemas.openxmlformats.org/markup-compatibility/2006">
          <mc:Choice Requires="x14">
            <control shapeId="4128" r:id="rId30" name="Check Box 32">
              <controlPr defaultSize="0" autoFill="0" autoLine="0" autoPict="0">
                <anchor moveWithCells="1">
                  <from>
                    <xdr:col>26</xdr:col>
                    <xdr:colOff>142875</xdr:colOff>
                    <xdr:row>164</xdr:row>
                    <xdr:rowOff>161925</xdr:rowOff>
                  </from>
                  <to>
                    <xdr:col>28</xdr:col>
                    <xdr:colOff>104775</xdr:colOff>
                    <xdr:row>166</xdr:row>
                    <xdr:rowOff>19050</xdr:rowOff>
                  </to>
                </anchor>
              </controlPr>
            </control>
          </mc:Choice>
        </mc:AlternateContent>
        <mc:AlternateContent xmlns:mc="http://schemas.openxmlformats.org/markup-compatibility/2006">
          <mc:Choice Requires="x14">
            <control shapeId="4129" r:id="rId31" name="Check Box 33">
              <controlPr defaultSize="0" autoFill="0" autoLine="0" autoPict="0">
                <anchor moveWithCells="1">
                  <from>
                    <xdr:col>28</xdr:col>
                    <xdr:colOff>142875</xdr:colOff>
                    <xdr:row>164</xdr:row>
                    <xdr:rowOff>161925</xdr:rowOff>
                  </from>
                  <to>
                    <xdr:col>30</xdr:col>
                    <xdr:colOff>104775</xdr:colOff>
                    <xdr:row>166</xdr:row>
                    <xdr:rowOff>19050</xdr:rowOff>
                  </to>
                </anchor>
              </controlPr>
            </control>
          </mc:Choice>
        </mc:AlternateContent>
        <mc:AlternateContent xmlns:mc="http://schemas.openxmlformats.org/markup-compatibility/2006">
          <mc:Choice Requires="x14">
            <control shapeId="4130" r:id="rId32" name="Check Box 34">
              <controlPr defaultSize="0" autoFill="0" autoLine="0" autoPict="0">
                <anchor moveWithCells="1">
                  <from>
                    <xdr:col>39</xdr:col>
                    <xdr:colOff>142875</xdr:colOff>
                    <xdr:row>164</xdr:row>
                    <xdr:rowOff>161925</xdr:rowOff>
                  </from>
                  <to>
                    <xdr:col>41</xdr:col>
                    <xdr:colOff>104775</xdr:colOff>
                    <xdr:row>166</xdr:row>
                    <xdr:rowOff>19050</xdr:rowOff>
                  </to>
                </anchor>
              </controlPr>
            </control>
          </mc:Choice>
        </mc:AlternateContent>
        <mc:AlternateContent xmlns:mc="http://schemas.openxmlformats.org/markup-compatibility/2006">
          <mc:Choice Requires="x14">
            <control shapeId="4131" r:id="rId33" name="Check Box 35">
              <controlPr defaultSize="0" autoFill="0" autoLine="0" autoPict="0">
                <anchor moveWithCells="1">
                  <from>
                    <xdr:col>41</xdr:col>
                    <xdr:colOff>142875</xdr:colOff>
                    <xdr:row>164</xdr:row>
                    <xdr:rowOff>161925</xdr:rowOff>
                  </from>
                  <to>
                    <xdr:col>43</xdr:col>
                    <xdr:colOff>104775</xdr:colOff>
                    <xdr:row>166</xdr:row>
                    <xdr:rowOff>19050</xdr:rowOff>
                  </to>
                </anchor>
              </controlPr>
            </control>
          </mc:Choice>
        </mc:AlternateContent>
        <mc:AlternateContent xmlns:mc="http://schemas.openxmlformats.org/markup-compatibility/2006">
          <mc:Choice Requires="x14">
            <control shapeId="4132" r:id="rId34" name="Check Box 36">
              <controlPr defaultSize="0" autoFill="0" autoLine="0" autoPict="0">
                <anchor moveWithCells="1">
                  <from>
                    <xdr:col>52</xdr:col>
                    <xdr:colOff>142875</xdr:colOff>
                    <xdr:row>164</xdr:row>
                    <xdr:rowOff>161925</xdr:rowOff>
                  </from>
                  <to>
                    <xdr:col>54</xdr:col>
                    <xdr:colOff>104775</xdr:colOff>
                    <xdr:row>166</xdr:row>
                    <xdr:rowOff>19050</xdr:rowOff>
                  </to>
                </anchor>
              </controlPr>
            </control>
          </mc:Choice>
        </mc:AlternateContent>
        <mc:AlternateContent xmlns:mc="http://schemas.openxmlformats.org/markup-compatibility/2006">
          <mc:Choice Requires="x14">
            <control shapeId="4133" r:id="rId35" name="Check Box 37">
              <controlPr defaultSize="0" autoFill="0" autoLine="0" autoPict="0">
                <anchor moveWithCells="1">
                  <from>
                    <xdr:col>54</xdr:col>
                    <xdr:colOff>142875</xdr:colOff>
                    <xdr:row>164</xdr:row>
                    <xdr:rowOff>161925</xdr:rowOff>
                  </from>
                  <to>
                    <xdr:col>56</xdr:col>
                    <xdr:colOff>104775</xdr:colOff>
                    <xdr:row>166</xdr:row>
                    <xdr:rowOff>19050</xdr:rowOff>
                  </to>
                </anchor>
              </controlPr>
            </control>
          </mc:Choice>
        </mc:AlternateContent>
        <mc:AlternateContent xmlns:mc="http://schemas.openxmlformats.org/markup-compatibility/2006">
          <mc:Choice Requires="x14">
            <control shapeId="4134" r:id="rId36" name="Check Box 38">
              <controlPr defaultSize="0" autoFill="0" autoLine="0" autoPict="0">
                <anchor moveWithCells="1">
                  <from>
                    <xdr:col>13</xdr:col>
                    <xdr:colOff>142875</xdr:colOff>
                    <xdr:row>166</xdr:row>
                    <xdr:rowOff>161925</xdr:rowOff>
                  </from>
                  <to>
                    <xdr:col>15</xdr:col>
                    <xdr:colOff>104775</xdr:colOff>
                    <xdr:row>168</xdr:row>
                    <xdr:rowOff>19050</xdr:rowOff>
                  </to>
                </anchor>
              </controlPr>
            </control>
          </mc:Choice>
        </mc:AlternateContent>
        <mc:AlternateContent xmlns:mc="http://schemas.openxmlformats.org/markup-compatibility/2006">
          <mc:Choice Requires="x14">
            <control shapeId="4135" r:id="rId37" name="Check Box 39">
              <controlPr defaultSize="0" autoFill="0" autoLine="0" autoPict="0">
                <anchor moveWithCells="1">
                  <from>
                    <xdr:col>15</xdr:col>
                    <xdr:colOff>142875</xdr:colOff>
                    <xdr:row>166</xdr:row>
                    <xdr:rowOff>161925</xdr:rowOff>
                  </from>
                  <to>
                    <xdr:col>17</xdr:col>
                    <xdr:colOff>104775</xdr:colOff>
                    <xdr:row>168</xdr:row>
                    <xdr:rowOff>19050</xdr:rowOff>
                  </to>
                </anchor>
              </controlPr>
            </control>
          </mc:Choice>
        </mc:AlternateContent>
        <mc:AlternateContent xmlns:mc="http://schemas.openxmlformats.org/markup-compatibility/2006">
          <mc:Choice Requires="x14">
            <control shapeId="4136" r:id="rId38" name="Check Box 40">
              <controlPr defaultSize="0" autoFill="0" autoLine="0" autoPict="0">
                <anchor moveWithCells="1">
                  <from>
                    <xdr:col>26</xdr:col>
                    <xdr:colOff>142875</xdr:colOff>
                    <xdr:row>166</xdr:row>
                    <xdr:rowOff>161925</xdr:rowOff>
                  </from>
                  <to>
                    <xdr:col>28</xdr:col>
                    <xdr:colOff>104775</xdr:colOff>
                    <xdr:row>168</xdr:row>
                    <xdr:rowOff>19050</xdr:rowOff>
                  </to>
                </anchor>
              </controlPr>
            </control>
          </mc:Choice>
        </mc:AlternateContent>
        <mc:AlternateContent xmlns:mc="http://schemas.openxmlformats.org/markup-compatibility/2006">
          <mc:Choice Requires="x14">
            <control shapeId="4137" r:id="rId39" name="Check Box 41">
              <controlPr defaultSize="0" autoFill="0" autoLine="0" autoPict="0">
                <anchor moveWithCells="1">
                  <from>
                    <xdr:col>28</xdr:col>
                    <xdr:colOff>142875</xdr:colOff>
                    <xdr:row>166</xdr:row>
                    <xdr:rowOff>161925</xdr:rowOff>
                  </from>
                  <to>
                    <xdr:col>30</xdr:col>
                    <xdr:colOff>104775</xdr:colOff>
                    <xdr:row>168</xdr:row>
                    <xdr:rowOff>19050</xdr:rowOff>
                  </to>
                </anchor>
              </controlPr>
            </control>
          </mc:Choice>
        </mc:AlternateContent>
        <mc:AlternateContent xmlns:mc="http://schemas.openxmlformats.org/markup-compatibility/2006">
          <mc:Choice Requires="x14">
            <control shapeId="4138" r:id="rId40" name="Check Box 42">
              <controlPr defaultSize="0" autoFill="0" autoLine="0" autoPict="0">
                <anchor moveWithCells="1">
                  <from>
                    <xdr:col>39</xdr:col>
                    <xdr:colOff>142875</xdr:colOff>
                    <xdr:row>166</xdr:row>
                    <xdr:rowOff>161925</xdr:rowOff>
                  </from>
                  <to>
                    <xdr:col>41</xdr:col>
                    <xdr:colOff>104775</xdr:colOff>
                    <xdr:row>168</xdr:row>
                    <xdr:rowOff>19050</xdr:rowOff>
                  </to>
                </anchor>
              </controlPr>
            </control>
          </mc:Choice>
        </mc:AlternateContent>
        <mc:AlternateContent xmlns:mc="http://schemas.openxmlformats.org/markup-compatibility/2006">
          <mc:Choice Requires="x14">
            <control shapeId="4139" r:id="rId41" name="Check Box 43">
              <controlPr defaultSize="0" autoFill="0" autoLine="0" autoPict="0">
                <anchor moveWithCells="1">
                  <from>
                    <xdr:col>41</xdr:col>
                    <xdr:colOff>142875</xdr:colOff>
                    <xdr:row>166</xdr:row>
                    <xdr:rowOff>161925</xdr:rowOff>
                  </from>
                  <to>
                    <xdr:col>43</xdr:col>
                    <xdr:colOff>104775</xdr:colOff>
                    <xdr:row>168</xdr:row>
                    <xdr:rowOff>19050</xdr:rowOff>
                  </to>
                </anchor>
              </controlPr>
            </control>
          </mc:Choice>
        </mc:AlternateContent>
        <mc:AlternateContent xmlns:mc="http://schemas.openxmlformats.org/markup-compatibility/2006">
          <mc:Choice Requires="x14">
            <control shapeId="4144" r:id="rId42" name="Check Box 48">
              <controlPr defaultSize="0" autoFill="0" autoLine="0" autoPict="0">
                <anchor moveWithCells="1">
                  <from>
                    <xdr:col>26</xdr:col>
                    <xdr:colOff>142875</xdr:colOff>
                    <xdr:row>168</xdr:row>
                    <xdr:rowOff>247650</xdr:rowOff>
                  </from>
                  <to>
                    <xdr:col>28</xdr:col>
                    <xdr:colOff>104775</xdr:colOff>
                    <xdr:row>170</xdr:row>
                    <xdr:rowOff>9525</xdr:rowOff>
                  </to>
                </anchor>
              </controlPr>
            </control>
          </mc:Choice>
        </mc:AlternateContent>
        <mc:AlternateContent xmlns:mc="http://schemas.openxmlformats.org/markup-compatibility/2006">
          <mc:Choice Requires="x14">
            <control shapeId="4145" r:id="rId43" name="Check Box 49">
              <controlPr defaultSize="0" autoFill="0" autoLine="0" autoPict="0">
                <anchor moveWithCells="1">
                  <from>
                    <xdr:col>28</xdr:col>
                    <xdr:colOff>142875</xdr:colOff>
                    <xdr:row>168</xdr:row>
                    <xdr:rowOff>247650</xdr:rowOff>
                  </from>
                  <to>
                    <xdr:col>30</xdr:col>
                    <xdr:colOff>104775</xdr:colOff>
                    <xdr:row>170</xdr:row>
                    <xdr:rowOff>9525</xdr:rowOff>
                  </to>
                </anchor>
              </controlPr>
            </control>
          </mc:Choice>
        </mc:AlternateContent>
        <mc:AlternateContent xmlns:mc="http://schemas.openxmlformats.org/markup-compatibility/2006">
          <mc:Choice Requires="x14">
            <control shapeId="4146" r:id="rId44" name="Check Box 50">
              <controlPr defaultSize="0" autoFill="0" autoLine="0" autoPict="0">
                <anchor moveWithCells="1">
                  <from>
                    <xdr:col>39</xdr:col>
                    <xdr:colOff>142875</xdr:colOff>
                    <xdr:row>168</xdr:row>
                    <xdr:rowOff>247650</xdr:rowOff>
                  </from>
                  <to>
                    <xdr:col>41</xdr:col>
                    <xdr:colOff>104775</xdr:colOff>
                    <xdr:row>170</xdr:row>
                    <xdr:rowOff>9525</xdr:rowOff>
                  </to>
                </anchor>
              </controlPr>
            </control>
          </mc:Choice>
        </mc:AlternateContent>
        <mc:AlternateContent xmlns:mc="http://schemas.openxmlformats.org/markup-compatibility/2006">
          <mc:Choice Requires="x14">
            <control shapeId="4147" r:id="rId45" name="Check Box 51">
              <controlPr defaultSize="0" autoFill="0" autoLine="0" autoPict="0">
                <anchor moveWithCells="1">
                  <from>
                    <xdr:col>41</xdr:col>
                    <xdr:colOff>142875</xdr:colOff>
                    <xdr:row>168</xdr:row>
                    <xdr:rowOff>247650</xdr:rowOff>
                  </from>
                  <to>
                    <xdr:col>43</xdr:col>
                    <xdr:colOff>104775</xdr:colOff>
                    <xdr:row>170</xdr:row>
                    <xdr:rowOff>9525</xdr:rowOff>
                  </to>
                </anchor>
              </controlPr>
            </control>
          </mc:Choice>
        </mc:AlternateContent>
        <mc:AlternateContent xmlns:mc="http://schemas.openxmlformats.org/markup-compatibility/2006">
          <mc:Choice Requires="x14">
            <control shapeId="4152" r:id="rId46" name="Check Box 56">
              <controlPr defaultSize="0" autoFill="0" autoLine="0" autoPict="0">
                <anchor moveWithCells="1">
                  <from>
                    <xdr:col>26</xdr:col>
                    <xdr:colOff>142875</xdr:colOff>
                    <xdr:row>170</xdr:row>
                    <xdr:rowOff>161925</xdr:rowOff>
                  </from>
                  <to>
                    <xdr:col>28</xdr:col>
                    <xdr:colOff>104775</xdr:colOff>
                    <xdr:row>172</xdr:row>
                    <xdr:rowOff>19050</xdr:rowOff>
                  </to>
                </anchor>
              </controlPr>
            </control>
          </mc:Choice>
        </mc:AlternateContent>
        <mc:AlternateContent xmlns:mc="http://schemas.openxmlformats.org/markup-compatibility/2006">
          <mc:Choice Requires="x14">
            <control shapeId="4153" r:id="rId47" name="Check Box 57">
              <controlPr defaultSize="0" autoFill="0" autoLine="0" autoPict="0">
                <anchor moveWithCells="1">
                  <from>
                    <xdr:col>28</xdr:col>
                    <xdr:colOff>142875</xdr:colOff>
                    <xdr:row>170</xdr:row>
                    <xdr:rowOff>161925</xdr:rowOff>
                  </from>
                  <to>
                    <xdr:col>30</xdr:col>
                    <xdr:colOff>104775</xdr:colOff>
                    <xdr:row>172</xdr:row>
                    <xdr:rowOff>19050</xdr:rowOff>
                  </to>
                </anchor>
              </controlPr>
            </control>
          </mc:Choice>
        </mc:AlternateContent>
        <mc:AlternateContent xmlns:mc="http://schemas.openxmlformats.org/markup-compatibility/2006">
          <mc:Choice Requires="x14">
            <control shapeId="4166" r:id="rId48" name="Check Box 70">
              <controlPr defaultSize="0" autoFill="0" autoLine="0" autoPict="0">
                <anchor moveWithCells="1">
                  <from>
                    <xdr:col>13</xdr:col>
                    <xdr:colOff>142875</xdr:colOff>
                    <xdr:row>174</xdr:row>
                    <xdr:rowOff>171450</xdr:rowOff>
                  </from>
                  <to>
                    <xdr:col>15</xdr:col>
                    <xdr:colOff>104775</xdr:colOff>
                    <xdr:row>176</xdr:row>
                    <xdr:rowOff>28575</xdr:rowOff>
                  </to>
                </anchor>
              </controlPr>
            </control>
          </mc:Choice>
        </mc:AlternateContent>
        <mc:AlternateContent xmlns:mc="http://schemas.openxmlformats.org/markup-compatibility/2006">
          <mc:Choice Requires="x14">
            <control shapeId="4167" r:id="rId49" name="Check Box 71">
              <controlPr defaultSize="0" autoFill="0" autoLine="0" autoPict="0">
                <anchor moveWithCells="1">
                  <from>
                    <xdr:col>15</xdr:col>
                    <xdr:colOff>142875</xdr:colOff>
                    <xdr:row>174</xdr:row>
                    <xdr:rowOff>171450</xdr:rowOff>
                  </from>
                  <to>
                    <xdr:col>17</xdr:col>
                    <xdr:colOff>104775</xdr:colOff>
                    <xdr:row>176</xdr:row>
                    <xdr:rowOff>28575</xdr:rowOff>
                  </to>
                </anchor>
              </controlPr>
            </control>
          </mc:Choice>
        </mc:AlternateContent>
        <mc:AlternateContent xmlns:mc="http://schemas.openxmlformats.org/markup-compatibility/2006">
          <mc:Choice Requires="x14">
            <control shapeId="4170" r:id="rId50" name="Check Box 74">
              <controlPr defaultSize="0" autoFill="0" autoLine="0" autoPict="0">
                <anchor moveWithCells="1">
                  <from>
                    <xdr:col>39</xdr:col>
                    <xdr:colOff>142875</xdr:colOff>
                    <xdr:row>174</xdr:row>
                    <xdr:rowOff>171450</xdr:rowOff>
                  </from>
                  <to>
                    <xdr:col>41</xdr:col>
                    <xdr:colOff>104775</xdr:colOff>
                    <xdr:row>176</xdr:row>
                    <xdr:rowOff>28575</xdr:rowOff>
                  </to>
                </anchor>
              </controlPr>
            </control>
          </mc:Choice>
        </mc:AlternateContent>
        <mc:AlternateContent xmlns:mc="http://schemas.openxmlformats.org/markup-compatibility/2006">
          <mc:Choice Requires="x14">
            <control shapeId="4171" r:id="rId51" name="Check Box 75">
              <controlPr defaultSize="0" autoFill="0" autoLine="0" autoPict="0">
                <anchor moveWithCells="1">
                  <from>
                    <xdr:col>41</xdr:col>
                    <xdr:colOff>142875</xdr:colOff>
                    <xdr:row>174</xdr:row>
                    <xdr:rowOff>171450</xdr:rowOff>
                  </from>
                  <to>
                    <xdr:col>43</xdr:col>
                    <xdr:colOff>104775</xdr:colOff>
                    <xdr:row>176</xdr:row>
                    <xdr:rowOff>28575</xdr:rowOff>
                  </to>
                </anchor>
              </controlPr>
            </control>
          </mc:Choice>
        </mc:AlternateContent>
        <mc:AlternateContent xmlns:mc="http://schemas.openxmlformats.org/markup-compatibility/2006">
          <mc:Choice Requires="x14">
            <control shapeId="4172" r:id="rId52" name="Check Box 76">
              <controlPr defaultSize="0" autoFill="0" autoLine="0" autoPict="0">
                <anchor moveWithCells="1">
                  <from>
                    <xdr:col>52</xdr:col>
                    <xdr:colOff>142875</xdr:colOff>
                    <xdr:row>174</xdr:row>
                    <xdr:rowOff>171450</xdr:rowOff>
                  </from>
                  <to>
                    <xdr:col>54</xdr:col>
                    <xdr:colOff>104775</xdr:colOff>
                    <xdr:row>176</xdr:row>
                    <xdr:rowOff>28575</xdr:rowOff>
                  </to>
                </anchor>
              </controlPr>
            </control>
          </mc:Choice>
        </mc:AlternateContent>
        <mc:AlternateContent xmlns:mc="http://schemas.openxmlformats.org/markup-compatibility/2006">
          <mc:Choice Requires="x14">
            <control shapeId="4173" r:id="rId53" name="Check Box 77">
              <controlPr defaultSize="0" autoFill="0" autoLine="0" autoPict="0">
                <anchor moveWithCells="1">
                  <from>
                    <xdr:col>54</xdr:col>
                    <xdr:colOff>142875</xdr:colOff>
                    <xdr:row>174</xdr:row>
                    <xdr:rowOff>171450</xdr:rowOff>
                  </from>
                  <to>
                    <xdr:col>56</xdr:col>
                    <xdr:colOff>104775</xdr:colOff>
                    <xdr:row>176</xdr:row>
                    <xdr:rowOff>28575</xdr:rowOff>
                  </to>
                </anchor>
              </controlPr>
            </control>
          </mc:Choice>
        </mc:AlternateContent>
        <mc:AlternateContent xmlns:mc="http://schemas.openxmlformats.org/markup-compatibility/2006">
          <mc:Choice Requires="x14">
            <control shapeId="4180" r:id="rId54" name="Check Box 84">
              <controlPr defaultSize="0" autoFill="0" autoLine="0" autoPict="0">
                <anchor moveWithCells="1">
                  <from>
                    <xdr:col>52</xdr:col>
                    <xdr:colOff>142875</xdr:colOff>
                    <xdr:row>176</xdr:row>
                    <xdr:rowOff>266700</xdr:rowOff>
                  </from>
                  <to>
                    <xdr:col>54</xdr:col>
                    <xdr:colOff>104775</xdr:colOff>
                    <xdr:row>178</xdr:row>
                    <xdr:rowOff>19050</xdr:rowOff>
                  </to>
                </anchor>
              </controlPr>
            </control>
          </mc:Choice>
        </mc:AlternateContent>
        <mc:AlternateContent xmlns:mc="http://schemas.openxmlformats.org/markup-compatibility/2006">
          <mc:Choice Requires="x14">
            <control shapeId="4181" r:id="rId55" name="Check Box 85">
              <controlPr defaultSize="0" autoFill="0" autoLine="0" autoPict="0">
                <anchor moveWithCells="1">
                  <from>
                    <xdr:col>54</xdr:col>
                    <xdr:colOff>142875</xdr:colOff>
                    <xdr:row>176</xdr:row>
                    <xdr:rowOff>266700</xdr:rowOff>
                  </from>
                  <to>
                    <xdr:col>56</xdr:col>
                    <xdr:colOff>104775</xdr:colOff>
                    <xdr:row>178</xdr:row>
                    <xdr:rowOff>19050</xdr:rowOff>
                  </to>
                </anchor>
              </controlPr>
            </control>
          </mc:Choice>
        </mc:AlternateContent>
        <mc:AlternateContent xmlns:mc="http://schemas.openxmlformats.org/markup-compatibility/2006">
          <mc:Choice Requires="x14">
            <control shapeId="4182" r:id="rId56" name="Check Box 86">
              <controlPr defaultSize="0" autoFill="0" autoLine="0" autoPict="0">
                <anchor moveWithCells="1">
                  <from>
                    <xdr:col>13</xdr:col>
                    <xdr:colOff>142875</xdr:colOff>
                    <xdr:row>178</xdr:row>
                    <xdr:rowOff>257175</xdr:rowOff>
                  </from>
                  <to>
                    <xdr:col>15</xdr:col>
                    <xdr:colOff>104775</xdr:colOff>
                    <xdr:row>180</xdr:row>
                    <xdr:rowOff>19050</xdr:rowOff>
                  </to>
                </anchor>
              </controlPr>
            </control>
          </mc:Choice>
        </mc:AlternateContent>
        <mc:AlternateContent xmlns:mc="http://schemas.openxmlformats.org/markup-compatibility/2006">
          <mc:Choice Requires="x14">
            <control shapeId="4183" r:id="rId57" name="Check Box 87">
              <controlPr defaultSize="0" autoFill="0" autoLine="0" autoPict="0">
                <anchor moveWithCells="1">
                  <from>
                    <xdr:col>15</xdr:col>
                    <xdr:colOff>142875</xdr:colOff>
                    <xdr:row>178</xdr:row>
                    <xdr:rowOff>257175</xdr:rowOff>
                  </from>
                  <to>
                    <xdr:col>17</xdr:col>
                    <xdr:colOff>104775</xdr:colOff>
                    <xdr:row>180</xdr:row>
                    <xdr:rowOff>19050</xdr:rowOff>
                  </to>
                </anchor>
              </controlPr>
            </control>
          </mc:Choice>
        </mc:AlternateContent>
        <mc:AlternateContent xmlns:mc="http://schemas.openxmlformats.org/markup-compatibility/2006">
          <mc:Choice Requires="x14">
            <control shapeId="4184" r:id="rId58" name="Check Box 88">
              <controlPr defaultSize="0" autoFill="0" autoLine="0" autoPict="0">
                <anchor moveWithCells="1">
                  <from>
                    <xdr:col>26</xdr:col>
                    <xdr:colOff>142875</xdr:colOff>
                    <xdr:row>178</xdr:row>
                    <xdr:rowOff>257175</xdr:rowOff>
                  </from>
                  <to>
                    <xdr:col>28</xdr:col>
                    <xdr:colOff>104775</xdr:colOff>
                    <xdr:row>180</xdr:row>
                    <xdr:rowOff>19050</xdr:rowOff>
                  </to>
                </anchor>
              </controlPr>
            </control>
          </mc:Choice>
        </mc:AlternateContent>
        <mc:AlternateContent xmlns:mc="http://schemas.openxmlformats.org/markup-compatibility/2006">
          <mc:Choice Requires="x14">
            <control shapeId="4185" r:id="rId59" name="Check Box 89">
              <controlPr defaultSize="0" autoFill="0" autoLine="0" autoPict="0">
                <anchor moveWithCells="1">
                  <from>
                    <xdr:col>28</xdr:col>
                    <xdr:colOff>142875</xdr:colOff>
                    <xdr:row>178</xdr:row>
                    <xdr:rowOff>257175</xdr:rowOff>
                  </from>
                  <to>
                    <xdr:col>30</xdr:col>
                    <xdr:colOff>104775</xdr:colOff>
                    <xdr:row>180</xdr:row>
                    <xdr:rowOff>19050</xdr:rowOff>
                  </to>
                </anchor>
              </controlPr>
            </control>
          </mc:Choice>
        </mc:AlternateContent>
        <mc:AlternateContent xmlns:mc="http://schemas.openxmlformats.org/markup-compatibility/2006">
          <mc:Choice Requires="x14">
            <control shapeId="4188" r:id="rId60" name="Check Box 92">
              <controlPr defaultSize="0" autoFill="0" autoLine="0" autoPict="0">
                <anchor moveWithCells="1">
                  <from>
                    <xdr:col>52</xdr:col>
                    <xdr:colOff>142875</xdr:colOff>
                    <xdr:row>178</xdr:row>
                    <xdr:rowOff>257175</xdr:rowOff>
                  </from>
                  <to>
                    <xdr:col>54</xdr:col>
                    <xdr:colOff>104775</xdr:colOff>
                    <xdr:row>180</xdr:row>
                    <xdr:rowOff>19050</xdr:rowOff>
                  </to>
                </anchor>
              </controlPr>
            </control>
          </mc:Choice>
        </mc:AlternateContent>
        <mc:AlternateContent xmlns:mc="http://schemas.openxmlformats.org/markup-compatibility/2006">
          <mc:Choice Requires="x14">
            <control shapeId="4189" r:id="rId61" name="Check Box 93">
              <controlPr defaultSize="0" autoFill="0" autoLine="0" autoPict="0">
                <anchor moveWithCells="1">
                  <from>
                    <xdr:col>54</xdr:col>
                    <xdr:colOff>142875</xdr:colOff>
                    <xdr:row>178</xdr:row>
                    <xdr:rowOff>257175</xdr:rowOff>
                  </from>
                  <to>
                    <xdr:col>56</xdr:col>
                    <xdr:colOff>104775</xdr:colOff>
                    <xdr:row>180</xdr:row>
                    <xdr:rowOff>19050</xdr:rowOff>
                  </to>
                </anchor>
              </controlPr>
            </control>
          </mc:Choice>
        </mc:AlternateContent>
        <mc:AlternateContent xmlns:mc="http://schemas.openxmlformats.org/markup-compatibility/2006">
          <mc:Choice Requires="x14">
            <control shapeId="4190" r:id="rId62" name="Check Box 94">
              <controlPr defaultSize="0" autoFill="0" autoLine="0" autoPict="0">
                <anchor moveWithCells="1">
                  <from>
                    <xdr:col>13</xdr:col>
                    <xdr:colOff>142875</xdr:colOff>
                    <xdr:row>180</xdr:row>
                    <xdr:rowOff>257175</xdr:rowOff>
                  </from>
                  <to>
                    <xdr:col>15</xdr:col>
                    <xdr:colOff>104775</xdr:colOff>
                    <xdr:row>182</xdr:row>
                    <xdr:rowOff>19050</xdr:rowOff>
                  </to>
                </anchor>
              </controlPr>
            </control>
          </mc:Choice>
        </mc:AlternateContent>
        <mc:AlternateContent xmlns:mc="http://schemas.openxmlformats.org/markup-compatibility/2006">
          <mc:Choice Requires="x14">
            <control shapeId="4191" r:id="rId63" name="Check Box 95">
              <controlPr defaultSize="0" autoFill="0" autoLine="0" autoPict="0">
                <anchor moveWithCells="1">
                  <from>
                    <xdr:col>15</xdr:col>
                    <xdr:colOff>142875</xdr:colOff>
                    <xdr:row>180</xdr:row>
                    <xdr:rowOff>257175</xdr:rowOff>
                  </from>
                  <to>
                    <xdr:col>17</xdr:col>
                    <xdr:colOff>104775</xdr:colOff>
                    <xdr:row>182</xdr:row>
                    <xdr:rowOff>19050</xdr:rowOff>
                  </to>
                </anchor>
              </controlPr>
            </control>
          </mc:Choice>
        </mc:AlternateContent>
        <mc:AlternateContent xmlns:mc="http://schemas.openxmlformats.org/markup-compatibility/2006">
          <mc:Choice Requires="x14">
            <control shapeId="4192" r:id="rId64" name="Check Box 96">
              <controlPr defaultSize="0" autoFill="0" autoLine="0" autoPict="0">
                <anchor moveWithCells="1">
                  <from>
                    <xdr:col>26</xdr:col>
                    <xdr:colOff>142875</xdr:colOff>
                    <xdr:row>180</xdr:row>
                    <xdr:rowOff>257175</xdr:rowOff>
                  </from>
                  <to>
                    <xdr:col>28</xdr:col>
                    <xdr:colOff>104775</xdr:colOff>
                    <xdr:row>182</xdr:row>
                    <xdr:rowOff>19050</xdr:rowOff>
                  </to>
                </anchor>
              </controlPr>
            </control>
          </mc:Choice>
        </mc:AlternateContent>
        <mc:AlternateContent xmlns:mc="http://schemas.openxmlformats.org/markup-compatibility/2006">
          <mc:Choice Requires="x14">
            <control shapeId="4193" r:id="rId65" name="Check Box 97">
              <controlPr defaultSize="0" autoFill="0" autoLine="0" autoPict="0">
                <anchor moveWithCells="1">
                  <from>
                    <xdr:col>28</xdr:col>
                    <xdr:colOff>142875</xdr:colOff>
                    <xdr:row>180</xdr:row>
                    <xdr:rowOff>257175</xdr:rowOff>
                  </from>
                  <to>
                    <xdr:col>30</xdr:col>
                    <xdr:colOff>104775</xdr:colOff>
                    <xdr:row>182</xdr:row>
                    <xdr:rowOff>19050</xdr:rowOff>
                  </to>
                </anchor>
              </controlPr>
            </control>
          </mc:Choice>
        </mc:AlternateContent>
        <mc:AlternateContent xmlns:mc="http://schemas.openxmlformats.org/markup-compatibility/2006">
          <mc:Choice Requires="x14">
            <control shapeId="4194" r:id="rId66" name="Check Box 98">
              <controlPr defaultSize="0" autoFill="0" autoLine="0" autoPict="0">
                <anchor moveWithCells="1">
                  <from>
                    <xdr:col>39</xdr:col>
                    <xdr:colOff>142875</xdr:colOff>
                    <xdr:row>180</xdr:row>
                    <xdr:rowOff>257175</xdr:rowOff>
                  </from>
                  <to>
                    <xdr:col>41</xdr:col>
                    <xdr:colOff>104775</xdr:colOff>
                    <xdr:row>182</xdr:row>
                    <xdr:rowOff>19050</xdr:rowOff>
                  </to>
                </anchor>
              </controlPr>
            </control>
          </mc:Choice>
        </mc:AlternateContent>
        <mc:AlternateContent xmlns:mc="http://schemas.openxmlformats.org/markup-compatibility/2006">
          <mc:Choice Requires="x14">
            <control shapeId="4195" r:id="rId67" name="Check Box 99">
              <controlPr defaultSize="0" autoFill="0" autoLine="0" autoPict="0">
                <anchor moveWithCells="1">
                  <from>
                    <xdr:col>41</xdr:col>
                    <xdr:colOff>142875</xdr:colOff>
                    <xdr:row>180</xdr:row>
                    <xdr:rowOff>257175</xdr:rowOff>
                  </from>
                  <to>
                    <xdr:col>43</xdr:col>
                    <xdr:colOff>104775</xdr:colOff>
                    <xdr:row>182</xdr:row>
                    <xdr:rowOff>19050</xdr:rowOff>
                  </to>
                </anchor>
              </controlPr>
            </control>
          </mc:Choice>
        </mc:AlternateContent>
        <mc:AlternateContent xmlns:mc="http://schemas.openxmlformats.org/markup-compatibility/2006">
          <mc:Choice Requires="x14">
            <control shapeId="4196" r:id="rId68" name="Check Box 100">
              <controlPr defaultSize="0" autoFill="0" autoLine="0" autoPict="0">
                <anchor moveWithCells="1">
                  <from>
                    <xdr:col>52</xdr:col>
                    <xdr:colOff>142875</xdr:colOff>
                    <xdr:row>180</xdr:row>
                    <xdr:rowOff>257175</xdr:rowOff>
                  </from>
                  <to>
                    <xdr:col>54</xdr:col>
                    <xdr:colOff>104775</xdr:colOff>
                    <xdr:row>182</xdr:row>
                    <xdr:rowOff>19050</xdr:rowOff>
                  </to>
                </anchor>
              </controlPr>
            </control>
          </mc:Choice>
        </mc:AlternateContent>
        <mc:AlternateContent xmlns:mc="http://schemas.openxmlformats.org/markup-compatibility/2006">
          <mc:Choice Requires="x14">
            <control shapeId="4197" r:id="rId69" name="Check Box 101">
              <controlPr defaultSize="0" autoFill="0" autoLine="0" autoPict="0">
                <anchor moveWithCells="1">
                  <from>
                    <xdr:col>54</xdr:col>
                    <xdr:colOff>142875</xdr:colOff>
                    <xdr:row>180</xdr:row>
                    <xdr:rowOff>257175</xdr:rowOff>
                  </from>
                  <to>
                    <xdr:col>56</xdr:col>
                    <xdr:colOff>104775</xdr:colOff>
                    <xdr:row>182</xdr:row>
                    <xdr:rowOff>19050</xdr:rowOff>
                  </to>
                </anchor>
              </controlPr>
            </control>
          </mc:Choice>
        </mc:AlternateContent>
        <mc:AlternateContent xmlns:mc="http://schemas.openxmlformats.org/markup-compatibility/2006">
          <mc:Choice Requires="x14">
            <control shapeId="4198" r:id="rId70" name="Check Box 102">
              <controlPr defaultSize="0" autoFill="0" autoLine="0" autoPict="0">
                <anchor moveWithCells="1">
                  <from>
                    <xdr:col>13</xdr:col>
                    <xdr:colOff>142875</xdr:colOff>
                    <xdr:row>182</xdr:row>
                    <xdr:rowOff>161925</xdr:rowOff>
                  </from>
                  <to>
                    <xdr:col>15</xdr:col>
                    <xdr:colOff>104775</xdr:colOff>
                    <xdr:row>184</xdr:row>
                    <xdr:rowOff>19050</xdr:rowOff>
                  </to>
                </anchor>
              </controlPr>
            </control>
          </mc:Choice>
        </mc:AlternateContent>
        <mc:AlternateContent xmlns:mc="http://schemas.openxmlformats.org/markup-compatibility/2006">
          <mc:Choice Requires="x14">
            <control shapeId="4199" r:id="rId71" name="Check Box 103">
              <controlPr defaultSize="0" autoFill="0" autoLine="0" autoPict="0">
                <anchor moveWithCells="1">
                  <from>
                    <xdr:col>15</xdr:col>
                    <xdr:colOff>142875</xdr:colOff>
                    <xdr:row>182</xdr:row>
                    <xdr:rowOff>161925</xdr:rowOff>
                  </from>
                  <to>
                    <xdr:col>17</xdr:col>
                    <xdr:colOff>104775</xdr:colOff>
                    <xdr:row>184</xdr:row>
                    <xdr:rowOff>19050</xdr:rowOff>
                  </to>
                </anchor>
              </controlPr>
            </control>
          </mc:Choice>
        </mc:AlternateContent>
        <mc:AlternateContent xmlns:mc="http://schemas.openxmlformats.org/markup-compatibility/2006">
          <mc:Choice Requires="x14">
            <control shapeId="4200" r:id="rId72" name="Check Box 104">
              <controlPr defaultSize="0" autoFill="0" autoLine="0" autoPict="0">
                <anchor moveWithCells="1">
                  <from>
                    <xdr:col>26</xdr:col>
                    <xdr:colOff>142875</xdr:colOff>
                    <xdr:row>182</xdr:row>
                    <xdr:rowOff>161925</xdr:rowOff>
                  </from>
                  <to>
                    <xdr:col>28</xdr:col>
                    <xdr:colOff>104775</xdr:colOff>
                    <xdr:row>184</xdr:row>
                    <xdr:rowOff>19050</xdr:rowOff>
                  </to>
                </anchor>
              </controlPr>
            </control>
          </mc:Choice>
        </mc:AlternateContent>
        <mc:AlternateContent xmlns:mc="http://schemas.openxmlformats.org/markup-compatibility/2006">
          <mc:Choice Requires="x14">
            <control shapeId="4201" r:id="rId73" name="Check Box 105">
              <controlPr defaultSize="0" autoFill="0" autoLine="0" autoPict="0">
                <anchor moveWithCells="1">
                  <from>
                    <xdr:col>28</xdr:col>
                    <xdr:colOff>142875</xdr:colOff>
                    <xdr:row>182</xdr:row>
                    <xdr:rowOff>161925</xdr:rowOff>
                  </from>
                  <to>
                    <xdr:col>30</xdr:col>
                    <xdr:colOff>104775</xdr:colOff>
                    <xdr:row>184</xdr:row>
                    <xdr:rowOff>19050</xdr:rowOff>
                  </to>
                </anchor>
              </controlPr>
            </control>
          </mc:Choice>
        </mc:AlternateContent>
        <mc:AlternateContent xmlns:mc="http://schemas.openxmlformats.org/markup-compatibility/2006">
          <mc:Choice Requires="x14">
            <control shapeId="4202" r:id="rId74" name="Check Box 106">
              <controlPr defaultSize="0" autoFill="0" autoLine="0" autoPict="0">
                <anchor moveWithCells="1">
                  <from>
                    <xdr:col>39</xdr:col>
                    <xdr:colOff>142875</xdr:colOff>
                    <xdr:row>182</xdr:row>
                    <xdr:rowOff>161925</xdr:rowOff>
                  </from>
                  <to>
                    <xdr:col>41</xdr:col>
                    <xdr:colOff>104775</xdr:colOff>
                    <xdr:row>184</xdr:row>
                    <xdr:rowOff>19050</xdr:rowOff>
                  </to>
                </anchor>
              </controlPr>
            </control>
          </mc:Choice>
        </mc:AlternateContent>
        <mc:AlternateContent xmlns:mc="http://schemas.openxmlformats.org/markup-compatibility/2006">
          <mc:Choice Requires="x14">
            <control shapeId="4203" r:id="rId75" name="Check Box 107">
              <controlPr defaultSize="0" autoFill="0" autoLine="0" autoPict="0">
                <anchor moveWithCells="1">
                  <from>
                    <xdr:col>41</xdr:col>
                    <xdr:colOff>142875</xdr:colOff>
                    <xdr:row>182</xdr:row>
                    <xdr:rowOff>161925</xdr:rowOff>
                  </from>
                  <to>
                    <xdr:col>43</xdr:col>
                    <xdr:colOff>104775</xdr:colOff>
                    <xdr:row>184</xdr:row>
                    <xdr:rowOff>19050</xdr:rowOff>
                  </to>
                </anchor>
              </controlPr>
            </control>
          </mc:Choice>
        </mc:AlternateContent>
        <mc:AlternateContent xmlns:mc="http://schemas.openxmlformats.org/markup-compatibility/2006">
          <mc:Choice Requires="x14">
            <control shapeId="4204" r:id="rId76" name="Check Box 108">
              <controlPr defaultSize="0" autoFill="0" autoLine="0" autoPict="0">
                <anchor moveWithCells="1">
                  <from>
                    <xdr:col>52</xdr:col>
                    <xdr:colOff>142875</xdr:colOff>
                    <xdr:row>182</xdr:row>
                    <xdr:rowOff>161925</xdr:rowOff>
                  </from>
                  <to>
                    <xdr:col>54</xdr:col>
                    <xdr:colOff>104775</xdr:colOff>
                    <xdr:row>184</xdr:row>
                    <xdr:rowOff>19050</xdr:rowOff>
                  </to>
                </anchor>
              </controlPr>
            </control>
          </mc:Choice>
        </mc:AlternateContent>
        <mc:AlternateContent xmlns:mc="http://schemas.openxmlformats.org/markup-compatibility/2006">
          <mc:Choice Requires="x14">
            <control shapeId="4205" r:id="rId77" name="Check Box 109">
              <controlPr defaultSize="0" autoFill="0" autoLine="0" autoPict="0">
                <anchor moveWithCells="1">
                  <from>
                    <xdr:col>54</xdr:col>
                    <xdr:colOff>142875</xdr:colOff>
                    <xdr:row>182</xdr:row>
                    <xdr:rowOff>161925</xdr:rowOff>
                  </from>
                  <to>
                    <xdr:col>56</xdr:col>
                    <xdr:colOff>104775</xdr:colOff>
                    <xdr:row>184</xdr:row>
                    <xdr:rowOff>19050</xdr:rowOff>
                  </to>
                </anchor>
              </controlPr>
            </control>
          </mc:Choice>
        </mc:AlternateContent>
        <mc:AlternateContent xmlns:mc="http://schemas.openxmlformats.org/markup-compatibility/2006">
          <mc:Choice Requires="x14">
            <control shapeId="4206" r:id="rId78" name="Check Box 110">
              <controlPr defaultSize="0" autoFill="0" autoLine="0" autoPict="0">
                <anchor moveWithCells="1">
                  <from>
                    <xdr:col>13</xdr:col>
                    <xdr:colOff>142875</xdr:colOff>
                    <xdr:row>184</xdr:row>
                    <xdr:rowOff>161925</xdr:rowOff>
                  </from>
                  <to>
                    <xdr:col>15</xdr:col>
                    <xdr:colOff>104775</xdr:colOff>
                    <xdr:row>186</xdr:row>
                    <xdr:rowOff>19050</xdr:rowOff>
                  </to>
                </anchor>
              </controlPr>
            </control>
          </mc:Choice>
        </mc:AlternateContent>
        <mc:AlternateContent xmlns:mc="http://schemas.openxmlformats.org/markup-compatibility/2006">
          <mc:Choice Requires="x14">
            <control shapeId="4207" r:id="rId79" name="Check Box 111">
              <controlPr defaultSize="0" autoFill="0" autoLine="0" autoPict="0">
                <anchor moveWithCells="1">
                  <from>
                    <xdr:col>15</xdr:col>
                    <xdr:colOff>142875</xdr:colOff>
                    <xdr:row>184</xdr:row>
                    <xdr:rowOff>161925</xdr:rowOff>
                  </from>
                  <to>
                    <xdr:col>17</xdr:col>
                    <xdr:colOff>104775</xdr:colOff>
                    <xdr:row>186</xdr:row>
                    <xdr:rowOff>19050</xdr:rowOff>
                  </to>
                </anchor>
              </controlPr>
            </control>
          </mc:Choice>
        </mc:AlternateContent>
        <mc:AlternateContent xmlns:mc="http://schemas.openxmlformats.org/markup-compatibility/2006">
          <mc:Choice Requires="x14">
            <control shapeId="4208" r:id="rId80" name="Check Box 112">
              <controlPr defaultSize="0" autoFill="0" autoLine="0" autoPict="0">
                <anchor moveWithCells="1">
                  <from>
                    <xdr:col>26</xdr:col>
                    <xdr:colOff>142875</xdr:colOff>
                    <xdr:row>184</xdr:row>
                    <xdr:rowOff>161925</xdr:rowOff>
                  </from>
                  <to>
                    <xdr:col>28</xdr:col>
                    <xdr:colOff>104775</xdr:colOff>
                    <xdr:row>186</xdr:row>
                    <xdr:rowOff>19050</xdr:rowOff>
                  </to>
                </anchor>
              </controlPr>
            </control>
          </mc:Choice>
        </mc:AlternateContent>
        <mc:AlternateContent xmlns:mc="http://schemas.openxmlformats.org/markup-compatibility/2006">
          <mc:Choice Requires="x14">
            <control shapeId="4209" r:id="rId81" name="Check Box 113">
              <controlPr defaultSize="0" autoFill="0" autoLine="0" autoPict="0">
                <anchor moveWithCells="1">
                  <from>
                    <xdr:col>28</xdr:col>
                    <xdr:colOff>142875</xdr:colOff>
                    <xdr:row>184</xdr:row>
                    <xdr:rowOff>161925</xdr:rowOff>
                  </from>
                  <to>
                    <xdr:col>30</xdr:col>
                    <xdr:colOff>104775</xdr:colOff>
                    <xdr:row>186</xdr:row>
                    <xdr:rowOff>19050</xdr:rowOff>
                  </to>
                </anchor>
              </controlPr>
            </control>
          </mc:Choice>
        </mc:AlternateContent>
        <mc:AlternateContent xmlns:mc="http://schemas.openxmlformats.org/markup-compatibility/2006">
          <mc:Choice Requires="x14">
            <control shapeId="4210" r:id="rId82" name="Check Box 114">
              <controlPr defaultSize="0" autoFill="0" autoLine="0" autoPict="0">
                <anchor moveWithCells="1">
                  <from>
                    <xdr:col>39</xdr:col>
                    <xdr:colOff>142875</xdr:colOff>
                    <xdr:row>184</xdr:row>
                    <xdr:rowOff>161925</xdr:rowOff>
                  </from>
                  <to>
                    <xdr:col>41</xdr:col>
                    <xdr:colOff>104775</xdr:colOff>
                    <xdr:row>186</xdr:row>
                    <xdr:rowOff>19050</xdr:rowOff>
                  </to>
                </anchor>
              </controlPr>
            </control>
          </mc:Choice>
        </mc:AlternateContent>
        <mc:AlternateContent xmlns:mc="http://schemas.openxmlformats.org/markup-compatibility/2006">
          <mc:Choice Requires="x14">
            <control shapeId="4211" r:id="rId83" name="Check Box 115">
              <controlPr defaultSize="0" autoFill="0" autoLine="0" autoPict="0">
                <anchor moveWithCells="1">
                  <from>
                    <xdr:col>41</xdr:col>
                    <xdr:colOff>142875</xdr:colOff>
                    <xdr:row>184</xdr:row>
                    <xdr:rowOff>161925</xdr:rowOff>
                  </from>
                  <to>
                    <xdr:col>43</xdr:col>
                    <xdr:colOff>104775</xdr:colOff>
                    <xdr:row>186</xdr:row>
                    <xdr:rowOff>19050</xdr:rowOff>
                  </to>
                </anchor>
              </controlPr>
            </control>
          </mc:Choice>
        </mc:AlternateContent>
        <mc:AlternateContent xmlns:mc="http://schemas.openxmlformats.org/markup-compatibility/2006">
          <mc:Choice Requires="x14">
            <control shapeId="4212" r:id="rId84" name="Check Box 116">
              <controlPr defaultSize="0" autoFill="0" autoLine="0" autoPict="0">
                <anchor moveWithCells="1">
                  <from>
                    <xdr:col>52</xdr:col>
                    <xdr:colOff>142875</xdr:colOff>
                    <xdr:row>184</xdr:row>
                    <xdr:rowOff>161925</xdr:rowOff>
                  </from>
                  <to>
                    <xdr:col>54</xdr:col>
                    <xdr:colOff>104775</xdr:colOff>
                    <xdr:row>186</xdr:row>
                    <xdr:rowOff>19050</xdr:rowOff>
                  </to>
                </anchor>
              </controlPr>
            </control>
          </mc:Choice>
        </mc:AlternateContent>
        <mc:AlternateContent xmlns:mc="http://schemas.openxmlformats.org/markup-compatibility/2006">
          <mc:Choice Requires="x14">
            <control shapeId="4213" r:id="rId85" name="Check Box 117">
              <controlPr defaultSize="0" autoFill="0" autoLine="0" autoPict="0">
                <anchor moveWithCells="1">
                  <from>
                    <xdr:col>54</xdr:col>
                    <xdr:colOff>142875</xdr:colOff>
                    <xdr:row>184</xdr:row>
                    <xdr:rowOff>161925</xdr:rowOff>
                  </from>
                  <to>
                    <xdr:col>56</xdr:col>
                    <xdr:colOff>104775</xdr:colOff>
                    <xdr:row>186</xdr:row>
                    <xdr:rowOff>19050</xdr:rowOff>
                  </to>
                </anchor>
              </controlPr>
            </control>
          </mc:Choice>
        </mc:AlternateContent>
        <mc:AlternateContent xmlns:mc="http://schemas.openxmlformats.org/markup-compatibility/2006">
          <mc:Choice Requires="x14">
            <control shapeId="4216" r:id="rId86" name="Check Box 120">
              <controlPr defaultSize="0" autoFill="0" autoLine="0" autoPict="0">
                <anchor moveWithCells="1">
                  <from>
                    <xdr:col>26</xdr:col>
                    <xdr:colOff>142875</xdr:colOff>
                    <xdr:row>186</xdr:row>
                    <xdr:rowOff>161925</xdr:rowOff>
                  </from>
                  <to>
                    <xdr:col>28</xdr:col>
                    <xdr:colOff>104775</xdr:colOff>
                    <xdr:row>188</xdr:row>
                    <xdr:rowOff>19050</xdr:rowOff>
                  </to>
                </anchor>
              </controlPr>
            </control>
          </mc:Choice>
        </mc:AlternateContent>
        <mc:AlternateContent xmlns:mc="http://schemas.openxmlformats.org/markup-compatibility/2006">
          <mc:Choice Requires="x14">
            <control shapeId="4217" r:id="rId87" name="Check Box 121">
              <controlPr defaultSize="0" autoFill="0" autoLine="0" autoPict="0">
                <anchor moveWithCells="1">
                  <from>
                    <xdr:col>28</xdr:col>
                    <xdr:colOff>142875</xdr:colOff>
                    <xdr:row>186</xdr:row>
                    <xdr:rowOff>161925</xdr:rowOff>
                  </from>
                  <to>
                    <xdr:col>30</xdr:col>
                    <xdr:colOff>104775</xdr:colOff>
                    <xdr:row>188</xdr:row>
                    <xdr:rowOff>19050</xdr:rowOff>
                  </to>
                </anchor>
              </controlPr>
            </control>
          </mc:Choice>
        </mc:AlternateContent>
        <mc:AlternateContent xmlns:mc="http://schemas.openxmlformats.org/markup-compatibility/2006">
          <mc:Choice Requires="x14">
            <control shapeId="4218" r:id="rId88" name="Check Box 122">
              <controlPr defaultSize="0" autoFill="0" autoLine="0" autoPict="0">
                <anchor moveWithCells="1">
                  <from>
                    <xdr:col>39</xdr:col>
                    <xdr:colOff>142875</xdr:colOff>
                    <xdr:row>186</xdr:row>
                    <xdr:rowOff>161925</xdr:rowOff>
                  </from>
                  <to>
                    <xdr:col>41</xdr:col>
                    <xdr:colOff>104775</xdr:colOff>
                    <xdr:row>188</xdr:row>
                    <xdr:rowOff>19050</xdr:rowOff>
                  </to>
                </anchor>
              </controlPr>
            </control>
          </mc:Choice>
        </mc:AlternateContent>
        <mc:AlternateContent xmlns:mc="http://schemas.openxmlformats.org/markup-compatibility/2006">
          <mc:Choice Requires="x14">
            <control shapeId="4219" r:id="rId89" name="Check Box 123">
              <controlPr defaultSize="0" autoFill="0" autoLine="0" autoPict="0">
                <anchor moveWithCells="1">
                  <from>
                    <xdr:col>41</xdr:col>
                    <xdr:colOff>142875</xdr:colOff>
                    <xdr:row>186</xdr:row>
                    <xdr:rowOff>161925</xdr:rowOff>
                  </from>
                  <to>
                    <xdr:col>43</xdr:col>
                    <xdr:colOff>104775</xdr:colOff>
                    <xdr:row>188</xdr:row>
                    <xdr:rowOff>19050</xdr:rowOff>
                  </to>
                </anchor>
              </controlPr>
            </control>
          </mc:Choice>
        </mc:AlternateContent>
        <mc:AlternateContent xmlns:mc="http://schemas.openxmlformats.org/markup-compatibility/2006">
          <mc:Choice Requires="x14">
            <control shapeId="4220" r:id="rId90" name="Check Box 124">
              <controlPr defaultSize="0" autoFill="0" autoLine="0" autoPict="0">
                <anchor moveWithCells="1">
                  <from>
                    <xdr:col>52</xdr:col>
                    <xdr:colOff>142875</xdr:colOff>
                    <xdr:row>186</xdr:row>
                    <xdr:rowOff>161925</xdr:rowOff>
                  </from>
                  <to>
                    <xdr:col>54</xdr:col>
                    <xdr:colOff>104775</xdr:colOff>
                    <xdr:row>188</xdr:row>
                    <xdr:rowOff>19050</xdr:rowOff>
                  </to>
                </anchor>
              </controlPr>
            </control>
          </mc:Choice>
        </mc:AlternateContent>
        <mc:AlternateContent xmlns:mc="http://schemas.openxmlformats.org/markup-compatibility/2006">
          <mc:Choice Requires="x14">
            <control shapeId="4221" r:id="rId91" name="Check Box 125">
              <controlPr defaultSize="0" autoFill="0" autoLine="0" autoPict="0">
                <anchor moveWithCells="1">
                  <from>
                    <xdr:col>54</xdr:col>
                    <xdr:colOff>142875</xdr:colOff>
                    <xdr:row>186</xdr:row>
                    <xdr:rowOff>161925</xdr:rowOff>
                  </from>
                  <to>
                    <xdr:col>56</xdr:col>
                    <xdr:colOff>104775</xdr:colOff>
                    <xdr:row>188</xdr:row>
                    <xdr:rowOff>19050</xdr:rowOff>
                  </to>
                </anchor>
              </controlPr>
            </control>
          </mc:Choice>
        </mc:AlternateContent>
        <mc:AlternateContent xmlns:mc="http://schemas.openxmlformats.org/markup-compatibility/2006">
          <mc:Choice Requires="x14">
            <control shapeId="4224" r:id="rId92" name="Check Box 128">
              <controlPr defaultSize="0" autoFill="0" autoLine="0" autoPict="0">
                <anchor moveWithCells="1">
                  <from>
                    <xdr:col>26</xdr:col>
                    <xdr:colOff>142875</xdr:colOff>
                    <xdr:row>188</xdr:row>
                    <xdr:rowOff>161925</xdr:rowOff>
                  </from>
                  <to>
                    <xdr:col>28</xdr:col>
                    <xdr:colOff>104775</xdr:colOff>
                    <xdr:row>190</xdr:row>
                    <xdr:rowOff>19050</xdr:rowOff>
                  </to>
                </anchor>
              </controlPr>
            </control>
          </mc:Choice>
        </mc:AlternateContent>
        <mc:AlternateContent xmlns:mc="http://schemas.openxmlformats.org/markup-compatibility/2006">
          <mc:Choice Requires="x14">
            <control shapeId="4225" r:id="rId93" name="Check Box 129">
              <controlPr defaultSize="0" autoFill="0" autoLine="0" autoPict="0">
                <anchor moveWithCells="1">
                  <from>
                    <xdr:col>28</xdr:col>
                    <xdr:colOff>142875</xdr:colOff>
                    <xdr:row>188</xdr:row>
                    <xdr:rowOff>161925</xdr:rowOff>
                  </from>
                  <to>
                    <xdr:col>30</xdr:col>
                    <xdr:colOff>104775</xdr:colOff>
                    <xdr:row>190</xdr:row>
                    <xdr:rowOff>19050</xdr:rowOff>
                  </to>
                </anchor>
              </controlPr>
            </control>
          </mc:Choice>
        </mc:AlternateContent>
        <mc:AlternateContent xmlns:mc="http://schemas.openxmlformats.org/markup-compatibility/2006">
          <mc:Choice Requires="x14">
            <control shapeId="4226" r:id="rId94" name="Check Box 130">
              <controlPr defaultSize="0" autoFill="0" autoLine="0" autoPict="0">
                <anchor moveWithCells="1">
                  <from>
                    <xdr:col>39</xdr:col>
                    <xdr:colOff>142875</xdr:colOff>
                    <xdr:row>188</xdr:row>
                    <xdr:rowOff>161925</xdr:rowOff>
                  </from>
                  <to>
                    <xdr:col>41</xdr:col>
                    <xdr:colOff>104775</xdr:colOff>
                    <xdr:row>190</xdr:row>
                    <xdr:rowOff>19050</xdr:rowOff>
                  </to>
                </anchor>
              </controlPr>
            </control>
          </mc:Choice>
        </mc:AlternateContent>
        <mc:AlternateContent xmlns:mc="http://schemas.openxmlformats.org/markup-compatibility/2006">
          <mc:Choice Requires="x14">
            <control shapeId="4227" r:id="rId95" name="Check Box 131">
              <controlPr defaultSize="0" autoFill="0" autoLine="0" autoPict="0">
                <anchor moveWithCells="1">
                  <from>
                    <xdr:col>41</xdr:col>
                    <xdr:colOff>142875</xdr:colOff>
                    <xdr:row>188</xdr:row>
                    <xdr:rowOff>161925</xdr:rowOff>
                  </from>
                  <to>
                    <xdr:col>43</xdr:col>
                    <xdr:colOff>104775</xdr:colOff>
                    <xdr:row>190</xdr:row>
                    <xdr:rowOff>19050</xdr:rowOff>
                  </to>
                </anchor>
              </controlPr>
            </control>
          </mc:Choice>
        </mc:AlternateContent>
        <mc:AlternateContent xmlns:mc="http://schemas.openxmlformats.org/markup-compatibility/2006">
          <mc:Choice Requires="x14">
            <control shapeId="4236" r:id="rId96" name="Check Box 140">
              <controlPr defaultSize="0" autoFill="0" autoLine="0" autoPict="0">
                <anchor moveWithCells="1">
                  <from>
                    <xdr:col>13</xdr:col>
                    <xdr:colOff>142875</xdr:colOff>
                    <xdr:row>192</xdr:row>
                    <xdr:rowOff>161925</xdr:rowOff>
                  </from>
                  <to>
                    <xdr:col>15</xdr:col>
                    <xdr:colOff>104775</xdr:colOff>
                    <xdr:row>194</xdr:row>
                    <xdr:rowOff>19050</xdr:rowOff>
                  </to>
                </anchor>
              </controlPr>
            </control>
          </mc:Choice>
        </mc:AlternateContent>
        <mc:AlternateContent xmlns:mc="http://schemas.openxmlformats.org/markup-compatibility/2006">
          <mc:Choice Requires="x14">
            <control shapeId="4237" r:id="rId97" name="Check Box 141">
              <controlPr defaultSize="0" autoFill="0" autoLine="0" autoPict="0">
                <anchor moveWithCells="1">
                  <from>
                    <xdr:col>15</xdr:col>
                    <xdr:colOff>142875</xdr:colOff>
                    <xdr:row>192</xdr:row>
                    <xdr:rowOff>161925</xdr:rowOff>
                  </from>
                  <to>
                    <xdr:col>17</xdr:col>
                    <xdr:colOff>104775</xdr:colOff>
                    <xdr:row>194</xdr:row>
                    <xdr:rowOff>19050</xdr:rowOff>
                  </to>
                </anchor>
              </controlPr>
            </control>
          </mc:Choice>
        </mc:AlternateContent>
        <mc:AlternateContent xmlns:mc="http://schemas.openxmlformats.org/markup-compatibility/2006">
          <mc:Choice Requires="x14">
            <control shapeId="4242" r:id="rId98" name="Check Box 146">
              <controlPr defaultSize="0" autoFill="0" autoLine="0" autoPict="0">
                <anchor moveWithCells="1">
                  <from>
                    <xdr:col>52</xdr:col>
                    <xdr:colOff>142875</xdr:colOff>
                    <xdr:row>192</xdr:row>
                    <xdr:rowOff>161925</xdr:rowOff>
                  </from>
                  <to>
                    <xdr:col>54</xdr:col>
                    <xdr:colOff>104775</xdr:colOff>
                    <xdr:row>194</xdr:row>
                    <xdr:rowOff>19050</xdr:rowOff>
                  </to>
                </anchor>
              </controlPr>
            </control>
          </mc:Choice>
        </mc:AlternateContent>
        <mc:AlternateContent xmlns:mc="http://schemas.openxmlformats.org/markup-compatibility/2006">
          <mc:Choice Requires="x14">
            <control shapeId="4243" r:id="rId99" name="Check Box 147">
              <controlPr defaultSize="0" autoFill="0" autoLine="0" autoPict="0">
                <anchor moveWithCells="1">
                  <from>
                    <xdr:col>54</xdr:col>
                    <xdr:colOff>142875</xdr:colOff>
                    <xdr:row>192</xdr:row>
                    <xdr:rowOff>161925</xdr:rowOff>
                  </from>
                  <to>
                    <xdr:col>56</xdr:col>
                    <xdr:colOff>104775</xdr:colOff>
                    <xdr:row>194</xdr:row>
                    <xdr:rowOff>19050</xdr:rowOff>
                  </to>
                </anchor>
              </controlPr>
            </control>
          </mc:Choice>
        </mc:AlternateContent>
        <mc:AlternateContent xmlns:mc="http://schemas.openxmlformats.org/markup-compatibility/2006">
          <mc:Choice Requires="x14">
            <control shapeId="4246" r:id="rId100" name="Check Box 150">
              <controlPr defaultSize="0" autoFill="0" autoLine="0" autoPict="0">
                <anchor moveWithCells="1">
                  <from>
                    <xdr:col>26</xdr:col>
                    <xdr:colOff>142875</xdr:colOff>
                    <xdr:row>194</xdr:row>
                    <xdr:rowOff>161925</xdr:rowOff>
                  </from>
                  <to>
                    <xdr:col>28</xdr:col>
                    <xdr:colOff>104775</xdr:colOff>
                    <xdr:row>196</xdr:row>
                    <xdr:rowOff>19050</xdr:rowOff>
                  </to>
                </anchor>
              </controlPr>
            </control>
          </mc:Choice>
        </mc:AlternateContent>
        <mc:AlternateContent xmlns:mc="http://schemas.openxmlformats.org/markup-compatibility/2006">
          <mc:Choice Requires="x14">
            <control shapeId="4247" r:id="rId101" name="Check Box 151">
              <controlPr defaultSize="0" autoFill="0" autoLine="0" autoPict="0">
                <anchor moveWithCells="1">
                  <from>
                    <xdr:col>28</xdr:col>
                    <xdr:colOff>142875</xdr:colOff>
                    <xdr:row>194</xdr:row>
                    <xdr:rowOff>161925</xdr:rowOff>
                  </from>
                  <to>
                    <xdr:col>30</xdr:col>
                    <xdr:colOff>104775</xdr:colOff>
                    <xdr:row>196</xdr:row>
                    <xdr:rowOff>19050</xdr:rowOff>
                  </to>
                </anchor>
              </controlPr>
            </control>
          </mc:Choice>
        </mc:AlternateContent>
        <mc:AlternateContent xmlns:mc="http://schemas.openxmlformats.org/markup-compatibility/2006">
          <mc:Choice Requires="x14">
            <control shapeId="4250" r:id="rId102" name="Check Box 154">
              <controlPr defaultSize="0" autoFill="0" autoLine="0" autoPict="0">
                <anchor moveWithCells="1">
                  <from>
                    <xdr:col>52</xdr:col>
                    <xdr:colOff>142875</xdr:colOff>
                    <xdr:row>194</xdr:row>
                    <xdr:rowOff>161925</xdr:rowOff>
                  </from>
                  <to>
                    <xdr:col>54</xdr:col>
                    <xdr:colOff>104775</xdr:colOff>
                    <xdr:row>196</xdr:row>
                    <xdr:rowOff>19050</xdr:rowOff>
                  </to>
                </anchor>
              </controlPr>
            </control>
          </mc:Choice>
        </mc:AlternateContent>
        <mc:AlternateContent xmlns:mc="http://schemas.openxmlformats.org/markup-compatibility/2006">
          <mc:Choice Requires="x14">
            <control shapeId="4251" r:id="rId103" name="Check Box 155">
              <controlPr defaultSize="0" autoFill="0" autoLine="0" autoPict="0">
                <anchor moveWithCells="1">
                  <from>
                    <xdr:col>54</xdr:col>
                    <xdr:colOff>142875</xdr:colOff>
                    <xdr:row>194</xdr:row>
                    <xdr:rowOff>161925</xdr:rowOff>
                  </from>
                  <to>
                    <xdr:col>56</xdr:col>
                    <xdr:colOff>104775</xdr:colOff>
                    <xdr:row>196</xdr:row>
                    <xdr:rowOff>19050</xdr:rowOff>
                  </to>
                </anchor>
              </controlPr>
            </control>
          </mc:Choice>
        </mc:AlternateContent>
        <mc:AlternateContent xmlns:mc="http://schemas.openxmlformats.org/markup-compatibility/2006">
          <mc:Choice Requires="x14">
            <control shapeId="4254" r:id="rId104" name="Check Box 158">
              <controlPr defaultSize="0" autoFill="0" autoLine="0" autoPict="0">
                <anchor moveWithCells="1">
                  <from>
                    <xdr:col>26</xdr:col>
                    <xdr:colOff>142875</xdr:colOff>
                    <xdr:row>196</xdr:row>
                    <xdr:rowOff>161925</xdr:rowOff>
                  </from>
                  <to>
                    <xdr:col>28</xdr:col>
                    <xdr:colOff>104775</xdr:colOff>
                    <xdr:row>198</xdr:row>
                    <xdr:rowOff>19050</xdr:rowOff>
                  </to>
                </anchor>
              </controlPr>
            </control>
          </mc:Choice>
        </mc:AlternateContent>
        <mc:AlternateContent xmlns:mc="http://schemas.openxmlformats.org/markup-compatibility/2006">
          <mc:Choice Requires="x14">
            <control shapeId="4255" r:id="rId105" name="Check Box 159">
              <controlPr defaultSize="0" autoFill="0" autoLine="0" autoPict="0">
                <anchor moveWithCells="1">
                  <from>
                    <xdr:col>28</xdr:col>
                    <xdr:colOff>142875</xdr:colOff>
                    <xdr:row>196</xdr:row>
                    <xdr:rowOff>161925</xdr:rowOff>
                  </from>
                  <to>
                    <xdr:col>30</xdr:col>
                    <xdr:colOff>104775</xdr:colOff>
                    <xdr:row>198</xdr:row>
                    <xdr:rowOff>19050</xdr:rowOff>
                  </to>
                </anchor>
              </controlPr>
            </control>
          </mc:Choice>
        </mc:AlternateContent>
        <mc:AlternateContent xmlns:mc="http://schemas.openxmlformats.org/markup-compatibility/2006">
          <mc:Choice Requires="x14">
            <control shapeId="4264" r:id="rId106" name="Check Box 168">
              <controlPr defaultSize="0" autoFill="0" autoLine="0" autoPict="0">
                <anchor moveWithCells="1">
                  <from>
                    <xdr:col>39</xdr:col>
                    <xdr:colOff>142875</xdr:colOff>
                    <xdr:row>198</xdr:row>
                    <xdr:rowOff>161925</xdr:rowOff>
                  </from>
                  <to>
                    <xdr:col>41</xdr:col>
                    <xdr:colOff>104775</xdr:colOff>
                    <xdr:row>200</xdr:row>
                    <xdr:rowOff>19050</xdr:rowOff>
                  </to>
                </anchor>
              </controlPr>
            </control>
          </mc:Choice>
        </mc:AlternateContent>
        <mc:AlternateContent xmlns:mc="http://schemas.openxmlformats.org/markup-compatibility/2006">
          <mc:Choice Requires="x14">
            <control shapeId="4265" r:id="rId107" name="Check Box 169">
              <controlPr defaultSize="0" autoFill="0" autoLine="0" autoPict="0">
                <anchor moveWithCells="1">
                  <from>
                    <xdr:col>41</xdr:col>
                    <xdr:colOff>142875</xdr:colOff>
                    <xdr:row>198</xdr:row>
                    <xdr:rowOff>161925</xdr:rowOff>
                  </from>
                  <to>
                    <xdr:col>43</xdr:col>
                    <xdr:colOff>104775</xdr:colOff>
                    <xdr:row>200</xdr:row>
                    <xdr:rowOff>19050</xdr:rowOff>
                  </to>
                </anchor>
              </controlPr>
            </control>
          </mc:Choice>
        </mc:AlternateContent>
        <mc:AlternateContent xmlns:mc="http://schemas.openxmlformats.org/markup-compatibility/2006">
          <mc:Choice Requires="x14">
            <control shapeId="4266" r:id="rId108" name="Check Box 170">
              <controlPr defaultSize="0" autoFill="0" autoLine="0" autoPict="0">
                <anchor moveWithCells="1">
                  <from>
                    <xdr:col>52</xdr:col>
                    <xdr:colOff>142875</xdr:colOff>
                    <xdr:row>198</xdr:row>
                    <xdr:rowOff>161925</xdr:rowOff>
                  </from>
                  <to>
                    <xdr:col>54</xdr:col>
                    <xdr:colOff>104775</xdr:colOff>
                    <xdr:row>200</xdr:row>
                    <xdr:rowOff>19050</xdr:rowOff>
                  </to>
                </anchor>
              </controlPr>
            </control>
          </mc:Choice>
        </mc:AlternateContent>
        <mc:AlternateContent xmlns:mc="http://schemas.openxmlformats.org/markup-compatibility/2006">
          <mc:Choice Requires="x14">
            <control shapeId="4267" r:id="rId109" name="Check Box 171">
              <controlPr defaultSize="0" autoFill="0" autoLine="0" autoPict="0">
                <anchor moveWithCells="1">
                  <from>
                    <xdr:col>54</xdr:col>
                    <xdr:colOff>142875</xdr:colOff>
                    <xdr:row>198</xdr:row>
                    <xdr:rowOff>161925</xdr:rowOff>
                  </from>
                  <to>
                    <xdr:col>56</xdr:col>
                    <xdr:colOff>104775</xdr:colOff>
                    <xdr:row>200</xdr:row>
                    <xdr:rowOff>19050</xdr:rowOff>
                  </to>
                </anchor>
              </controlPr>
            </control>
          </mc:Choice>
        </mc:AlternateContent>
        <mc:AlternateContent xmlns:mc="http://schemas.openxmlformats.org/markup-compatibility/2006">
          <mc:Choice Requires="x14">
            <control shapeId="4268" r:id="rId110" name="Check Box 172">
              <controlPr defaultSize="0" autoFill="0" autoLine="0" autoPict="0">
                <anchor moveWithCells="1">
                  <from>
                    <xdr:col>13</xdr:col>
                    <xdr:colOff>142875</xdr:colOff>
                    <xdr:row>200</xdr:row>
                    <xdr:rowOff>161925</xdr:rowOff>
                  </from>
                  <to>
                    <xdr:col>15</xdr:col>
                    <xdr:colOff>104775</xdr:colOff>
                    <xdr:row>202</xdr:row>
                    <xdr:rowOff>19050</xdr:rowOff>
                  </to>
                </anchor>
              </controlPr>
            </control>
          </mc:Choice>
        </mc:AlternateContent>
        <mc:AlternateContent xmlns:mc="http://schemas.openxmlformats.org/markup-compatibility/2006">
          <mc:Choice Requires="x14">
            <control shapeId="4269" r:id="rId111" name="Check Box 173">
              <controlPr defaultSize="0" autoFill="0" autoLine="0" autoPict="0">
                <anchor moveWithCells="1">
                  <from>
                    <xdr:col>15</xdr:col>
                    <xdr:colOff>142875</xdr:colOff>
                    <xdr:row>200</xdr:row>
                    <xdr:rowOff>161925</xdr:rowOff>
                  </from>
                  <to>
                    <xdr:col>17</xdr:col>
                    <xdr:colOff>104775</xdr:colOff>
                    <xdr:row>202</xdr:row>
                    <xdr:rowOff>19050</xdr:rowOff>
                  </to>
                </anchor>
              </controlPr>
            </control>
          </mc:Choice>
        </mc:AlternateContent>
        <mc:AlternateContent xmlns:mc="http://schemas.openxmlformats.org/markup-compatibility/2006">
          <mc:Choice Requires="x14">
            <control shapeId="4276" r:id="rId112" name="Check Box 180">
              <controlPr defaultSize="0" autoFill="0" autoLine="0" autoPict="0">
                <anchor moveWithCells="1">
                  <from>
                    <xdr:col>13</xdr:col>
                    <xdr:colOff>142875</xdr:colOff>
                    <xdr:row>202</xdr:row>
                    <xdr:rowOff>161925</xdr:rowOff>
                  </from>
                  <to>
                    <xdr:col>15</xdr:col>
                    <xdr:colOff>104775</xdr:colOff>
                    <xdr:row>204</xdr:row>
                    <xdr:rowOff>19050</xdr:rowOff>
                  </to>
                </anchor>
              </controlPr>
            </control>
          </mc:Choice>
        </mc:AlternateContent>
        <mc:AlternateContent xmlns:mc="http://schemas.openxmlformats.org/markup-compatibility/2006">
          <mc:Choice Requires="x14">
            <control shapeId="4277" r:id="rId113" name="Check Box 181">
              <controlPr defaultSize="0" autoFill="0" autoLine="0" autoPict="0">
                <anchor moveWithCells="1">
                  <from>
                    <xdr:col>15</xdr:col>
                    <xdr:colOff>142875</xdr:colOff>
                    <xdr:row>202</xdr:row>
                    <xdr:rowOff>161925</xdr:rowOff>
                  </from>
                  <to>
                    <xdr:col>17</xdr:col>
                    <xdr:colOff>104775</xdr:colOff>
                    <xdr:row>204</xdr:row>
                    <xdr:rowOff>19050</xdr:rowOff>
                  </to>
                </anchor>
              </controlPr>
            </control>
          </mc:Choice>
        </mc:AlternateContent>
        <mc:AlternateContent xmlns:mc="http://schemas.openxmlformats.org/markup-compatibility/2006">
          <mc:Choice Requires="x14">
            <control shapeId="4280" r:id="rId114" name="Check Box 184">
              <controlPr defaultSize="0" autoFill="0" autoLine="0" autoPict="0">
                <anchor moveWithCells="1">
                  <from>
                    <xdr:col>39</xdr:col>
                    <xdr:colOff>142875</xdr:colOff>
                    <xdr:row>202</xdr:row>
                    <xdr:rowOff>161925</xdr:rowOff>
                  </from>
                  <to>
                    <xdr:col>41</xdr:col>
                    <xdr:colOff>104775</xdr:colOff>
                    <xdr:row>204</xdr:row>
                    <xdr:rowOff>19050</xdr:rowOff>
                  </to>
                </anchor>
              </controlPr>
            </control>
          </mc:Choice>
        </mc:AlternateContent>
        <mc:AlternateContent xmlns:mc="http://schemas.openxmlformats.org/markup-compatibility/2006">
          <mc:Choice Requires="x14">
            <control shapeId="4281" r:id="rId115" name="Check Box 185">
              <controlPr defaultSize="0" autoFill="0" autoLine="0" autoPict="0">
                <anchor moveWithCells="1">
                  <from>
                    <xdr:col>41</xdr:col>
                    <xdr:colOff>142875</xdr:colOff>
                    <xdr:row>202</xdr:row>
                    <xdr:rowOff>161925</xdr:rowOff>
                  </from>
                  <to>
                    <xdr:col>43</xdr:col>
                    <xdr:colOff>104775</xdr:colOff>
                    <xdr:row>204</xdr:row>
                    <xdr:rowOff>19050</xdr:rowOff>
                  </to>
                </anchor>
              </controlPr>
            </control>
          </mc:Choice>
        </mc:AlternateContent>
        <mc:AlternateContent xmlns:mc="http://schemas.openxmlformats.org/markup-compatibility/2006">
          <mc:Choice Requires="x14">
            <control shapeId="4296" r:id="rId116" name="Check Box 200">
              <controlPr defaultSize="0" autoFill="0" autoLine="0" autoPict="0">
                <anchor moveWithCells="1">
                  <from>
                    <xdr:col>39</xdr:col>
                    <xdr:colOff>142875</xdr:colOff>
                    <xdr:row>206</xdr:row>
                    <xdr:rowOff>161925</xdr:rowOff>
                  </from>
                  <to>
                    <xdr:col>41</xdr:col>
                    <xdr:colOff>104775</xdr:colOff>
                    <xdr:row>208</xdr:row>
                    <xdr:rowOff>19050</xdr:rowOff>
                  </to>
                </anchor>
              </controlPr>
            </control>
          </mc:Choice>
        </mc:AlternateContent>
        <mc:AlternateContent xmlns:mc="http://schemas.openxmlformats.org/markup-compatibility/2006">
          <mc:Choice Requires="x14">
            <control shapeId="4297" r:id="rId117" name="Check Box 201">
              <controlPr defaultSize="0" autoFill="0" autoLine="0" autoPict="0">
                <anchor moveWithCells="1">
                  <from>
                    <xdr:col>41</xdr:col>
                    <xdr:colOff>142875</xdr:colOff>
                    <xdr:row>206</xdr:row>
                    <xdr:rowOff>161925</xdr:rowOff>
                  </from>
                  <to>
                    <xdr:col>43</xdr:col>
                    <xdr:colOff>104775</xdr:colOff>
                    <xdr:row>208</xdr:row>
                    <xdr:rowOff>19050</xdr:rowOff>
                  </to>
                </anchor>
              </controlPr>
            </control>
          </mc:Choice>
        </mc:AlternateContent>
        <mc:AlternateContent xmlns:mc="http://schemas.openxmlformats.org/markup-compatibility/2006">
          <mc:Choice Requires="x14">
            <control shapeId="4300" r:id="rId118" name="Check Box 204">
              <controlPr defaultSize="0" autoFill="0" autoLine="0" autoPict="0">
                <anchor moveWithCells="1">
                  <from>
                    <xdr:col>13</xdr:col>
                    <xdr:colOff>142875</xdr:colOff>
                    <xdr:row>208</xdr:row>
                    <xdr:rowOff>161925</xdr:rowOff>
                  </from>
                  <to>
                    <xdr:col>15</xdr:col>
                    <xdr:colOff>104775</xdr:colOff>
                    <xdr:row>210</xdr:row>
                    <xdr:rowOff>19050</xdr:rowOff>
                  </to>
                </anchor>
              </controlPr>
            </control>
          </mc:Choice>
        </mc:AlternateContent>
        <mc:AlternateContent xmlns:mc="http://schemas.openxmlformats.org/markup-compatibility/2006">
          <mc:Choice Requires="x14">
            <control shapeId="4301" r:id="rId119" name="Check Box 205">
              <controlPr defaultSize="0" autoFill="0" autoLine="0" autoPict="0">
                <anchor moveWithCells="1">
                  <from>
                    <xdr:col>15</xdr:col>
                    <xdr:colOff>142875</xdr:colOff>
                    <xdr:row>208</xdr:row>
                    <xdr:rowOff>161925</xdr:rowOff>
                  </from>
                  <to>
                    <xdr:col>17</xdr:col>
                    <xdr:colOff>104775</xdr:colOff>
                    <xdr:row>210</xdr:row>
                    <xdr:rowOff>19050</xdr:rowOff>
                  </to>
                </anchor>
              </controlPr>
            </control>
          </mc:Choice>
        </mc:AlternateContent>
        <mc:AlternateContent xmlns:mc="http://schemas.openxmlformats.org/markup-compatibility/2006">
          <mc:Choice Requires="x14">
            <control shapeId="4302" r:id="rId120" name="Check Box 206">
              <controlPr defaultSize="0" autoFill="0" autoLine="0" autoPict="0">
                <anchor moveWithCells="1">
                  <from>
                    <xdr:col>26</xdr:col>
                    <xdr:colOff>142875</xdr:colOff>
                    <xdr:row>208</xdr:row>
                    <xdr:rowOff>161925</xdr:rowOff>
                  </from>
                  <to>
                    <xdr:col>28</xdr:col>
                    <xdr:colOff>104775</xdr:colOff>
                    <xdr:row>210</xdr:row>
                    <xdr:rowOff>19050</xdr:rowOff>
                  </to>
                </anchor>
              </controlPr>
            </control>
          </mc:Choice>
        </mc:AlternateContent>
        <mc:AlternateContent xmlns:mc="http://schemas.openxmlformats.org/markup-compatibility/2006">
          <mc:Choice Requires="x14">
            <control shapeId="4303" r:id="rId121" name="Check Box 207">
              <controlPr defaultSize="0" autoFill="0" autoLine="0" autoPict="0">
                <anchor moveWithCells="1">
                  <from>
                    <xdr:col>28</xdr:col>
                    <xdr:colOff>142875</xdr:colOff>
                    <xdr:row>208</xdr:row>
                    <xdr:rowOff>161925</xdr:rowOff>
                  </from>
                  <to>
                    <xdr:col>30</xdr:col>
                    <xdr:colOff>104775</xdr:colOff>
                    <xdr:row>210</xdr:row>
                    <xdr:rowOff>19050</xdr:rowOff>
                  </to>
                </anchor>
              </controlPr>
            </control>
          </mc:Choice>
        </mc:AlternateContent>
        <mc:AlternateContent xmlns:mc="http://schemas.openxmlformats.org/markup-compatibility/2006">
          <mc:Choice Requires="x14">
            <control shapeId="4304" r:id="rId122" name="Check Box 208">
              <controlPr defaultSize="0" autoFill="0" autoLine="0" autoPict="0">
                <anchor moveWithCells="1">
                  <from>
                    <xdr:col>39</xdr:col>
                    <xdr:colOff>142875</xdr:colOff>
                    <xdr:row>208</xdr:row>
                    <xdr:rowOff>161925</xdr:rowOff>
                  </from>
                  <to>
                    <xdr:col>41</xdr:col>
                    <xdr:colOff>104775</xdr:colOff>
                    <xdr:row>210</xdr:row>
                    <xdr:rowOff>19050</xdr:rowOff>
                  </to>
                </anchor>
              </controlPr>
            </control>
          </mc:Choice>
        </mc:AlternateContent>
        <mc:AlternateContent xmlns:mc="http://schemas.openxmlformats.org/markup-compatibility/2006">
          <mc:Choice Requires="x14">
            <control shapeId="4305" r:id="rId123" name="Check Box 209">
              <controlPr defaultSize="0" autoFill="0" autoLine="0" autoPict="0">
                <anchor moveWithCells="1">
                  <from>
                    <xdr:col>41</xdr:col>
                    <xdr:colOff>142875</xdr:colOff>
                    <xdr:row>208</xdr:row>
                    <xdr:rowOff>161925</xdr:rowOff>
                  </from>
                  <to>
                    <xdr:col>43</xdr:col>
                    <xdr:colOff>104775</xdr:colOff>
                    <xdr:row>210</xdr:row>
                    <xdr:rowOff>19050</xdr:rowOff>
                  </to>
                </anchor>
              </controlPr>
            </control>
          </mc:Choice>
        </mc:AlternateContent>
        <mc:AlternateContent xmlns:mc="http://schemas.openxmlformats.org/markup-compatibility/2006">
          <mc:Choice Requires="x14">
            <control shapeId="4306" r:id="rId124" name="Check Box 210">
              <controlPr defaultSize="0" autoFill="0" autoLine="0" autoPict="0">
                <anchor moveWithCells="1">
                  <from>
                    <xdr:col>52</xdr:col>
                    <xdr:colOff>142875</xdr:colOff>
                    <xdr:row>208</xdr:row>
                    <xdr:rowOff>161925</xdr:rowOff>
                  </from>
                  <to>
                    <xdr:col>54</xdr:col>
                    <xdr:colOff>104775</xdr:colOff>
                    <xdr:row>210</xdr:row>
                    <xdr:rowOff>19050</xdr:rowOff>
                  </to>
                </anchor>
              </controlPr>
            </control>
          </mc:Choice>
        </mc:AlternateContent>
        <mc:AlternateContent xmlns:mc="http://schemas.openxmlformats.org/markup-compatibility/2006">
          <mc:Choice Requires="x14">
            <control shapeId="4307" r:id="rId125" name="Check Box 211">
              <controlPr defaultSize="0" autoFill="0" autoLine="0" autoPict="0">
                <anchor moveWithCells="1">
                  <from>
                    <xdr:col>54</xdr:col>
                    <xdr:colOff>142875</xdr:colOff>
                    <xdr:row>208</xdr:row>
                    <xdr:rowOff>161925</xdr:rowOff>
                  </from>
                  <to>
                    <xdr:col>56</xdr:col>
                    <xdr:colOff>104775</xdr:colOff>
                    <xdr:row>210</xdr:row>
                    <xdr:rowOff>19050</xdr:rowOff>
                  </to>
                </anchor>
              </controlPr>
            </control>
          </mc:Choice>
        </mc:AlternateContent>
        <mc:AlternateContent xmlns:mc="http://schemas.openxmlformats.org/markup-compatibility/2006">
          <mc:Choice Requires="x14">
            <control shapeId="4308" r:id="rId126" name="Check Box 212">
              <controlPr defaultSize="0" autoFill="0" autoLine="0" autoPict="0">
                <anchor moveWithCells="1">
                  <from>
                    <xdr:col>13</xdr:col>
                    <xdr:colOff>142875</xdr:colOff>
                    <xdr:row>210</xdr:row>
                    <xdr:rowOff>161925</xdr:rowOff>
                  </from>
                  <to>
                    <xdr:col>15</xdr:col>
                    <xdr:colOff>104775</xdr:colOff>
                    <xdr:row>212</xdr:row>
                    <xdr:rowOff>19050</xdr:rowOff>
                  </to>
                </anchor>
              </controlPr>
            </control>
          </mc:Choice>
        </mc:AlternateContent>
        <mc:AlternateContent xmlns:mc="http://schemas.openxmlformats.org/markup-compatibility/2006">
          <mc:Choice Requires="x14">
            <control shapeId="4309" r:id="rId127" name="Check Box 213">
              <controlPr defaultSize="0" autoFill="0" autoLine="0" autoPict="0">
                <anchor moveWithCells="1">
                  <from>
                    <xdr:col>15</xdr:col>
                    <xdr:colOff>142875</xdr:colOff>
                    <xdr:row>210</xdr:row>
                    <xdr:rowOff>161925</xdr:rowOff>
                  </from>
                  <to>
                    <xdr:col>17</xdr:col>
                    <xdr:colOff>104775</xdr:colOff>
                    <xdr:row>212</xdr:row>
                    <xdr:rowOff>19050</xdr:rowOff>
                  </to>
                </anchor>
              </controlPr>
            </control>
          </mc:Choice>
        </mc:AlternateContent>
        <mc:AlternateContent xmlns:mc="http://schemas.openxmlformats.org/markup-compatibility/2006">
          <mc:Choice Requires="x14">
            <control shapeId="4310" r:id="rId128" name="Check Box 214">
              <controlPr defaultSize="0" autoFill="0" autoLine="0" autoPict="0">
                <anchor moveWithCells="1">
                  <from>
                    <xdr:col>26</xdr:col>
                    <xdr:colOff>142875</xdr:colOff>
                    <xdr:row>210</xdr:row>
                    <xdr:rowOff>161925</xdr:rowOff>
                  </from>
                  <to>
                    <xdr:col>28</xdr:col>
                    <xdr:colOff>104775</xdr:colOff>
                    <xdr:row>212</xdr:row>
                    <xdr:rowOff>19050</xdr:rowOff>
                  </to>
                </anchor>
              </controlPr>
            </control>
          </mc:Choice>
        </mc:AlternateContent>
        <mc:AlternateContent xmlns:mc="http://schemas.openxmlformats.org/markup-compatibility/2006">
          <mc:Choice Requires="x14">
            <control shapeId="4311" r:id="rId129" name="Check Box 215">
              <controlPr defaultSize="0" autoFill="0" autoLine="0" autoPict="0">
                <anchor moveWithCells="1">
                  <from>
                    <xdr:col>28</xdr:col>
                    <xdr:colOff>142875</xdr:colOff>
                    <xdr:row>210</xdr:row>
                    <xdr:rowOff>161925</xdr:rowOff>
                  </from>
                  <to>
                    <xdr:col>30</xdr:col>
                    <xdr:colOff>104775</xdr:colOff>
                    <xdr:row>212</xdr:row>
                    <xdr:rowOff>19050</xdr:rowOff>
                  </to>
                </anchor>
              </controlPr>
            </control>
          </mc:Choice>
        </mc:AlternateContent>
        <mc:AlternateContent xmlns:mc="http://schemas.openxmlformats.org/markup-compatibility/2006">
          <mc:Choice Requires="x14">
            <control shapeId="4312" r:id="rId130" name="Check Box 216">
              <controlPr defaultSize="0" autoFill="0" autoLine="0" autoPict="0">
                <anchor moveWithCells="1">
                  <from>
                    <xdr:col>39</xdr:col>
                    <xdr:colOff>142875</xdr:colOff>
                    <xdr:row>210</xdr:row>
                    <xdr:rowOff>161925</xdr:rowOff>
                  </from>
                  <to>
                    <xdr:col>41</xdr:col>
                    <xdr:colOff>104775</xdr:colOff>
                    <xdr:row>212</xdr:row>
                    <xdr:rowOff>19050</xdr:rowOff>
                  </to>
                </anchor>
              </controlPr>
            </control>
          </mc:Choice>
        </mc:AlternateContent>
        <mc:AlternateContent xmlns:mc="http://schemas.openxmlformats.org/markup-compatibility/2006">
          <mc:Choice Requires="x14">
            <control shapeId="4313" r:id="rId131" name="Check Box 217">
              <controlPr defaultSize="0" autoFill="0" autoLine="0" autoPict="0">
                <anchor moveWithCells="1">
                  <from>
                    <xdr:col>41</xdr:col>
                    <xdr:colOff>142875</xdr:colOff>
                    <xdr:row>210</xdr:row>
                    <xdr:rowOff>161925</xdr:rowOff>
                  </from>
                  <to>
                    <xdr:col>43</xdr:col>
                    <xdr:colOff>104775</xdr:colOff>
                    <xdr:row>212</xdr:row>
                    <xdr:rowOff>19050</xdr:rowOff>
                  </to>
                </anchor>
              </controlPr>
            </control>
          </mc:Choice>
        </mc:AlternateContent>
        <mc:AlternateContent xmlns:mc="http://schemas.openxmlformats.org/markup-compatibility/2006">
          <mc:Choice Requires="x14">
            <control shapeId="4316" r:id="rId132" name="Check Box 220">
              <controlPr defaultSize="0" autoFill="0" autoLine="0" autoPict="0">
                <anchor moveWithCells="1">
                  <from>
                    <xdr:col>13</xdr:col>
                    <xdr:colOff>142875</xdr:colOff>
                    <xdr:row>212</xdr:row>
                    <xdr:rowOff>161925</xdr:rowOff>
                  </from>
                  <to>
                    <xdr:col>15</xdr:col>
                    <xdr:colOff>104775</xdr:colOff>
                    <xdr:row>214</xdr:row>
                    <xdr:rowOff>19050</xdr:rowOff>
                  </to>
                </anchor>
              </controlPr>
            </control>
          </mc:Choice>
        </mc:AlternateContent>
        <mc:AlternateContent xmlns:mc="http://schemas.openxmlformats.org/markup-compatibility/2006">
          <mc:Choice Requires="x14">
            <control shapeId="4317" r:id="rId133" name="Check Box 221">
              <controlPr defaultSize="0" autoFill="0" autoLine="0" autoPict="0">
                <anchor moveWithCells="1">
                  <from>
                    <xdr:col>15</xdr:col>
                    <xdr:colOff>142875</xdr:colOff>
                    <xdr:row>212</xdr:row>
                    <xdr:rowOff>161925</xdr:rowOff>
                  </from>
                  <to>
                    <xdr:col>17</xdr:col>
                    <xdr:colOff>104775</xdr:colOff>
                    <xdr:row>214</xdr:row>
                    <xdr:rowOff>19050</xdr:rowOff>
                  </to>
                </anchor>
              </controlPr>
            </control>
          </mc:Choice>
        </mc:AlternateContent>
        <mc:AlternateContent xmlns:mc="http://schemas.openxmlformats.org/markup-compatibility/2006">
          <mc:Choice Requires="x14">
            <control shapeId="4318" r:id="rId134" name="Check Box 222">
              <controlPr defaultSize="0" autoFill="0" autoLine="0" autoPict="0">
                <anchor moveWithCells="1">
                  <from>
                    <xdr:col>26</xdr:col>
                    <xdr:colOff>142875</xdr:colOff>
                    <xdr:row>212</xdr:row>
                    <xdr:rowOff>161925</xdr:rowOff>
                  </from>
                  <to>
                    <xdr:col>28</xdr:col>
                    <xdr:colOff>104775</xdr:colOff>
                    <xdr:row>214</xdr:row>
                    <xdr:rowOff>19050</xdr:rowOff>
                  </to>
                </anchor>
              </controlPr>
            </control>
          </mc:Choice>
        </mc:AlternateContent>
        <mc:AlternateContent xmlns:mc="http://schemas.openxmlformats.org/markup-compatibility/2006">
          <mc:Choice Requires="x14">
            <control shapeId="4319" r:id="rId135" name="Check Box 223">
              <controlPr defaultSize="0" autoFill="0" autoLine="0" autoPict="0">
                <anchor moveWithCells="1">
                  <from>
                    <xdr:col>28</xdr:col>
                    <xdr:colOff>142875</xdr:colOff>
                    <xdr:row>212</xdr:row>
                    <xdr:rowOff>161925</xdr:rowOff>
                  </from>
                  <to>
                    <xdr:col>30</xdr:col>
                    <xdr:colOff>104775</xdr:colOff>
                    <xdr:row>214</xdr:row>
                    <xdr:rowOff>19050</xdr:rowOff>
                  </to>
                </anchor>
              </controlPr>
            </control>
          </mc:Choice>
        </mc:AlternateContent>
        <mc:AlternateContent xmlns:mc="http://schemas.openxmlformats.org/markup-compatibility/2006">
          <mc:Choice Requires="x14">
            <control shapeId="4322" r:id="rId136" name="Check Box 226">
              <controlPr defaultSize="0" autoFill="0" autoLine="0" autoPict="0">
                <anchor moveWithCells="1">
                  <from>
                    <xdr:col>52</xdr:col>
                    <xdr:colOff>142875</xdr:colOff>
                    <xdr:row>212</xdr:row>
                    <xdr:rowOff>161925</xdr:rowOff>
                  </from>
                  <to>
                    <xdr:col>54</xdr:col>
                    <xdr:colOff>104775</xdr:colOff>
                    <xdr:row>214</xdr:row>
                    <xdr:rowOff>19050</xdr:rowOff>
                  </to>
                </anchor>
              </controlPr>
            </control>
          </mc:Choice>
        </mc:AlternateContent>
        <mc:AlternateContent xmlns:mc="http://schemas.openxmlformats.org/markup-compatibility/2006">
          <mc:Choice Requires="x14">
            <control shapeId="4323" r:id="rId137" name="Check Box 227">
              <controlPr defaultSize="0" autoFill="0" autoLine="0" autoPict="0">
                <anchor moveWithCells="1">
                  <from>
                    <xdr:col>54</xdr:col>
                    <xdr:colOff>142875</xdr:colOff>
                    <xdr:row>212</xdr:row>
                    <xdr:rowOff>161925</xdr:rowOff>
                  </from>
                  <to>
                    <xdr:col>56</xdr:col>
                    <xdr:colOff>104775</xdr:colOff>
                    <xdr:row>214</xdr:row>
                    <xdr:rowOff>19050</xdr:rowOff>
                  </to>
                </anchor>
              </controlPr>
            </control>
          </mc:Choice>
        </mc:AlternateContent>
        <mc:AlternateContent xmlns:mc="http://schemas.openxmlformats.org/markup-compatibility/2006">
          <mc:Choice Requires="x14">
            <control shapeId="4324" r:id="rId138" name="Check Box 228">
              <controlPr defaultSize="0" autoFill="0" autoLine="0" autoPict="0">
                <anchor moveWithCells="1">
                  <from>
                    <xdr:col>13</xdr:col>
                    <xdr:colOff>142875</xdr:colOff>
                    <xdr:row>214</xdr:row>
                    <xdr:rowOff>161925</xdr:rowOff>
                  </from>
                  <to>
                    <xdr:col>15</xdr:col>
                    <xdr:colOff>104775</xdr:colOff>
                    <xdr:row>216</xdr:row>
                    <xdr:rowOff>19050</xdr:rowOff>
                  </to>
                </anchor>
              </controlPr>
            </control>
          </mc:Choice>
        </mc:AlternateContent>
        <mc:AlternateContent xmlns:mc="http://schemas.openxmlformats.org/markup-compatibility/2006">
          <mc:Choice Requires="x14">
            <control shapeId="4325" r:id="rId139" name="Check Box 229">
              <controlPr defaultSize="0" autoFill="0" autoLine="0" autoPict="0">
                <anchor moveWithCells="1">
                  <from>
                    <xdr:col>15</xdr:col>
                    <xdr:colOff>142875</xdr:colOff>
                    <xdr:row>214</xdr:row>
                    <xdr:rowOff>161925</xdr:rowOff>
                  </from>
                  <to>
                    <xdr:col>17</xdr:col>
                    <xdr:colOff>104775</xdr:colOff>
                    <xdr:row>216</xdr:row>
                    <xdr:rowOff>19050</xdr:rowOff>
                  </to>
                </anchor>
              </controlPr>
            </control>
          </mc:Choice>
        </mc:AlternateContent>
        <mc:AlternateContent xmlns:mc="http://schemas.openxmlformats.org/markup-compatibility/2006">
          <mc:Choice Requires="x14">
            <control shapeId="4326" r:id="rId140" name="Check Box 230">
              <controlPr defaultSize="0" autoFill="0" autoLine="0" autoPict="0">
                <anchor moveWithCells="1">
                  <from>
                    <xdr:col>26</xdr:col>
                    <xdr:colOff>142875</xdr:colOff>
                    <xdr:row>214</xdr:row>
                    <xdr:rowOff>161925</xdr:rowOff>
                  </from>
                  <to>
                    <xdr:col>28</xdr:col>
                    <xdr:colOff>104775</xdr:colOff>
                    <xdr:row>216</xdr:row>
                    <xdr:rowOff>19050</xdr:rowOff>
                  </to>
                </anchor>
              </controlPr>
            </control>
          </mc:Choice>
        </mc:AlternateContent>
        <mc:AlternateContent xmlns:mc="http://schemas.openxmlformats.org/markup-compatibility/2006">
          <mc:Choice Requires="x14">
            <control shapeId="4327" r:id="rId141" name="Check Box 231">
              <controlPr defaultSize="0" autoFill="0" autoLine="0" autoPict="0">
                <anchor moveWithCells="1">
                  <from>
                    <xdr:col>28</xdr:col>
                    <xdr:colOff>142875</xdr:colOff>
                    <xdr:row>214</xdr:row>
                    <xdr:rowOff>161925</xdr:rowOff>
                  </from>
                  <to>
                    <xdr:col>30</xdr:col>
                    <xdr:colOff>104775</xdr:colOff>
                    <xdr:row>216</xdr:row>
                    <xdr:rowOff>19050</xdr:rowOff>
                  </to>
                </anchor>
              </controlPr>
            </control>
          </mc:Choice>
        </mc:AlternateContent>
        <mc:AlternateContent xmlns:mc="http://schemas.openxmlformats.org/markup-compatibility/2006">
          <mc:Choice Requires="x14">
            <control shapeId="4328" r:id="rId142" name="Check Box 232">
              <controlPr defaultSize="0" autoFill="0" autoLine="0" autoPict="0">
                <anchor moveWithCells="1">
                  <from>
                    <xdr:col>39</xdr:col>
                    <xdr:colOff>142875</xdr:colOff>
                    <xdr:row>214</xdr:row>
                    <xdr:rowOff>161925</xdr:rowOff>
                  </from>
                  <to>
                    <xdr:col>41</xdr:col>
                    <xdr:colOff>104775</xdr:colOff>
                    <xdr:row>216</xdr:row>
                    <xdr:rowOff>19050</xdr:rowOff>
                  </to>
                </anchor>
              </controlPr>
            </control>
          </mc:Choice>
        </mc:AlternateContent>
        <mc:AlternateContent xmlns:mc="http://schemas.openxmlformats.org/markup-compatibility/2006">
          <mc:Choice Requires="x14">
            <control shapeId="4329" r:id="rId143" name="Check Box 233">
              <controlPr defaultSize="0" autoFill="0" autoLine="0" autoPict="0">
                <anchor moveWithCells="1">
                  <from>
                    <xdr:col>41</xdr:col>
                    <xdr:colOff>142875</xdr:colOff>
                    <xdr:row>214</xdr:row>
                    <xdr:rowOff>161925</xdr:rowOff>
                  </from>
                  <to>
                    <xdr:col>43</xdr:col>
                    <xdr:colOff>104775</xdr:colOff>
                    <xdr:row>216</xdr:row>
                    <xdr:rowOff>19050</xdr:rowOff>
                  </to>
                </anchor>
              </controlPr>
            </control>
          </mc:Choice>
        </mc:AlternateContent>
        <mc:AlternateContent xmlns:mc="http://schemas.openxmlformats.org/markup-compatibility/2006">
          <mc:Choice Requires="x14">
            <control shapeId="4330" r:id="rId144" name="Check Box 234">
              <controlPr defaultSize="0" autoFill="0" autoLine="0" autoPict="0">
                <anchor moveWithCells="1">
                  <from>
                    <xdr:col>52</xdr:col>
                    <xdr:colOff>142875</xdr:colOff>
                    <xdr:row>214</xdr:row>
                    <xdr:rowOff>161925</xdr:rowOff>
                  </from>
                  <to>
                    <xdr:col>54</xdr:col>
                    <xdr:colOff>104775</xdr:colOff>
                    <xdr:row>216</xdr:row>
                    <xdr:rowOff>19050</xdr:rowOff>
                  </to>
                </anchor>
              </controlPr>
            </control>
          </mc:Choice>
        </mc:AlternateContent>
        <mc:AlternateContent xmlns:mc="http://schemas.openxmlformats.org/markup-compatibility/2006">
          <mc:Choice Requires="x14">
            <control shapeId="4331" r:id="rId145" name="Check Box 235">
              <controlPr defaultSize="0" autoFill="0" autoLine="0" autoPict="0">
                <anchor moveWithCells="1">
                  <from>
                    <xdr:col>54</xdr:col>
                    <xdr:colOff>142875</xdr:colOff>
                    <xdr:row>214</xdr:row>
                    <xdr:rowOff>161925</xdr:rowOff>
                  </from>
                  <to>
                    <xdr:col>56</xdr:col>
                    <xdr:colOff>104775</xdr:colOff>
                    <xdr:row>216</xdr:row>
                    <xdr:rowOff>19050</xdr:rowOff>
                  </to>
                </anchor>
              </controlPr>
            </control>
          </mc:Choice>
        </mc:AlternateContent>
        <mc:AlternateContent xmlns:mc="http://schemas.openxmlformats.org/markup-compatibility/2006">
          <mc:Choice Requires="x14">
            <control shapeId="4332" r:id="rId146" name="Check Box 236">
              <controlPr defaultSize="0" autoFill="0" autoLine="0" autoPict="0">
                <anchor moveWithCells="1">
                  <from>
                    <xdr:col>13</xdr:col>
                    <xdr:colOff>142875</xdr:colOff>
                    <xdr:row>216</xdr:row>
                    <xdr:rowOff>161925</xdr:rowOff>
                  </from>
                  <to>
                    <xdr:col>15</xdr:col>
                    <xdr:colOff>104775</xdr:colOff>
                    <xdr:row>218</xdr:row>
                    <xdr:rowOff>19050</xdr:rowOff>
                  </to>
                </anchor>
              </controlPr>
            </control>
          </mc:Choice>
        </mc:AlternateContent>
        <mc:AlternateContent xmlns:mc="http://schemas.openxmlformats.org/markup-compatibility/2006">
          <mc:Choice Requires="x14">
            <control shapeId="4333" r:id="rId147" name="Check Box 237">
              <controlPr defaultSize="0" autoFill="0" autoLine="0" autoPict="0">
                <anchor moveWithCells="1">
                  <from>
                    <xdr:col>15</xdr:col>
                    <xdr:colOff>142875</xdr:colOff>
                    <xdr:row>216</xdr:row>
                    <xdr:rowOff>161925</xdr:rowOff>
                  </from>
                  <to>
                    <xdr:col>17</xdr:col>
                    <xdr:colOff>104775</xdr:colOff>
                    <xdr:row>218</xdr:row>
                    <xdr:rowOff>19050</xdr:rowOff>
                  </to>
                </anchor>
              </controlPr>
            </control>
          </mc:Choice>
        </mc:AlternateContent>
        <mc:AlternateContent xmlns:mc="http://schemas.openxmlformats.org/markup-compatibility/2006">
          <mc:Choice Requires="x14">
            <control shapeId="4334" r:id="rId148" name="Check Box 238">
              <controlPr defaultSize="0" autoFill="0" autoLine="0" autoPict="0">
                <anchor moveWithCells="1">
                  <from>
                    <xdr:col>26</xdr:col>
                    <xdr:colOff>142875</xdr:colOff>
                    <xdr:row>216</xdr:row>
                    <xdr:rowOff>161925</xdr:rowOff>
                  </from>
                  <to>
                    <xdr:col>28</xdr:col>
                    <xdr:colOff>104775</xdr:colOff>
                    <xdr:row>218</xdr:row>
                    <xdr:rowOff>19050</xdr:rowOff>
                  </to>
                </anchor>
              </controlPr>
            </control>
          </mc:Choice>
        </mc:AlternateContent>
        <mc:AlternateContent xmlns:mc="http://schemas.openxmlformats.org/markup-compatibility/2006">
          <mc:Choice Requires="x14">
            <control shapeId="4335" r:id="rId149" name="Check Box 239">
              <controlPr defaultSize="0" autoFill="0" autoLine="0" autoPict="0">
                <anchor moveWithCells="1">
                  <from>
                    <xdr:col>28</xdr:col>
                    <xdr:colOff>142875</xdr:colOff>
                    <xdr:row>216</xdr:row>
                    <xdr:rowOff>161925</xdr:rowOff>
                  </from>
                  <to>
                    <xdr:col>30</xdr:col>
                    <xdr:colOff>104775</xdr:colOff>
                    <xdr:row>218</xdr:row>
                    <xdr:rowOff>19050</xdr:rowOff>
                  </to>
                </anchor>
              </controlPr>
            </control>
          </mc:Choice>
        </mc:AlternateContent>
        <mc:AlternateContent xmlns:mc="http://schemas.openxmlformats.org/markup-compatibility/2006">
          <mc:Choice Requires="x14">
            <control shapeId="4336" r:id="rId150" name="Check Box 240">
              <controlPr defaultSize="0" autoFill="0" autoLine="0" autoPict="0">
                <anchor moveWithCells="1">
                  <from>
                    <xdr:col>39</xdr:col>
                    <xdr:colOff>142875</xdr:colOff>
                    <xdr:row>216</xdr:row>
                    <xdr:rowOff>161925</xdr:rowOff>
                  </from>
                  <to>
                    <xdr:col>41</xdr:col>
                    <xdr:colOff>104775</xdr:colOff>
                    <xdr:row>218</xdr:row>
                    <xdr:rowOff>19050</xdr:rowOff>
                  </to>
                </anchor>
              </controlPr>
            </control>
          </mc:Choice>
        </mc:AlternateContent>
        <mc:AlternateContent xmlns:mc="http://schemas.openxmlformats.org/markup-compatibility/2006">
          <mc:Choice Requires="x14">
            <control shapeId="4337" r:id="rId151" name="Check Box 241">
              <controlPr defaultSize="0" autoFill="0" autoLine="0" autoPict="0">
                <anchor moveWithCells="1">
                  <from>
                    <xdr:col>41</xdr:col>
                    <xdr:colOff>142875</xdr:colOff>
                    <xdr:row>216</xdr:row>
                    <xdr:rowOff>161925</xdr:rowOff>
                  </from>
                  <to>
                    <xdr:col>43</xdr:col>
                    <xdr:colOff>104775</xdr:colOff>
                    <xdr:row>218</xdr:row>
                    <xdr:rowOff>19050</xdr:rowOff>
                  </to>
                </anchor>
              </controlPr>
            </control>
          </mc:Choice>
        </mc:AlternateContent>
        <mc:AlternateContent xmlns:mc="http://schemas.openxmlformats.org/markup-compatibility/2006">
          <mc:Choice Requires="x14">
            <control shapeId="4338" r:id="rId152" name="Check Box 242">
              <controlPr defaultSize="0" autoFill="0" autoLine="0" autoPict="0">
                <anchor moveWithCells="1">
                  <from>
                    <xdr:col>52</xdr:col>
                    <xdr:colOff>142875</xdr:colOff>
                    <xdr:row>216</xdr:row>
                    <xdr:rowOff>161925</xdr:rowOff>
                  </from>
                  <to>
                    <xdr:col>54</xdr:col>
                    <xdr:colOff>104775</xdr:colOff>
                    <xdr:row>218</xdr:row>
                    <xdr:rowOff>19050</xdr:rowOff>
                  </to>
                </anchor>
              </controlPr>
            </control>
          </mc:Choice>
        </mc:AlternateContent>
        <mc:AlternateContent xmlns:mc="http://schemas.openxmlformats.org/markup-compatibility/2006">
          <mc:Choice Requires="x14">
            <control shapeId="4339" r:id="rId153" name="Check Box 243">
              <controlPr defaultSize="0" autoFill="0" autoLine="0" autoPict="0">
                <anchor moveWithCells="1">
                  <from>
                    <xdr:col>54</xdr:col>
                    <xdr:colOff>142875</xdr:colOff>
                    <xdr:row>216</xdr:row>
                    <xdr:rowOff>161925</xdr:rowOff>
                  </from>
                  <to>
                    <xdr:col>56</xdr:col>
                    <xdr:colOff>104775</xdr:colOff>
                    <xdr:row>218</xdr:row>
                    <xdr:rowOff>19050</xdr:rowOff>
                  </to>
                </anchor>
              </controlPr>
            </control>
          </mc:Choice>
        </mc:AlternateContent>
        <mc:AlternateContent xmlns:mc="http://schemas.openxmlformats.org/markup-compatibility/2006">
          <mc:Choice Requires="x14">
            <control shapeId="4340" r:id="rId154" name="Check Box 244">
              <controlPr defaultSize="0" autoFill="0" autoLine="0" autoPict="0">
                <anchor moveWithCells="1">
                  <from>
                    <xdr:col>13</xdr:col>
                    <xdr:colOff>142875</xdr:colOff>
                    <xdr:row>218</xdr:row>
                    <xdr:rowOff>171450</xdr:rowOff>
                  </from>
                  <to>
                    <xdr:col>15</xdr:col>
                    <xdr:colOff>104775</xdr:colOff>
                    <xdr:row>220</xdr:row>
                    <xdr:rowOff>19050</xdr:rowOff>
                  </to>
                </anchor>
              </controlPr>
            </control>
          </mc:Choice>
        </mc:AlternateContent>
        <mc:AlternateContent xmlns:mc="http://schemas.openxmlformats.org/markup-compatibility/2006">
          <mc:Choice Requires="x14">
            <control shapeId="4341" r:id="rId155" name="Check Box 245">
              <controlPr defaultSize="0" autoFill="0" autoLine="0" autoPict="0">
                <anchor moveWithCells="1">
                  <from>
                    <xdr:col>15</xdr:col>
                    <xdr:colOff>142875</xdr:colOff>
                    <xdr:row>218</xdr:row>
                    <xdr:rowOff>171450</xdr:rowOff>
                  </from>
                  <to>
                    <xdr:col>17</xdr:col>
                    <xdr:colOff>104775</xdr:colOff>
                    <xdr:row>220</xdr:row>
                    <xdr:rowOff>19050</xdr:rowOff>
                  </to>
                </anchor>
              </controlPr>
            </control>
          </mc:Choice>
        </mc:AlternateContent>
        <mc:AlternateContent xmlns:mc="http://schemas.openxmlformats.org/markup-compatibility/2006">
          <mc:Choice Requires="x14">
            <control shapeId="4342" r:id="rId156" name="Check Box 246">
              <controlPr defaultSize="0" autoFill="0" autoLine="0" autoPict="0">
                <anchor moveWithCells="1">
                  <from>
                    <xdr:col>26</xdr:col>
                    <xdr:colOff>142875</xdr:colOff>
                    <xdr:row>218</xdr:row>
                    <xdr:rowOff>171450</xdr:rowOff>
                  </from>
                  <to>
                    <xdr:col>28</xdr:col>
                    <xdr:colOff>104775</xdr:colOff>
                    <xdr:row>220</xdr:row>
                    <xdr:rowOff>19050</xdr:rowOff>
                  </to>
                </anchor>
              </controlPr>
            </control>
          </mc:Choice>
        </mc:AlternateContent>
        <mc:AlternateContent xmlns:mc="http://schemas.openxmlformats.org/markup-compatibility/2006">
          <mc:Choice Requires="x14">
            <control shapeId="4343" r:id="rId157" name="Check Box 247">
              <controlPr defaultSize="0" autoFill="0" autoLine="0" autoPict="0">
                <anchor moveWithCells="1">
                  <from>
                    <xdr:col>28</xdr:col>
                    <xdr:colOff>142875</xdr:colOff>
                    <xdr:row>218</xdr:row>
                    <xdr:rowOff>171450</xdr:rowOff>
                  </from>
                  <to>
                    <xdr:col>30</xdr:col>
                    <xdr:colOff>104775</xdr:colOff>
                    <xdr:row>220</xdr:row>
                    <xdr:rowOff>19050</xdr:rowOff>
                  </to>
                </anchor>
              </controlPr>
            </control>
          </mc:Choice>
        </mc:AlternateContent>
        <mc:AlternateContent xmlns:mc="http://schemas.openxmlformats.org/markup-compatibility/2006">
          <mc:Choice Requires="x14">
            <control shapeId="4344" r:id="rId158" name="Check Box 248">
              <controlPr defaultSize="0" autoFill="0" autoLine="0" autoPict="0">
                <anchor moveWithCells="1">
                  <from>
                    <xdr:col>39</xdr:col>
                    <xdr:colOff>142875</xdr:colOff>
                    <xdr:row>218</xdr:row>
                    <xdr:rowOff>171450</xdr:rowOff>
                  </from>
                  <to>
                    <xdr:col>41</xdr:col>
                    <xdr:colOff>104775</xdr:colOff>
                    <xdr:row>220</xdr:row>
                    <xdr:rowOff>19050</xdr:rowOff>
                  </to>
                </anchor>
              </controlPr>
            </control>
          </mc:Choice>
        </mc:AlternateContent>
        <mc:AlternateContent xmlns:mc="http://schemas.openxmlformats.org/markup-compatibility/2006">
          <mc:Choice Requires="x14">
            <control shapeId="4345" r:id="rId159" name="Check Box 249">
              <controlPr defaultSize="0" autoFill="0" autoLine="0" autoPict="0">
                <anchor moveWithCells="1">
                  <from>
                    <xdr:col>41</xdr:col>
                    <xdr:colOff>142875</xdr:colOff>
                    <xdr:row>218</xdr:row>
                    <xdr:rowOff>171450</xdr:rowOff>
                  </from>
                  <to>
                    <xdr:col>43</xdr:col>
                    <xdr:colOff>104775</xdr:colOff>
                    <xdr:row>220</xdr:row>
                    <xdr:rowOff>19050</xdr:rowOff>
                  </to>
                </anchor>
              </controlPr>
            </control>
          </mc:Choice>
        </mc:AlternateContent>
        <mc:AlternateContent xmlns:mc="http://schemas.openxmlformats.org/markup-compatibility/2006">
          <mc:Choice Requires="x14">
            <control shapeId="4348" r:id="rId160" name="Check Box 252">
              <controlPr defaultSize="0" autoFill="0" autoLine="0" autoPict="0">
                <anchor moveWithCells="1">
                  <from>
                    <xdr:col>13</xdr:col>
                    <xdr:colOff>142875</xdr:colOff>
                    <xdr:row>220</xdr:row>
                    <xdr:rowOff>161925</xdr:rowOff>
                  </from>
                  <to>
                    <xdr:col>15</xdr:col>
                    <xdr:colOff>104775</xdr:colOff>
                    <xdr:row>222</xdr:row>
                    <xdr:rowOff>19050</xdr:rowOff>
                  </to>
                </anchor>
              </controlPr>
            </control>
          </mc:Choice>
        </mc:AlternateContent>
        <mc:AlternateContent xmlns:mc="http://schemas.openxmlformats.org/markup-compatibility/2006">
          <mc:Choice Requires="x14">
            <control shapeId="4349" r:id="rId161" name="Check Box 253">
              <controlPr defaultSize="0" autoFill="0" autoLine="0" autoPict="0">
                <anchor moveWithCells="1">
                  <from>
                    <xdr:col>15</xdr:col>
                    <xdr:colOff>142875</xdr:colOff>
                    <xdr:row>220</xdr:row>
                    <xdr:rowOff>161925</xdr:rowOff>
                  </from>
                  <to>
                    <xdr:col>17</xdr:col>
                    <xdr:colOff>104775</xdr:colOff>
                    <xdr:row>222</xdr:row>
                    <xdr:rowOff>19050</xdr:rowOff>
                  </to>
                </anchor>
              </controlPr>
            </control>
          </mc:Choice>
        </mc:AlternateContent>
        <mc:AlternateContent xmlns:mc="http://schemas.openxmlformats.org/markup-compatibility/2006">
          <mc:Choice Requires="x14">
            <control shapeId="4350" r:id="rId162" name="Check Box 254">
              <controlPr defaultSize="0" autoFill="0" autoLine="0" autoPict="0">
                <anchor moveWithCells="1">
                  <from>
                    <xdr:col>26</xdr:col>
                    <xdr:colOff>142875</xdr:colOff>
                    <xdr:row>220</xdr:row>
                    <xdr:rowOff>161925</xdr:rowOff>
                  </from>
                  <to>
                    <xdr:col>28</xdr:col>
                    <xdr:colOff>104775</xdr:colOff>
                    <xdr:row>222</xdr:row>
                    <xdr:rowOff>19050</xdr:rowOff>
                  </to>
                </anchor>
              </controlPr>
            </control>
          </mc:Choice>
        </mc:AlternateContent>
        <mc:AlternateContent xmlns:mc="http://schemas.openxmlformats.org/markup-compatibility/2006">
          <mc:Choice Requires="x14">
            <control shapeId="4351" r:id="rId163" name="Check Box 255">
              <controlPr defaultSize="0" autoFill="0" autoLine="0" autoPict="0">
                <anchor moveWithCells="1">
                  <from>
                    <xdr:col>28</xdr:col>
                    <xdr:colOff>142875</xdr:colOff>
                    <xdr:row>220</xdr:row>
                    <xdr:rowOff>161925</xdr:rowOff>
                  </from>
                  <to>
                    <xdr:col>30</xdr:col>
                    <xdr:colOff>104775</xdr:colOff>
                    <xdr:row>222</xdr:row>
                    <xdr:rowOff>19050</xdr:rowOff>
                  </to>
                </anchor>
              </controlPr>
            </control>
          </mc:Choice>
        </mc:AlternateContent>
        <mc:AlternateContent xmlns:mc="http://schemas.openxmlformats.org/markup-compatibility/2006">
          <mc:Choice Requires="x14">
            <control shapeId="4356" r:id="rId164" name="Check Box 260">
              <controlPr defaultSize="0" autoFill="0" autoLine="0" autoPict="0">
                <anchor moveWithCells="1">
                  <from>
                    <xdr:col>13</xdr:col>
                    <xdr:colOff>142875</xdr:colOff>
                    <xdr:row>222</xdr:row>
                    <xdr:rowOff>161925</xdr:rowOff>
                  </from>
                  <to>
                    <xdr:col>15</xdr:col>
                    <xdr:colOff>104775</xdr:colOff>
                    <xdr:row>224</xdr:row>
                    <xdr:rowOff>19050</xdr:rowOff>
                  </to>
                </anchor>
              </controlPr>
            </control>
          </mc:Choice>
        </mc:AlternateContent>
        <mc:AlternateContent xmlns:mc="http://schemas.openxmlformats.org/markup-compatibility/2006">
          <mc:Choice Requires="x14">
            <control shapeId="4357" r:id="rId165" name="Check Box 261">
              <controlPr defaultSize="0" autoFill="0" autoLine="0" autoPict="0">
                <anchor moveWithCells="1">
                  <from>
                    <xdr:col>15</xdr:col>
                    <xdr:colOff>142875</xdr:colOff>
                    <xdr:row>222</xdr:row>
                    <xdr:rowOff>161925</xdr:rowOff>
                  </from>
                  <to>
                    <xdr:col>17</xdr:col>
                    <xdr:colOff>104775</xdr:colOff>
                    <xdr:row>224</xdr:row>
                    <xdr:rowOff>19050</xdr:rowOff>
                  </to>
                </anchor>
              </controlPr>
            </control>
          </mc:Choice>
        </mc:AlternateContent>
        <mc:AlternateContent xmlns:mc="http://schemas.openxmlformats.org/markup-compatibility/2006">
          <mc:Choice Requires="x14">
            <control shapeId="4358" r:id="rId166" name="Check Box 262">
              <controlPr defaultSize="0" autoFill="0" autoLine="0" autoPict="0">
                <anchor moveWithCells="1">
                  <from>
                    <xdr:col>26</xdr:col>
                    <xdr:colOff>142875</xdr:colOff>
                    <xdr:row>222</xdr:row>
                    <xdr:rowOff>161925</xdr:rowOff>
                  </from>
                  <to>
                    <xdr:col>28</xdr:col>
                    <xdr:colOff>104775</xdr:colOff>
                    <xdr:row>224</xdr:row>
                    <xdr:rowOff>19050</xdr:rowOff>
                  </to>
                </anchor>
              </controlPr>
            </control>
          </mc:Choice>
        </mc:AlternateContent>
        <mc:AlternateContent xmlns:mc="http://schemas.openxmlformats.org/markup-compatibility/2006">
          <mc:Choice Requires="x14">
            <control shapeId="4359" r:id="rId167" name="Check Box 263">
              <controlPr defaultSize="0" autoFill="0" autoLine="0" autoPict="0">
                <anchor moveWithCells="1">
                  <from>
                    <xdr:col>28</xdr:col>
                    <xdr:colOff>142875</xdr:colOff>
                    <xdr:row>222</xdr:row>
                    <xdr:rowOff>161925</xdr:rowOff>
                  </from>
                  <to>
                    <xdr:col>30</xdr:col>
                    <xdr:colOff>104775</xdr:colOff>
                    <xdr:row>224</xdr:row>
                    <xdr:rowOff>19050</xdr:rowOff>
                  </to>
                </anchor>
              </controlPr>
            </control>
          </mc:Choice>
        </mc:AlternateContent>
        <mc:AlternateContent xmlns:mc="http://schemas.openxmlformats.org/markup-compatibility/2006">
          <mc:Choice Requires="x14">
            <control shapeId="4364" r:id="rId168" name="Check Box 268">
              <controlPr defaultSize="0" autoFill="0" autoLine="0" autoPict="0">
                <anchor moveWithCells="1">
                  <from>
                    <xdr:col>13</xdr:col>
                    <xdr:colOff>142875</xdr:colOff>
                    <xdr:row>229</xdr:row>
                    <xdr:rowOff>161925</xdr:rowOff>
                  </from>
                  <to>
                    <xdr:col>15</xdr:col>
                    <xdr:colOff>104775</xdr:colOff>
                    <xdr:row>231</xdr:row>
                    <xdr:rowOff>19050</xdr:rowOff>
                  </to>
                </anchor>
              </controlPr>
            </control>
          </mc:Choice>
        </mc:AlternateContent>
        <mc:AlternateContent xmlns:mc="http://schemas.openxmlformats.org/markup-compatibility/2006">
          <mc:Choice Requires="x14">
            <control shapeId="4365" r:id="rId169" name="Check Box 269">
              <controlPr defaultSize="0" autoFill="0" autoLine="0" autoPict="0">
                <anchor moveWithCells="1">
                  <from>
                    <xdr:col>15</xdr:col>
                    <xdr:colOff>142875</xdr:colOff>
                    <xdr:row>229</xdr:row>
                    <xdr:rowOff>161925</xdr:rowOff>
                  </from>
                  <to>
                    <xdr:col>17</xdr:col>
                    <xdr:colOff>104775</xdr:colOff>
                    <xdr:row>231</xdr:row>
                    <xdr:rowOff>19050</xdr:rowOff>
                  </to>
                </anchor>
              </controlPr>
            </control>
          </mc:Choice>
        </mc:AlternateContent>
        <mc:AlternateContent xmlns:mc="http://schemas.openxmlformats.org/markup-compatibility/2006">
          <mc:Choice Requires="x14">
            <control shapeId="4366" r:id="rId170" name="Check Box 270">
              <controlPr defaultSize="0" autoFill="0" autoLine="0" autoPict="0">
                <anchor moveWithCells="1">
                  <from>
                    <xdr:col>26</xdr:col>
                    <xdr:colOff>142875</xdr:colOff>
                    <xdr:row>229</xdr:row>
                    <xdr:rowOff>161925</xdr:rowOff>
                  </from>
                  <to>
                    <xdr:col>28</xdr:col>
                    <xdr:colOff>104775</xdr:colOff>
                    <xdr:row>231</xdr:row>
                    <xdr:rowOff>19050</xdr:rowOff>
                  </to>
                </anchor>
              </controlPr>
            </control>
          </mc:Choice>
        </mc:AlternateContent>
        <mc:AlternateContent xmlns:mc="http://schemas.openxmlformats.org/markup-compatibility/2006">
          <mc:Choice Requires="x14">
            <control shapeId="4367" r:id="rId171" name="Check Box 271">
              <controlPr defaultSize="0" autoFill="0" autoLine="0" autoPict="0">
                <anchor moveWithCells="1">
                  <from>
                    <xdr:col>39</xdr:col>
                    <xdr:colOff>142875</xdr:colOff>
                    <xdr:row>229</xdr:row>
                    <xdr:rowOff>161925</xdr:rowOff>
                  </from>
                  <to>
                    <xdr:col>41</xdr:col>
                    <xdr:colOff>104775</xdr:colOff>
                    <xdr:row>231</xdr:row>
                    <xdr:rowOff>19050</xdr:rowOff>
                  </to>
                </anchor>
              </controlPr>
            </control>
          </mc:Choice>
        </mc:AlternateContent>
        <mc:AlternateContent xmlns:mc="http://schemas.openxmlformats.org/markup-compatibility/2006">
          <mc:Choice Requires="x14">
            <control shapeId="4368" r:id="rId172" name="Check Box 272">
              <controlPr defaultSize="0" autoFill="0" autoLine="0" autoPict="0">
                <anchor moveWithCells="1">
                  <from>
                    <xdr:col>52</xdr:col>
                    <xdr:colOff>142875</xdr:colOff>
                    <xdr:row>229</xdr:row>
                    <xdr:rowOff>161925</xdr:rowOff>
                  </from>
                  <to>
                    <xdr:col>54</xdr:col>
                    <xdr:colOff>104775</xdr:colOff>
                    <xdr:row>231</xdr:row>
                    <xdr:rowOff>19050</xdr:rowOff>
                  </to>
                </anchor>
              </controlPr>
            </control>
          </mc:Choice>
        </mc:AlternateContent>
        <mc:AlternateContent xmlns:mc="http://schemas.openxmlformats.org/markup-compatibility/2006">
          <mc:Choice Requires="x14">
            <control shapeId="4369" r:id="rId173" name="Check Box 273">
              <controlPr defaultSize="0" autoFill="0" autoLine="0" autoPict="0">
                <anchor moveWithCells="1">
                  <from>
                    <xdr:col>54</xdr:col>
                    <xdr:colOff>142875</xdr:colOff>
                    <xdr:row>229</xdr:row>
                    <xdr:rowOff>161925</xdr:rowOff>
                  </from>
                  <to>
                    <xdr:col>56</xdr:col>
                    <xdr:colOff>104775</xdr:colOff>
                    <xdr:row>231</xdr:row>
                    <xdr:rowOff>19050</xdr:rowOff>
                  </to>
                </anchor>
              </controlPr>
            </control>
          </mc:Choice>
        </mc:AlternateContent>
        <mc:AlternateContent xmlns:mc="http://schemas.openxmlformats.org/markup-compatibility/2006">
          <mc:Choice Requires="x14">
            <control shapeId="4370" r:id="rId174" name="Check Box 274">
              <controlPr defaultSize="0" autoFill="0" autoLine="0" autoPict="0">
                <anchor moveWithCells="1">
                  <from>
                    <xdr:col>13</xdr:col>
                    <xdr:colOff>142875</xdr:colOff>
                    <xdr:row>231</xdr:row>
                    <xdr:rowOff>161925</xdr:rowOff>
                  </from>
                  <to>
                    <xdr:col>15</xdr:col>
                    <xdr:colOff>104775</xdr:colOff>
                    <xdr:row>233</xdr:row>
                    <xdr:rowOff>19050</xdr:rowOff>
                  </to>
                </anchor>
              </controlPr>
            </control>
          </mc:Choice>
        </mc:AlternateContent>
        <mc:AlternateContent xmlns:mc="http://schemas.openxmlformats.org/markup-compatibility/2006">
          <mc:Choice Requires="x14">
            <control shapeId="4373" r:id="rId175" name="Check Box 277">
              <controlPr defaultSize="0" autoFill="0" autoLine="0" autoPict="0">
                <anchor moveWithCells="1">
                  <from>
                    <xdr:col>39</xdr:col>
                    <xdr:colOff>142875</xdr:colOff>
                    <xdr:row>231</xdr:row>
                    <xdr:rowOff>161925</xdr:rowOff>
                  </from>
                  <to>
                    <xdr:col>41</xdr:col>
                    <xdr:colOff>104775</xdr:colOff>
                    <xdr:row>233</xdr:row>
                    <xdr:rowOff>19050</xdr:rowOff>
                  </to>
                </anchor>
              </controlPr>
            </control>
          </mc:Choice>
        </mc:AlternateContent>
        <mc:AlternateContent xmlns:mc="http://schemas.openxmlformats.org/markup-compatibility/2006">
          <mc:Choice Requires="x14">
            <control shapeId="4374" r:id="rId176" name="Check Box 278">
              <controlPr defaultSize="0" autoFill="0" autoLine="0" autoPict="0">
                <anchor moveWithCells="1">
                  <from>
                    <xdr:col>52</xdr:col>
                    <xdr:colOff>142875</xdr:colOff>
                    <xdr:row>231</xdr:row>
                    <xdr:rowOff>161925</xdr:rowOff>
                  </from>
                  <to>
                    <xdr:col>54</xdr:col>
                    <xdr:colOff>104775</xdr:colOff>
                    <xdr:row>233</xdr:row>
                    <xdr:rowOff>19050</xdr:rowOff>
                  </to>
                </anchor>
              </controlPr>
            </control>
          </mc:Choice>
        </mc:AlternateContent>
        <mc:AlternateContent xmlns:mc="http://schemas.openxmlformats.org/markup-compatibility/2006">
          <mc:Choice Requires="x14">
            <control shapeId="4375" r:id="rId177" name="Check Box 279">
              <controlPr defaultSize="0" autoFill="0" autoLine="0" autoPict="0">
                <anchor moveWithCells="1">
                  <from>
                    <xdr:col>54</xdr:col>
                    <xdr:colOff>142875</xdr:colOff>
                    <xdr:row>231</xdr:row>
                    <xdr:rowOff>161925</xdr:rowOff>
                  </from>
                  <to>
                    <xdr:col>56</xdr:col>
                    <xdr:colOff>104775</xdr:colOff>
                    <xdr:row>233</xdr:row>
                    <xdr:rowOff>19050</xdr:rowOff>
                  </to>
                </anchor>
              </controlPr>
            </control>
          </mc:Choice>
        </mc:AlternateContent>
        <mc:AlternateContent xmlns:mc="http://schemas.openxmlformats.org/markup-compatibility/2006">
          <mc:Choice Requires="x14">
            <control shapeId="4378" r:id="rId178" name="Check Box 282">
              <controlPr defaultSize="0" autoFill="0" autoLine="0" autoPict="0">
                <anchor moveWithCells="1">
                  <from>
                    <xdr:col>26</xdr:col>
                    <xdr:colOff>142875</xdr:colOff>
                    <xdr:row>233</xdr:row>
                    <xdr:rowOff>171450</xdr:rowOff>
                  </from>
                  <to>
                    <xdr:col>28</xdr:col>
                    <xdr:colOff>104775</xdr:colOff>
                    <xdr:row>235</xdr:row>
                    <xdr:rowOff>28575</xdr:rowOff>
                  </to>
                </anchor>
              </controlPr>
            </control>
          </mc:Choice>
        </mc:AlternateContent>
        <mc:AlternateContent xmlns:mc="http://schemas.openxmlformats.org/markup-compatibility/2006">
          <mc:Choice Requires="x14">
            <control shapeId="4379" r:id="rId179" name="Check Box 283">
              <controlPr defaultSize="0" autoFill="0" autoLine="0" autoPict="0">
                <anchor moveWithCells="1">
                  <from>
                    <xdr:col>28</xdr:col>
                    <xdr:colOff>142875</xdr:colOff>
                    <xdr:row>233</xdr:row>
                    <xdr:rowOff>171450</xdr:rowOff>
                  </from>
                  <to>
                    <xdr:col>30</xdr:col>
                    <xdr:colOff>104775</xdr:colOff>
                    <xdr:row>235</xdr:row>
                    <xdr:rowOff>28575</xdr:rowOff>
                  </to>
                </anchor>
              </controlPr>
            </control>
          </mc:Choice>
        </mc:AlternateContent>
        <mc:AlternateContent xmlns:mc="http://schemas.openxmlformats.org/markup-compatibility/2006">
          <mc:Choice Requires="x14">
            <control shapeId="4380" r:id="rId180" name="Check Box 284">
              <controlPr defaultSize="0" autoFill="0" autoLine="0" autoPict="0">
                <anchor moveWithCells="1">
                  <from>
                    <xdr:col>39</xdr:col>
                    <xdr:colOff>142875</xdr:colOff>
                    <xdr:row>233</xdr:row>
                    <xdr:rowOff>171450</xdr:rowOff>
                  </from>
                  <to>
                    <xdr:col>41</xdr:col>
                    <xdr:colOff>104775</xdr:colOff>
                    <xdr:row>235</xdr:row>
                    <xdr:rowOff>28575</xdr:rowOff>
                  </to>
                </anchor>
              </controlPr>
            </control>
          </mc:Choice>
        </mc:AlternateContent>
        <mc:AlternateContent xmlns:mc="http://schemas.openxmlformats.org/markup-compatibility/2006">
          <mc:Choice Requires="x14">
            <control shapeId="4381" r:id="rId181" name="Check Box 285">
              <controlPr defaultSize="0" autoFill="0" autoLine="0" autoPict="0">
                <anchor moveWithCells="1">
                  <from>
                    <xdr:col>52</xdr:col>
                    <xdr:colOff>142875</xdr:colOff>
                    <xdr:row>233</xdr:row>
                    <xdr:rowOff>171450</xdr:rowOff>
                  </from>
                  <to>
                    <xdr:col>54</xdr:col>
                    <xdr:colOff>104775</xdr:colOff>
                    <xdr:row>235</xdr:row>
                    <xdr:rowOff>28575</xdr:rowOff>
                  </to>
                </anchor>
              </controlPr>
            </control>
          </mc:Choice>
        </mc:AlternateContent>
        <mc:AlternateContent xmlns:mc="http://schemas.openxmlformats.org/markup-compatibility/2006">
          <mc:Choice Requires="x14">
            <control shapeId="4384" r:id="rId182" name="Check Box 288">
              <controlPr defaultSize="0" autoFill="0" autoLine="0" autoPict="0">
                <anchor moveWithCells="1">
                  <from>
                    <xdr:col>39</xdr:col>
                    <xdr:colOff>142875</xdr:colOff>
                    <xdr:row>235</xdr:row>
                    <xdr:rowOff>161925</xdr:rowOff>
                  </from>
                  <to>
                    <xdr:col>41</xdr:col>
                    <xdr:colOff>104775</xdr:colOff>
                    <xdr:row>237</xdr:row>
                    <xdr:rowOff>19050</xdr:rowOff>
                  </to>
                </anchor>
              </controlPr>
            </control>
          </mc:Choice>
        </mc:AlternateContent>
        <mc:AlternateContent xmlns:mc="http://schemas.openxmlformats.org/markup-compatibility/2006">
          <mc:Choice Requires="x14">
            <control shapeId="4385" r:id="rId183" name="Check Box 289">
              <controlPr defaultSize="0" autoFill="0" autoLine="0" autoPict="0">
                <anchor moveWithCells="1">
                  <from>
                    <xdr:col>52</xdr:col>
                    <xdr:colOff>142875</xdr:colOff>
                    <xdr:row>235</xdr:row>
                    <xdr:rowOff>161925</xdr:rowOff>
                  </from>
                  <to>
                    <xdr:col>54</xdr:col>
                    <xdr:colOff>104775</xdr:colOff>
                    <xdr:row>237</xdr:row>
                    <xdr:rowOff>19050</xdr:rowOff>
                  </to>
                </anchor>
              </controlPr>
            </control>
          </mc:Choice>
        </mc:AlternateContent>
        <mc:AlternateContent xmlns:mc="http://schemas.openxmlformats.org/markup-compatibility/2006">
          <mc:Choice Requires="x14">
            <control shapeId="4386" r:id="rId184" name="Check Box 290">
              <controlPr defaultSize="0" autoFill="0" autoLine="0" autoPict="0">
                <anchor moveWithCells="1">
                  <from>
                    <xdr:col>13</xdr:col>
                    <xdr:colOff>142875</xdr:colOff>
                    <xdr:row>237</xdr:row>
                    <xdr:rowOff>161925</xdr:rowOff>
                  </from>
                  <to>
                    <xdr:col>15</xdr:col>
                    <xdr:colOff>104775</xdr:colOff>
                    <xdr:row>239</xdr:row>
                    <xdr:rowOff>19050</xdr:rowOff>
                  </to>
                </anchor>
              </controlPr>
            </control>
          </mc:Choice>
        </mc:AlternateContent>
        <mc:AlternateContent xmlns:mc="http://schemas.openxmlformats.org/markup-compatibility/2006">
          <mc:Choice Requires="x14">
            <control shapeId="4387" r:id="rId185" name="Check Box 291">
              <controlPr defaultSize="0" autoFill="0" autoLine="0" autoPict="0">
                <anchor moveWithCells="1">
                  <from>
                    <xdr:col>26</xdr:col>
                    <xdr:colOff>142875</xdr:colOff>
                    <xdr:row>237</xdr:row>
                    <xdr:rowOff>161925</xdr:rowOff>
                  </from>
                  <to>
                    <xdr:col>28</xdr:col>
                    <xdr:colOff>104775</xdr:colOff>
                    <xdr:row>239</xdr:row>
                    <xdr:rowOff>19050</xdr:rowOff>
                  </to>
                </anchor>
              </controlPr>
            </control>
          </mc:Choice>
        </mc:AlternateContent>
        <mc:AlternateContent xmlns:mc="http://schemas.openxmlformats.org/markup-compatibility/2006">
          <mc:Choice Requires="x14">
            <control shapeId="4388" r:id="rId186" name="Check Box 292">
              <controlPr defaultSize="0" autoFill="0" autoLine="0" autoPict="0">
                <anchor moveWithCells="1">
                  <from>
                    <xdr:col>39</xdr:col>
                    <xdr:colOff>142875</xdr:colOff>
                    <xdr:row>237</xdr:row>
                    <xdr:rowOff>161925</xdr:rowOff>
                  </from>
                  <to>
                    <xdr:col>41</xdr:col>
                    <xdr:colOff>104775</xdr:colOff>
                    <xdr:row>239</xdr:row>
                    <xdr:rowOff>19050</xdr:rowOff>
                  </to>
                </anchor>
              </controlPr>
            </control>
          </mc:Choice>
        </mc:AlternateContent>
        <mc:AlternateContent xmlns:mc="http://schemas.openxmlformats.org/markup-compatibility/2006">
          <mc:Choice Requires="x14">
            <control shapeId="4389" r:id="rId187" name="Check Box 293">
              <controlPr defaultSize="0" autoFill="0" autoLine="0" autoPict="0">
                <anchor moveWithCells="1">
                  <from>
                    <xdr:col>41</xdr:col>
                    <xdr:colOff>142875</xdr:colOff>
                    <xdr:row>237</xdr:row>
                    <xdr:rowOff>161925</xdr:rowOff>
                  </from>
                  <to>
                    <xdr:col>43</xdr:col>
                    <xdr:colOff>104775</xdr:colOff>
                    <xdr:row>239</xdr:row>
                    <xdr:rowOff>19050</xdr:rowOff>
                  </to>
                </anchor>
              </controlPr>
            </control>
          </mc:Choice>
        </mc:AlternateContent>
        <mc:AlternateContent xmlns:mc="http://schemas.openxmlformats.org/markup-compatibility/2006">
          <mc:Choice Requires="x14">
            <control shapeId="4392" r:id="rId188" name="Check Box 296">
              <controlPr defaultSize="0" autoFill="0" autoLine="0" autoPict="0">
                <anchor moveWithCells="1">
                  <from>
                    <xdr:col>13</xdr:col>
                    <xdr:colOff>142875</xdr:colOff>
                    <xdr:row>239</xdr:row>
                    <xdr:rowOff>161925</xdr:rowOff>
                  </from>
                  <to>
                    <xdr:col>15</xdr:col>
                    <xdr:colOff>104775</xdr:colOff>
                    <xdr:row>241</xdr:row>
                    <xdr:rowOff>19050</xdr:rowOff>
                  </to>
                </anchor>
              </controlPr>
            </control>
          </mc:Choice>
        </mc:AlternateContent>
        <mc:AlternateContent xmlns:mc="http://schemas.openxmlformats.org/markup-compatibility/2006">
          <mc:Choice Requires="x14">
            <control shapeId="4393" r:id="rId189" name="Check Box 297">
              <controlPr defaultSize="0" autoFill="0" autoLine="0" autoPict="0">
                <anchor moveWithCells="1">
                  <from>
                    <xdr:col>15</xdr:col>
                    <xdr:colOff>142875</xdr:colOff>
                    <xdr:row>239</xdr:row>
                    <xdr:rowOff>161925</xdr:rowOff>
                  </from>
                  <to>
                    <xdr:col>17</xdr:col>
                    <xdr:colOff>104775</xdr:colOff>
                    <xdr:row>241</xdr:row>
                    <xdr:rowOff>19050</xdr:rowOff>
                  </to>
                </anchor>
              </controlPr>
            </control>
          </mc:Choice>
        </mc:AlternateContent>
        <mc:AlternateContent xmlns:mc="http://schemas.openxmlformats.org/markup-compatibility/2006">
          <mc:Choice Requires="x14">
            <control shapeId="4394" r:id="rId190" name="Check Box 298">
              <controlPr defaultSize="0" autoFill="0" autoLine="0" autoPict="0">
                <anchor moveWithCells="1">
                  <from>
                    <xdr:col>26</xdr:col>
                    <xdr:colOff>142875</xdr:colOff>
                    <xdr:row>239</xdr:row>
                    <xdr:rowOff>161925</xdr:rowOff>
                  </from>
                  <to>
                    <xdr:col>28</xdr:col>
                    <xdr:colOff>104775</xdr:colOff>
                    <xdr:row>241</xdr:row>
                    <xdr:rowOff>19050</xdr:rowOff>
                  </to>
                </anchor>
              </controlPr>
            </control>
          </mc:Choice>
        </mc:AlternateContent>
        <mc:AlternateContent xmlns:mc="http://schemas.openxmlformats.org/markup-compatibility/2006">
          <mc:Choice Requires="x14">
            <control shapeId="4395" r:id="rId191" name="Check Box 299">
              <controlPr defaultSize="0" autoFill="0" autoLine="0" autoPict="0">
                <anchor moveWithCells="1">
                  <from>
                    <xdr:col>28</xdr:col>
                    <xdr:colOff>142875</xdr:colOff>
                    <xdr:row>239</xdr:row>
                    <xdr:rowOff>161925</xdr:rowOff>
                  </from>
                  <to>
                    <xdr:col>30</xdr:col>
                    <xdr:colOff>104775</xdr:colOff>
                    <xdr:row>241</xdr:row>
                    <xdr:rowOff>19050</xdr:rowOff>
                  </to>
                </anchor>
              </controlPr>
            </control>
          </mc:Choice>
        </mc:AlternateContent>
        <mc:AlternateContent xmlns:mc="http://schemas.openxmlformats.org/markup-compatibility/2006">
          <mc:Choice Requires="x14">
            <control shapeId="4396" r:id="rId192" name="Check Box 300">
              <controlPr defaultSize="0" autoFill="0" autoLine="0" autoPict="0">
                <anchor moveWithCells="1">
                  <from>
                    <xdr:col>39</xdr:col>
                    <xdr:colOff>142875</xdr:colOff>
                    <xdr:row>239</xdr:row>
                    <xdr:rowOff>161925</xdr:rowOff>
                  </from>
                  <to>
                    <xdr:col>41</xdr:col>
                    <xdr:colOff>104775</xdr:colOff>
                    <xdr:row>241</xdr:row>
                    <xdr:rowOff>19050</xdr:rowOff>
                  </to>
                </anchor>
              </controlPr>
            </control>
          </mc:Choice>
        </mc:AlternateContent>
        <mc:AlternateContent xmlns:mc="http://schemas.openxmlformats.org/markup-compatibility/2006">
          <mc:Choice Requires="x14">
            <control shapeId="4397" r:id="rId193" name="Check Box 301">
              <controlPr defaultSize="0" autoFill="0" autoLine="0" autoPict="0">
                <anchor moveWithCells="1">
                  <from>
                    <xdr:col>41</xdr:col>
                    <xdr:colOff>142875</xdr:colOff>
                    <xdr:row>239</xdr:row>
                    <xdr:rowOff>161925</xdr:rowOff>
                  </from>
                  <to>
                    <xdr:col>43</xdr:col>
                    <xdr:colOff>104775</xdr:colOff>
                    <xdr:row>241</xdr:row>
                    <xdr:rowOff>19050</xdr:rowOff>
                  </to>
                </anchor>
              </controlPr>
            </control>
          </mc:Choice>
        </mc:AlternateContent>
        <mc:AlternateContent xmlns:mc="http://schemas.openxmlformats.org/markup-compatibility/2006">
          <mc:Choice Requires="x14">
            <control shapeId="4398" r:id="rId194" name="Check Box 302">
              <controlPr defaultSize="0" autoFill="0" autoLine="0" autoPict="0">
                <anchor moveWithCells="1">
                  <from>
                    <xdr:col>52</xdr:col>
                    <xdr:colOff>142875</xdr:colOff>
                    <xdr:row>239</xdr:row>
                    <xdr:rowOff>161925</xdr:rowOff>
                  </from>
                  <to>
                    <xdr:col>54</xdr:col>
                    <xdr:colOff>104775</xdr:colOff>
                    <xdr:row>241</xdr:row>
                    <xdr:rowOff>19050</xdr:rowOff>
                  </to>
                </anchor>
              </controlPr>
            </control>
          </mc:Choice>
        </mc:AlternateContent>
        <mc:AlternateContent xmlns:mc="http://schemas.openxmlformats.org/markup-compatibility/2006">
          <mc:Choice Requires="x14">
            <control shapeId="4401" r:id="rId195" name="Check Box 305">
              <controlPr defaultSize="0" autoFill="0" autoLine="0" autoPict="0">
                <anchor moveWithCells="1">
                  <from>
                    <xdr:col>26</xdr:col>
                    <xdr:colOff>142875</xdr:colOff>
                    <xdr:row>241</xdr:row>
                    <xdr:rowOff>161925</xdr:rowOff>
                  </from>
                  <to>
                    <xdr:col>28</xdr:col>
                    <xdr:colOff>104775</xdr:colOff>
                    <xdr:row>243</xdr:row>
                    <xdr:rowOff>19050</xdr:rowOff>
                  </to>
                </anchor>
              </controlPr>
            </control>
          </mc:Choice>
        </mc:AlternateContent>
        <mc:AlternateContent xmlns:mc="http://schemas.openxmlformats.org/markup-compatibility/2006">
          <mc:Choice Requires="x14">
            <control shapeId="4402" r:id="rId196" name="Check Box 306">
              <controlPr defaultSize="0" autoFill="0" autoLine="0" autoPict="0">
                <anchor moveWithCells="1">
                  <from>
                    <xdr:col>28</xdr:col>
                    <xdr:colOff>142875</xdr:colOff>
                    <xdr:row>241</xdr:row>
                    <xdr:rowOff>161925</xdr:rowOff>
                  </from>
                  <to>
                    <xdr:col>30</xdr:col>
                    <xdr:colOff>104775</xdr:colOff>
                    <xdr:row>243</xdr:row>
                    <xdr:rowOff>19050</xdr:rowOff>
                  </to>
                </anchor>
              </controlPr>
            </control>
          </mc:Choice>
        </mc:AlternateContent>
        <mc:AlternateContent xmlns:mc="http://schemas.openxmlformats.org/markup-compatibility/2006">
          <mc:Choice Requires="x14">
            <control shapeId="4409" r:id="rId197" name="Check Box 313">
              <controlPr defaultSize="0" autoFill="0" autoLine="0" autoPict="0">
                <anchor moveWithCells="1">
                  <from>
                    <xdr:col>26</xdr:col>
                    <xdr:colOff>142875</xdr:colOff>
                    <xdr:row>243</xdr:row>
                    <xdr:rowOff>161925</xdr:rowOff>
                  </from>
                  <to>
                    <xdr:col>28</xdr:col>
                    <xdr:colOff>104775</xdr:colOff>
                    <xdr:row>245</xdr:row>
                    <xdr:rowOff>19050</xdr:rowOff>
                  </to>
                </anchor>
              </controlPr>
            </control>
          </mc:Choice>
        </mc:AlternateContent>
        <mc:AlternateContent xmlns:mc="http://schemas.openxmlformats.org/markup-compatibility/2006">
          <mc:Choice Requires="x14">
            <control shapeId="4410" r:id="rId198" name="Check Box 314">
              <controlPr defaultSize="0" autoFill="0" autoLine="0" autoPict="0">
                <anchor moveWithCells="1">
                  <from>
                    <xdr:col>39</xdr:col>
                    <xdr:colOff>142875</xdr:colOff>
                    <xdr:row>243</xdr:row>
                    <xdr:rowOff>161925</xdr:rowOff>
                  </from>
                  <to>
                    <xdr:col>41</xdr:col>
                    <xdr:colOff>104775</xdr:colOff>
                    <xdr:row>245</xdr:row>
                    <xdr:rowOff>19050</xdr:rowOff>
                  </to>
                </anchor>
              </controlPr>
            </control>
          </mc:Choice>
        </mc:AlternateContent>
        <mc:AlternateContent xmlns:mc="http://schemas.openxmlformats.org/markup-compatibility/2006">
          <mc:Choice Requires="x14">
            <control shapeId="4411" r:id="rId199" name="Check Box 315">
              <controlPr defaultSize="0" autoFill="0" autoLine="0" autoPict="0">
                <anchor moveWithCells="1">
                  <from>
                    <xdr:col>41</xdr:col>
                    <xdr:colOff>142875</xdr:colOff>
                    <xdr:row>243</xdr:row>
                    <xdr:rowOff>161925</xdr:rowOff>
                  </from>
                  <to>
                    <xdr:col>43</xdr:col>
                    <xdr:colOff>104775</xdr:colOff>
                    <xdr:row>245</xdr:row>
                    <xdr:rowOff>19050</xdr:rowOff>
                  </to>
                </anchor>
              </controlPr>
            </control>
          </mc:Choice>
        </mc:AlternateContent>
        <mc:AlternateContent xmlns:mc="http://schemas.openxmlformats.org/markup-compatibility/2006">
          <mc:Choice Requires="x14">
            <control shapeId="4412" r:id="rId200" name="Check Box 316">
              <controlPr defaultSize="0" autoFill="0" autoLine="0" autoPict="0">
                <anchor moveWithCells="1">
                  <from>
                    <xdr:col>52</xdr:col>
                    <xdr:colOff>142875</xdr:colOff>
                    <xdr:row>243</xdr:row>
                    <xdr:rowOff>161925</xdr:rowOff>
                  </from>
                  <to>
                    <xdr:col>54</xdr:col>
                    <xdr:colOff>104775</xdr:colOff>
                    <xdr:row>245</xdr:row>
                    <xdr:rowOff>19050</xdr:rowOff>
                  </to>
                </anchor>
              </controlPr>
            </control>
          </mc:Choice>
        </mc:AlternateContent>
        <mc:AlternateContent xmlns:mc="http://schemas.openxmlformats.org/markup-compatibility/2006">
          <mc:Choice Requires="x14">
            <control shapeId="4413" r:id="rId201" name="Check Box 317">
              <controlPr defaultSize="0" autoFill="0" autoLine="0" autoPict="0">
                <anchor moveWithCells="1">
                  <from>
                    <xdr:col>54</xdr:col>
                    <xdr:colOff>142875</xdr:colOff>
                    <xdr:row>243</xdr:row>
                    <xdr:rowOff>161925</xdr:rowOff>
                  </from>
                  <to>
                    <xdr:col>56</xdr:col>
                    <xdr:colOff>104775</xdr:colOff>
                    <xdr:row>245</xdr:row>
                    <xdr:rowOff>19050</xdr:rowOff>
                  </to>
                </anchor>
              </controlPr>
            </control>
          </mc:Choice>
        </mc:AlternateContent>
        <mc:AlternateContent xmlns:mc="http://schemas.openxmlformats.org/markup-compatibility/2006">
          <mc:Choice Requires="x14">
            <control shapeId="4416" r:id="rId202" name="Check Box 320">
              <controlPr defaultSize="0" autoFill="0" autoLine="0" autoPict="0">
                <anchor moveWithCells="1">
                  <from>
                    <xdr:col>26</xdr:col>
                    <xdr:colOff>142875</xdr:colOff>
                    <xdr:row>245</xdr:row>
                    <xdr:rowOff>161925</xdr:rowOff>
                  </from>
                  <to>
                    <xdr:col>28</xdr:col>
                    <xdr:colOff>104775</xdr:colOff>
                    <xdr:row>247</xdr:row>
                    <xdr:rowOff>19050</xdr:rowOff>
                  </to>
                </anchor>
              </controlPr>
            </control>
          </mc:Choice>
        </mc:AlternateContent>
        <mc:AlternateContent xmlns:mc="http://schemas.openxmlformats.org/markup-compatibility/2006">
          <mc:Choice Requires="x14">
            <control shapeId="4417" r:id="rId203" name="Check Box 321">
              <controlPr defaultSize="0" autoFill="0" autoLine="0" autoPict="0">
                <anchor moveWithCells="1">
                  <from>
                    <xdr:col>39</xdr:col>
                    <xdr:colOff>142875</xdr:colOff>
                    <xdr:row>245</xdr:row>
                    <xdr:rowOff>161925</xdr:rowOff>
                  </from>
                  <to>
                    <xdr:col>41</xdr:col>
                    <xdr:colOff>104775</xdr:colOff>
                    <xdr:row>247</xdr:row>
                    <xdr:rowOff>19050</xdr:rowOff>
                  </to>
                </anchor>
              </controlPr>
            </control>
          </mc:Choice>
        </mc:AlternateContent>
        <mc:AlternateContent xmlns:mc="http://schemas.openxmlformats.org/markup-compatibility/2006">
          <mc:Choice Requires="x14">
            <control shapeId="4418" r:id="rId204" name="Check Box 322">
              <controlPr defaultSize="0" autoFill="0" autoLine="0" autoPict="0">
                <anchor moveWithCells="1">
                  <from>
                    <xdr:col>52</xdr:col>
                    <xdr:colOff>142875</xdr:colOff>
                    <xdr:row>245</xdr:row>
                    <xdr:rowOff>161925</xdr:rowOff>
                  </from>
                  <to>
                    <xdr:col>54</xdr:col>
                    <xdr:colOff>104775</xdr:colOff>
                    <xdr:row>247</xdr:row>
                    <xdr:rowOff>19050</xdr:rowOff>
                  </to>
                </anchor>
              </controlPr>
            </control>
          </mc:Choice>
        </mc:AlternateContent>
        <mc:AlternateContent xmlns:mc="http://schemas.openxmlformats.org/markup-compatibility/2006">
          <mc:Choice Requires="x14">
            <control shapeId="4419" r:id="rId205" name="Check Box 323">
              <controlPr defaultSize="0" autoFill="0" autoLine="0" autoPict="0">
                <anchor moveWithCells="1">
                  <from>
                    <xdr:col>13</xdr:col>
                    <xdr:colOff>142875</xdr:colOff>
                    <xdr:row>247</xdr:row>
                    <xdr:rowOff>161925</xdr:rowOff>
                  </from>
                  <to>
                    <xdr:col>15</xdr:col>
                    <xdr:colOff>104775</xdr:colOff>
                    <xdr:row>249</xdr:row>
                    <xdr:rowOff>19050</xdr:rowOff>
                  </to>
                </anchor>
              </controlPr>
            </control>
          </mc:Choice>
        </mc:AlternateContent>
        <mc:AlternateContent xmlns:mc="http://schemas.openxmlformats.org/markup-compatibility/2006">
          <mc:Choice Requires="x14">
            <control shapeId="4422" r:id="rId206" name="Check Box 326">
              <controlPr defaultSize="0" autoFill="0" autoLine="0" autoPict="0">
                <anchor moveWithCells="1">
                  <from>
                    <xdr:col>39</xdr:col>
                    <xdr:colOff>142875</xdr:colOff>
                    <xdr:row>247</xdr:row>
                    <xdr:rowOff>161925</xdr:rowOff>
                  </from>
                  <to>
                    <xdr:col>41</xdr:col>
                    <xdr:colOff>104775</xdr:colOff>
                    <xdr:row>249</xdr:row>
                    <xdr:rowOff>19050</xdr:rowOff>
                  </to>
                </anchor>
              </controlPr>
            </control>
          </mc:Choice>
        </mc:AlternateContent>
        <mc:AlternateContent xmlns:mc="http://schemas.openxmlformats.org/markup-compatibility/2006">
          <mc:Choice Requires="x14">
            <control shapeId="4423" r:id="rId207" name="Check Box 327">
              <controlPr defaultSize="0" autoFill="0" autoLine="0" autoPict="0">
                <anchor moveWithCells="1">
                  <from>
                    <xdr:col>41</xdr:col>
                    <xdr:colOff>142875</xdr:colOff>
                    <xdr:row>247</xdr:row>
                    <xdr:rowOff>161925</xdr:rowOff>
                  </from>
                  <to>
                    <xdr:col>43</xdr:col>
                    <xdr:colOff>104775</xdr:colOff>
                    <xdr:row>249</xdr:row>
                    <xdr:rowOff>19050</xdr:rowOff>
                  </to>
                </anchor>
              </controlPr>
            </control>
          </mc:Choice>
        </mc:AlternateContent>
        <mc:AlternateContent xmlns:mc="http://schemas.openxmlformats.org/markup-compatibility/2006">
          <mc:Choice Requires="x14">
            <control shapeId="4424" r:id="rId208" name="Check Box 328">
              <controlPr defaultSize="0" autoFill="0" autoLine="0" autoPict="0">
                <anchor moveWithCells="1">
                  <from>
                    <xdr:col>52</xdr:col>
                    <xdr:colOff>142875</xdr:colOff>
                    <xdr:row>247</xdr:row>
                    <xdr:rowOff>161925</xdr:rowOff>
                  </from>
                  <to>
                    <xdr:col>54</xdr:col>
                    <xdr:colOff>104775</xdr:colOff>
                    <xdr:row>249</xdr:row>
                    <xdr:rowOff>19050</xdr:rowOff>
                  </to>
                </anchor>
              </controlPr>
            </control>
          </mc:Choice>
        </mc:AlternateContent>
        <mc:AlternateContent xmlns:mc="http://schemas.openxmlformats.org/markup-compatibility/2006">
          <mc:Choice Requires="x14">
            <control shapeId="4425" r:id="rId209" name="Check Box 329">
              <controlPr defaultSize="0" autoFill="0" autoLine="0" autoPict="0">
                <anchor moveWithCells="1">
                  <from>
                    <xdr:col>13</xdr:col>
                    <xdr:colOff>142875</xdr:colOff>
                    <xdr:row>249</xdr:row>
                    <xdr:rowOff>161925</xdr:rowOff>
                  </from>
                  <to>
                    <xdr:col>15</xdr:col>
                    <xdr:colOff>104775</xdr:colOff>
                    <xdr:row>251</xdr:row>
                    <xdr:rowOff>19050</xdr:rowOff>
                  </to>
                </anchor>
              </controlPr>
            </control>
          </mc:Choice>
        </mc:AlternateContent>
        <mc:AlternateContent xmlns:mc="http://schemas.openxmlformats.org/markup-compatibility/2006">
          <mc:Choice Requires="x14">
            <control shapeId="4426" r:id="rId210" name="Check Box 330">
              <controlPr defaultSize="0" autoFill="0" autoLine="0" autoPict="0">
                <anchor moveWithCells="1">
                  <from>
                    <xdr:col>15</xdr:col>
                    <xdr:colOff>142875</xdr:colOff>
                    <xdr:row>249</xdr:row>
                    <xdr:rowOff>161925</xdr:rowOff>
                  </from>
                  <to>
                    <xdr:col>17</xdr:col>
                    <xdr:colOff>104775</xdr:colOff>
                    <xdr:row>251</xdr:row>
                    <xdr:rowOff>19050</xdr:rowOff>
                  </to>
                </anchor>
              </controlPr>
            </control>
          </mc:Choice>
        </mc:AlternateContent>
        <mc:AlternateContent xmlns:mc="http://schemas.openxmlformats.org/markup-compatibility/2006">
          <mc:Choice Requires="x14">
            <control shapeId="4427" r:id="rId211" name="Check Box 331">
              <controlPr defaultSize="0" autoFill="0" autoLine="0" autoPict="0">
                <anchor moveWithCells="1">
                  <from>
                    <xdr:col>26</xdr:col>
                    <xdr:colOff>142875</xdr:colOff>
                    <xdr:row>249</xdr:row>
                    <xdr:rowOff>161925</xdr:rowOff>
                  </from>
                  <to>
                    <xdr:col>28</xdr:col>
                    <xdr:colOff>104775</xdr:colOff>
                    <xdr:row>251</xdr:row>
                    <xdr:rowOff>19050</xdr:rowOff>
                  </to>
                </anchor>
              </controlPr>
            </control>
          </mc:Choice>
        </mc:AlternateContent>
        <mc:AlternateContent xmlns:mc="http://schemas.openxmlformats.org/markup-compatibility/2006">
          <mc:Choice Requires="x14">
            <control shapeId="4428" r:id="rId212" name="Check Box 332">
              <controlPr defaultSize="0" autoFill="0" autoLine="0" autoPict="0">
                <anchor moveWithCells="1">
                  <from>
                    <xdr:col>28</xdr:col>
                    <xdr:colOff>142875</xdr:colOff>
                    <xdr:row>249</xdr:row>
                    <xdr:rowOff>161925</xdr:rowOff>
                  </from>
                  <to>
                    <xdr:col>30</xdr:col>
                    <xdr:colOff>104775</xdr:colOff>
                    <xdr:row>251</xdr:row>
                    <xdr:rowOff>19050</xdr:rowOff>
                  </to>
                </anchor>
              </controlPr>
            </control>
          </mc:Choice>
        </mc:AlternateContent>
        <mc:AlternateContent xmlns:mc="http://schemas.openxmlformats.org/markup-compatibility/2006">
          <mc:Choice Requires="x14">
            <control shapeId="4429" r:id="rId213" name="Check Box 333">
              <controlPr defaultSize="0" autoFill="0" autoLine="0" autoPict="0">
                <anchor moveWithCells="1">
                  <from>
                    <xdr:col>39</xdr:col>
                    <xdr:colOff>142875</xdr:colOff>
                    <xdr:row>249</xdr:row>
                    <xdr:rowOff>161925</xdr:rowOff>
                  </from>
                  <to>
                    <xdr:col>41</xdr:col>
                    <xdr:colOff>104775</xdr:colOff>
                    <xdr:row>251</xdr:row>
                    <xdr:rowOff>19050</xdr:rowOff>
                  </to>
                </anchor>
              </controlPr>
            </control>
          </mc:Choice>
        </mc:AlternateContent>
        <mc:AlternateContent xmlns:mc="http://schemas.openxmlformats.org/markup-compatibility/2006">
          <mc:Choice Requires="x14">
            <control shapeId="4434" r:id="rId214" name="Check Box 338">
              <controlPr defaultSize="0" autoFill="0" autoLine="0" autoPict="0">
                <anchor moveWithCells="1">
                  <from>
                    <xdr:col>39</xdr:col>
                    <xdr:colOff>142875</xdr:colOff>
                    <xdr:row>251</xdr:row>
                    <xdr:rowOff>161925</xdr:rowOff>
                  </from>
                  <to>
                    <xdr:col>41</xdr:col>
                    <xdr:colOff>104775</xdr:colOff>
                    <xdr:row>253</xdr:row>
                    <xdr:rowOff>19050</xdr:rowOff>
                  </to>
                </anchor>
              </controlPr>
            </control>
          </mc:Choice>
        </mc:AlternateContent>
        <mc:AlternateContent xmlns:mc="http://schemas.openxmlformats.org/markup-compatibility/2006">
          <mc:Choice Requires="x14">
            <control shapeId="4435" r:id="rId215" name="Check Box 339">
              <controlPr defaultSize="0" autoFill="0" autoLine="0" autoPict="0">
                <anchor moveWithCells="1">
                  <from>
                    <xdr:col>41</xdr:col>
                    <xdr:colOff>142875</xdr:colOff>
                    <xdr:row>251</xdr:row>
                    <xdr:rowOff>161925</xdr:rowOff>
                  </from>
                  <to>
                    <xdr:col>43</xdr:col>
                    <xdr:colOff>104775</xdr:colOff>
                    <xdr:row>253</xdr:row>
                    <xdr:rowOff>19050</xdr:rowOff>
                  </to>
                </anchor>
              </controlPr>
            </control>
          </mc:Choice>
        </mc:AlternateContent>
        <mc:AlternateContent xmlns:mc="http://schemas.openxmlformats.org/markup-compatibility/2006">
          <mc:Choice Requires="x14">
            <control shapeId="4436" r:id="rId216" name="Check Box 340">
              <controlPr defaultSize="0" autoFill="0" autoLine="0" autoPict="0">
                <anchor moveWithCells="1">
                  <from>
                    <xdr:col>52</xdr:col>
                    <xdr:colOff>142875</xdr:colOff>
                    <xdr:row>251</xdr:row>
                    <xdr:rowOff>161925</xdr:rowOff>
                  </from>
                  <to>
                    <xdr:col>54</xdr:col>
                    <xdr:colOff>104775</xdr:colOff>
                    <xdr:row>253</xdr:row>
                    <xdr:rowOff>19050</xdr:rowOff>
                  </to>
                </anchor>
              </controlPr>
            </control>
          </mc:Choice>
        </mc:AlternateContent>
        <mc:AlternateContent xmlns:mc="http://schemas.openxmlformats.org/markup-compatibility/2006">
          <mc:Choice Requires="x14">
            <control shapeId="4437" r:id="rId217" name="Check Box 341">
              <controlPr defaultSize="0" autoFill="0" autoLine="0" autoPict="0">
                <anchor moveWithCells="1">
                  <from>
                    <xdr:col>54</xdr:col>
                    <xdr:colOff>142875</xdr:colOff>
                    <xdr:row>251</xdr:row>
                    <xdr:rowOff>161925</xdr:rowOff>
                  </from>
                  <to>
                    <xdr:col>56</xdr:col>
                    <xdr:colOff>104775</xdr:colOff>
                    <xdr:row>253</xdr:row>
                    <xdr:rowOff>19050</xdr:rowOff>
                  </to>
                </anchor>
              </controlPr>
            </control>
          </mc:Choice>
        </mc:AlternateContent>
        <mc:AlternateContent xmlns:mc="http://schemas.openxmlformats.org/markup-compatibility/2006">
          <mc:Choice Requires="x14">
            <control shapeId="4438" r:id="rId218" name="Check Box 342">
              <controlPr defaultSize="0" autoFill="0" autoLine="0" autoPict="0">
                <anchor moveWithCells="1">
                  <from>
                    <xdr:col>13</xdr:col>
                    <xdr:colOff>142875</xdr:colOff>
                    <xdr:row>253</xdr:row>
                    <xdr:rowOff>161925</xdr:rowOff>
                  </from>
                  <to>
                    <xdr:col>15</xdr:col>
                    <xdr:colOff>104775</xdr:colOff>
                    <xdr:row>255</xdr:row>
                    <xdr:rowOff>19050</xdr:rowOff>
                  </to>
                </anchor>
              </controlPr>
            </control>
          </mc:Choice>
        </mc:AlternateContent>
        <mc:AlternateContent xmlns:mc="http://schemas.openxmlformats.org/markup-compatibility/2006">
          <mc:Choice Requires="x14">
            <control shapeId="4439" r:id="rId219" name="Check Box 343">
              <controlPr defaultSize="0" autoFill="0" autoLine="0" autoPict="0">
                <anchor moveWithCells="1">
                  <from>
                    <xdr:col>26</xdr:col>
                    <xdr:colOff>142875</xdr:colOff>
                    <xdr:row>253</xdr:row>
                    <xdr:rowOff>161925</xdr:rowOff>
                  </from>
                  <to>
                    <xdr:col>28</xdr:col>
                    <xdr:colOff>104775</xdr:colOff>
                    <xdr:row>255</xdr:row>
                    <xdr:rowOff>19050</xdr:rowOff>
                  </to>
                </anchor>
              </controlPr>
            </control>
          </mc:Choice>
        </mc:AlternateContent>
        <mc:AlternateContent xmlns:mc="http://schemas.openxmlformats.org/markup-compatibility/2006">
          <mc:Choice Requires="x14">
            <control shapeId="4441" r:id="rId220" name="Check Box 345">
              <controlPr defaultSize="0" autoFill="0" autoLine="0" autoPict="0">
                <anchor moveWithCells="1">
                  <from>
                    <xdr:col>52</xdr:col>
                    <xdr:colOff>142875</xdr:colOff>
                    <xdr:row>253</xdr:row>
                    <xdr:rowOff>161925</xdr:rowOff>
                  </from>
                  <to>
                    <xdr:col>54</xdr:col>
                    <xdr:colOff>104775</xdr:colOff>
                    <xdr:row>255</xdr:row>
                    <xdr:rowOff>19050</xdr:rowOff>
                  </to>
                </anchor>
              </controlPr>
            </control>
          </mc:Choice>
        </mc:AlternateContent>
        <mc:AlternateContent xmlns:mc="http://schemas.openxmlformats.org/markup-compatibility/2006">
          <mc:Choice Requires="x14">
            <control shapeId="4442" r:id="rId221" name="Check Box 346">
              <controlPr defaultSize="0" autoFill="0" autoLine="0" autoPict="0">
                <anchor moveWithCells="1">
                  <from>
                    <xdr:col>54</xdr:col>
                    <xdr:colOff>142875</xdr:colOff>
                    <xdr:row>253</xdr:row>
                    <xdr:rowOff>161925</xdr:rowOff>
                  </from>
                  <to>
                    <xdr:col>56</xdr:col>
                    <xdr:colOff>104775</xdr:colOff>
                    <xdr:row>255</xdr:row>
                    <xdr:rowOff>19050</xdr:rowOff>
                  </to>
                </anchor>
              </controlPr>
            </control>
          </mc:Choice>
        </mc:AlternateContent>
        <mc:AlternateContent xmlns:mc="http://schemas.openxmlformats.org/markup-compatibility/2006">
          <mc:Choice Requires="x14">
            <control shapeId="4443" r:id="rId222" name="Check Box 347">
              <controlPr defaultSize="0" autoFill="0" autoLine="0" autoPict="0">
                <anchor moveWithCells="1">
                  <from>
                    <xdr:col>13</xdr:col>
                    <xdr:colOff>142875</xdr:colOff>
                    <xdr:row>255</xdr:row>
                    <xdr:rowOff>161925</xdr:rowOff>
                  </from>
                  <to>
                    <xdr:col>15</xdr:col>
                    <xdr:colOff>104775</xdr:colOff>
                    <xdr:row>257</xdr:row>
                    <xdr:rowOff>19050</xdr:rowOff>
                  </to>
                </anchor>
              </controlPr>
            </control>
          </mc:Choice>
        </mc:AlternateContent>
        <mc:AlternateContent xmlns:mc="http://schemas.openxmlformats.org/markup-compatibility/2006">
          <mc:Choice Requires="x14">
            <control shapeId="4444" r:id="rId223" name="Check Box 348">
              <controlPr defaultSize="0" autoFill="0" autoLine="0" autoPict="0">
                <anchor moveWithCells="1">
                  <from>
                    <xdr:col>15</xdr:col>
                    <xdr:colOff>142875</xdr:colOff>
                    <xdr:row>255</xdr:row>
                    <xdr:rowOff>161925</xdr:rowOff>
                  </from>
                  <to>
                    <xdr:col>17</xdr:col>
                    <xdr:colOff>104775</xdr:colOff>
                    <xdr:row>257</xdr:row>
                    <xdr:rowOff>19050</xdr:rowOff>
                  </to>
                </anchor>
              </controlPr>
            </control>
          </mc:Choice>
        </mc:AlternateContent>
        <mc:AlternateContent xmlns:mc="http://schemas.openxmlformats.org/markup-compatibility/2006">
          <mc:Choice Requires="x14">
            <control shapeId="4446" r:id="rId224" name="Check Box 350">
              <controlPr defaultSize="0" autoFill="0" autoLine="0" autoPict="0">
                <anchor moveWithCells="1">
                  <from>
                    <xdr:col>39</xdr:col>
                    <xdr:colOff>142875</xdr:colOff>
                    <xdr:row>255</xdr:row>
                    <xdr:rowOff>161925</xdr:rowOff>
                  </from>
                  <to>
                    <xdr:col>41</xdr:col>
                    <xdr:colOff>104775</xdr:colOff>
                    <xdr:row>257</xdr:row>
                    <xdr:rowOff>19050</xdr:rowOff>
                  </to>
                </anchor>
              </controlPr>
            </control>
          </mc:Choice>
        </mc:AlternateContent>
        <mc:AlternateContent xmlns:mc="http://schemas.openxmlformats.org/markup-compatibility/2006">
          <mc:Choice Requires="x14">
            <control shapeId="4447" r:id="rId225" name="Check Box 351">
              <controlPr defaultSize="0" autoFill="0" autoLine="0" autoPict="0">
                <anchor moveWithCells="1">
                  <from>
                    <xdr:col>41</xdr:col>
                    <xdr:colOff>142875</xdr:colOff>
                    <xdr:row>255</xdr:row>
                    <xdr:rowOff>161925</xdr:rowOff>
                  </from>
                  <to>
                    <xdr:col>43</xdr:col>
                    <xdr:colOff>104775</xdr:colOff>
                    <xdr:row>257</xdr:row>
                    <xdr:rowOff>19050</xdr:rowOff>
                  </to>
                </anchor>
              </controlPr>
            </control>
          </mc:Choice>
        </mc:AlternateContent>
        <mc:AlternateContent xmlns:mc="http://schemas.openxmlformats.org/markup-compatibility/2006">
          <mc:Choice Requires="x14">
            <control shapeId="4448" r:id="rId226" name="Check Box 352">
              <controlPr defaultSize="0" autoFill="0" autoLine="0" autoPict="0">
                <anchor moveWithCells="1">
                  <from>
                    <xdr:col>52</xdr:col>
                    <xdr:colOff>142875</xdr:colOff>
                    <xdr:row>255</xdr:row>
                    <xdr:rowOff>161925</xdr:rowOff>
                  </from>
                  <to>
                    <xdr:col>54</xdr:col>
                    <xdr:colOff>104775</xdr:colOff>
                    <xdr:row>257</xdr:row>
                    <xdr:rowOff>19050</xdr:rowOff>
                  </to>
                </anchor>
              </controlPr>
            </control>
          </mc:Choice>
        </mc:AlternateContent>
        <mc:AlternateContent xmlns:mc="http://schemas.openxmlformats.org/markup-compatibility/2006">
          <mc:Choice Requires="x14">
            <control shapeId="4449" r:id="rId227" name="Check Box 353">
              <controlPr defaultSize="0" autoFill="0" autoLine="0" autoPict="0">
                <anchor moveWithCells="1">
                  <from>
                    <xdr:col>54</xdr:col>
                    <xdr:colOff>142875</xdr:colOff>
                    <xdr:row>255</xdr:row>
                    <xdr:rowOff>161925</xdr:rowOff>
                  </from>
                  <to>
                    <xdr:col>56</xdr:col>
                    <xdr:colOff>104775</xdr:colOff>
                    <xdr:row>257</xdr:row>
                    <xdr:rowOff>19050</xdr:rowOff>
                  </to>
                </anchor>
              </controlPr>
            </control>
          </mc:Choice>
        </mc:AlternateContent>
        <mc:AlternateContent xmlns:mc="http://schemas.openxmlformats.org/markup-compatibility/2006">
          <mc:Choice Requires="x14">
            <control shapeId="4450" r:id="rId228" name="Check Box 354">
              <controlPr defaultSize="0" autoFill="0" autoLine="0" autoPict="0">
                <anchor moveWithCells="1">
                  <from>
                    <xdr:col>13</xdr:col>
                    <xdr:colOff>142875</xdr:colOff>
                    <xdr:row>257</xdr:row>
                    <xdr:rowOff>161925</xdr:rowOff>
                  </from>
                  <to>
                    <xdr:col>15</xdr:col>
                    <xdr:colOff>104775</xdr:colOff>
                    <xdr:row>259</xdr:row>
                    <xdr:rowOff>19050</xdr:rowOff>
                  </to>
                </anchor>
              </controlPr>
            </control>
          </mc:Choice>
        </mc:AlternateContent>
        <mc:AlternateContent xmlns:mc="http://schemas.openxmlformats.org/markup-compatibility/2006">
          <mc:Choice Requires="x14">
            <control shapeId="4453" r:id="rId229" name="Check Box 357">
              <controlPr defaultSize="0" autoFill="0" autoLine="0" autoPict="0">
                <anchor moveWithCells="1">
                  <from>
                    <xdr:col>39</xdr:col>
                    <xdr:colOff>142875</xdr:colOff>
                    <xdr:row>257</xdr:row>
                    <xdr:rowOff>161925</xdr:rowOff>
                  </from>
                  <to>
                    <xdr:col>41</xdr:col>
                    <xdr:colOff>104775</xdr:colOff>
                    <xdr:row>259</xdr:row>
                    <xdr:rowOff>19050</xdr:rowOff>
                  </to>
                </anchor>
              </controlPr>
            </control>
          </mc:Choice>
        </mc:AlternateContent>
        <mc:AlternateContent xmlns:mc="http://schemas.openxmlformats.org/markup-compatibility/2006">
          <mc:Choice Requires="x14">
            <control shapeId="4454" r:id="rId230" name="Check Box 358">
              <controlPr defaultSize="0" autoFill="0" autoLine="0" autoPict="0">
                <anchor moveWithCells="1">
                  <from>
                    <xdr:col>52</xdr:col>
                    <xdr:colOff>142875</xdr:colOff>
                    <xdr:row>257</xdr:row>
                    <xdr:rowOff>161925</xdr:rowOff>
                  </from>
                  <to>
                    <xdr:col>54</xdr:col>
                    <xdr:colOff>104775</xdr:colOff>
                    <xdr:row>259</xdr:row>
                    <xdr:rowOff>19050</xdr:rowOff>
                  </to>
                </anchor>
              </controlPr>
            </control>
          </mc:Choice>
        </mc:AlternateContent>
        <mc:AlternateContent xmlns:mc="http://schemas.openxmlformats.org/markup-compatibility/2006">
          <mc:Choice Requires="x14">
            <control shapeId="4455" r:id="rId231" name="Check Box 359">
              <controlPr defaultSize="0" autoFill="0" autoLine="0" autoPict="0">
                <anchor moveWithCells="1">
                  <from>
                    <xdr:col>13</xdr:col>
                    <xdr:colOff>142875</xdr:colOff>
                    <xdr:row>259</xdr:row>
                    <xdr:rowOff>161925</xdr:rowOff>
                  </from>
                  <to>
                    <xdr:col>15</xdr:col>
                    <xdr:colOff>104775</xdr:colOff>
                    <xdr:row>261</xdr:row>
                    <xdr:rowOff>19050</xdr:rowOff>
                  </to>
                </anchor>
              </controlPr>
            </control>
          </mc:Choice>
        </mc:AlternateContent>
        <mc:AlternateContent xmlns:mc="http://schemas.openxmlformats.org/markup-compatibility/2006">
          <mc:Choice Requires="x14">
            <control shapeId="4460" r:id="rId232" name="Check Box 364">
              <controlPr defaultSize="0" autoFill="0" autoLine="0" autoPict="0">
                <anchor moveWithCells="1">
                  <from>
                    <xdr:col>13</xdr:col>
                    <xdr:colOff>142875</xdr:colOff>
                    <xdr:row>261</xdr:row>
                    <xdr:rowOff>161925</xdr:rowOff>
                  </from>
                  <to>
                    <xdr:col>15</xdr:col>
                    <xdr:colOff>104775</xdr:colOff>
                    <xdr:row>263</xdr:row>
                    <xdr:rowOff>19050</xdr:rowOff>
                  </to>
                </anchor>
              </controlPr>
            </control>
          </mc:Choice>
        </mc:AlternateContent>
        <mc:AlternateContent xmlns:mc="http://schemas.openxmlformats.org/markup-compatibility/2006">
          <mc:Choice Requires="x14">
            <control shapeId="4461" r:id="rId233" name="Check Box 365">
              <controlPr defaultSize="0" autoFill="0" autoLine="0" autoPict="0">
                <anchor moveWithCells="1">
                  <from>
                    <xdr:col>15</xdr:col>
                    <xdr:colOff>142875</xdr:colOff>
                    <xdr:row>261</xdr:row>
                    <xdr:rowOff>161925</xdr:rowOff>
                  </from>
                  <to>
                    <xdr:col>17</xdr:col>
                    <xdr:colOff>104775</xdr:colOff>
                    <xdr:row>263</xdr:row>
                    <xdr:rowOff>19050</xdr:rowOff>
                  </to>
                </anchor>
              </controlPr>
            </control>
          </mc:Choice>
        </mc:AlternateContent>
        <mc:AlternateContent xmlns:mc="http://schemas.openxmlformats.org/markup-compatibility/2006">
          <mc:Choice Requires="x14">
            <control shapeId="4465" r:id="rId234" name="Check Box 369">
              <controlPr defaultSize="0" autoFill="0" autoLine="0" autoPict="0">
                <anchor moveWithCells="1">
                  <from>
                    <xdr:col>13</xdr:col>
                    <xdr:colOff>142875</xdr:colOff>
                    <xdr:row>263</xdr:row>
                    <xdr:rowOff>161925</xdr:rowOff>
                  </from>
                  <to>
                    <xdr:col>15</xdr:col>
                    <xdr:colOff>104775</xdr:colOff>
                    <xdr:row>265</xdr:row>
                    <xdr:rowOff>19050</xdr:rowOff>
                  </to>
                </anchor>
              </controlPr>
            </control>
          </mc:Choice>
        </mc:AlternateContent>
        <mc:AlternateContent xmlns:mc="http://schemas.openxmlformats.org/markup-compatibility/2006">
          <mc:Choice Requires="x14">
            <control shapeId="4466" r:id="rId235" name="Check Box 370">
              <controlPr defaultSize="0" autoFill="0" autoLine="0" autoPict="0">
                <anchor moveWithCells="1">
                  <from>
                    <xdr:col>15</xdr:col>
                    <xdr:colOff>142875</xdr:colOff>
                    <xdr:row>263</xdr:row>
                    <xdr:rowOff>161925</xdr:rowOff>
                  </from>
                  <to>
                    <xdr:col>17</xdr:col>
                    <xdr:colOff>104775</xdr:colOff>
                    <xdr:row>265</xdr:row>
                    <xdr:rowOff>19050</xdr:rowOff>
                  </to>
                </anchor>
              </controlPr>
            </control>
          </mc:Choice>
        </mc:AlternateContent>
        <mc:AlternateContent xmlns:mc="http://schemas.openxmlformats.org/markup-compatibility/2006">
          <mc:Choice Requires="x14">
            <control shapeId="4467" r:id="rId236" name="Check Box 371">
              <controlPr defaultSize="0" autoFill="0" autoLine="0" autoPict="0">
                <anchor moveWithCells="1">
                  <from>
                    <xdr:col>26</xdr:col>
                    <xdr:colOff>142875</xdr:colOff>
                    <xdr:row>263</xdr:row>
                    <xdr:rowOff>161925</xdr:rowOff>
                  </from>
                  <to>
                    <xdr:col>28</xdr:col>
                    <xdr:colOff>104775</xdr:colOff>
                    <xdr:row>265</xdr:row>
                    <xdr:rowOff>19050</xdr:rowOff>
                  </to>
                </anchor>
              </controlPr>
            </control>
          </mc:Choice>
        </mc:AlternateContent>
        <mc:AlternateContent xmlns:mc="http://schemas.openxmlformats.org/markup-compatibility/2006">
          <mc:Choice Requires="x14">
            <control shapeId="4468" r:id="rId237" name="Check Box 372">
              <controlPr defaultSize="0" autoFill="0" autoLine="0" autoPict="0">
                <anchor moveWithCells="1">
                  <from>
                    <xdr:col>28</xdr:col>
                    <xdr:colOff>142875</xdr:colOff>
                    <xdr:row>263</xdr:row>
                    <xdr:rowOff>161925</xdr:rowOff>
                  </from>
                  <to>
                    <xdr:col>30</xdr:col>
                    <xdr:colOff>104775</xdr:colOff>
                    <xdr:row>265</xdr:row>
                    <xdr:rowOff>19050</xdr:rowOff>
                  </to>
                </anchor>
              </controlPr>
            </control>
          </mc:Choice>
        </mc:AlternateContent>
        <mc:AlternateContent xmlns:mc="http://schemas.openxmlformats.org/markup-compatibility/2006">
          <mc:Choice Requires="x14">
            <control shapeId="4469" r:id="rId238" name="Check Box 373">
              <controlPr defaultSize="0" autoFill="0" autoLine="0" autoPict="0">
                <anchor moveWithCells="1">
                  <from>
                    <xdr:col>39</xdr:col>
                    <xdr:colOff>142875</xdr:colOff>
                    <xdr:row>263</xdr:row>
                    <xdr:rowOff>161925</xdr:rowOff>
                  </from>
                  <to>
                    <xdr:col>41</xdr:col>
                    <xdr:colOff>104775</xdr:colOff>
                    <xdr:row>265</xdr:row>
                    <xdr:rowOff>19050</xdr:rowOff>
                  </to>
                </anchor>
              </controlPr>
            </control>
          </mc:Choice>
        </mc:AlternateContent>
        <mc:AlternateContent xmlns:mc="http://schemas.openxmlformats.org/markup-compatibility/2006">
          <mc:Choice Requires="x14">
            <control shapeId="4470" r:id="rId239" name="Check Box 374">
              <controlPr defaultSize="0" autoFill="0" autoLine="0" autoPict="0">
                <anchor moveWithCells="1">
                  <from>
                    <xdr:col>41</xdr:col>
                    <xdr:colOff>142875</xdr:colOff>
                    <xdr:row>263</xdr:row>
                    <xdr:rowOff>161925</xdr:rowOff>
                  </from>
                  <to>
                    <xdr:col>43</xdr:col>
                    <xdr:colOff>104775</xdr:colOff>
                    <xdr:row>265</xdr:row>
                    <xdr:rowOff>19050</xdr:rowOff>
                  </to>
                </anchor>
              </controlPr>
            </control>
          </mc:Choice>
        </mc:AlternateContent>
        <mc:AlternateContent xmlns:mc="http://schemas.openxmlformats.org/markup-compatibility/2006">
          <mc:Choice Requires="x14">
            <control shapeId="4476" r:id="rId240" name="Check Box 380">
              <controlPr defaultSize="0" autoFill="0" autoLine="0" autoPict="0">
                <anchor moveWithCells="1">
                  <from>
                    <xdr:col>52</xdr:col>
                    <xdr:colOff>142875</xdr:colOff>
                    <xdr:row>265</xdr:row>
                    <xdr:rowOff>161925</xdr:rowOff>
                  </from>
                  <to>
                    <xdr:col>54</xdr:col>
                    <xdr:colOff>104775</xdr:colOff>
                    <xdr:row>267</xdr:row>
                    <xdr:rowOff>19050</xdr:rowOff>
                  </to>
                </anchor>
              </controlPr>
            </control>
          </mc:Choice>
        </mc:AlternateContent>
        <mc:AlternateContent xmlns:mc="http://schemas.openxmlformats.org/markup-compatibility/2006">
          <mc:Choice Requires="x14">
            <control shapeId="4477" r:id="rId241" name="Check Box 381">
              <controlPr defaultSize="0" autoFill="0" autoLine="0" autoPict="0">
                <anchor moveWithCells="1">
                  <from>
                    <xdr:col>13</xdr:col>
                    <xdr:colOff>142875</xdr:colOff>
                    <xdr:row>267</xdr:row>
                    <xdr:rowOff>161925</xdr:rowOff>
                  </from>
                  <to>
                    <xdr:col>15</xdr:col>
                    <xdr:colOff>104775</xdr:colOff>
                    <xdr:row>269</xdr:row>
                    <xdr:rowOff>19050</xdr:rowOff>
                  </to>
                </anchor>
              </controlPr>
            </control>
          </mc:Choice>
        </mc:AlternateContent>
        <mc:AlternateContent xmlns:mc="http://schemas.openxmlformats.org/markup-compatibility/2006">
          <mc:Choice Requires="x14">
            <control shapeId="4478" r:id="rId242" name="Check Box 382">
              <controlPr defaultSize="0" autoFill="0" autoLine="0" autoPict="0">
                <anchor moveWithCells="1">
                  <from>
                    <xdr:col>26</xdr:col>
                    <xdr:colOff>142875</xdr:colOff>
                    <xdr:row>267</xdr:row>
                    <xdr:rowOff>161925</xdr:rowOff>
                  </from>
                  <to>
                    <xdr:col>28</xdr:col>
                    <xdr:colOff>104775</xdr:colOff>
                    <xdr:row>269</xdr:row>
                    <xdr:rowOff>19050</xdr:rowOff>
                  </to>
                </anchor>
              </controlPr>
            </control>
          </mc:Choice>
        </mc:AlternateContent>
        <mc:AlternateContent xmlns:mc="http://schemas.openxmlformats.org/markup-compatibility/2006">
          <mc:Choice Requires="x14">
            <control shapeId="4479" r:id="rId243" name="Check Box 383">
              <controlPr defaultSize="0" autoFill="0" autoLine="0" autoPict="0">
                <anchor moveWithCells="1">
                  <from>
                    <xdr:col>39</xdr:col>
                    <xdr:colOff>142875</xdr:colOff>
                    <xdr:row>267</xdr:row>
                    <xdr:rowOff>161925</xdr:rowOff>
                  </from>
                  <to>
                    <xdr:col>41</xdr:col>
                    <xdr:colOff>104775</xdr:colOff>
                    <xdr:row>269</xdr:row>
                    <xdr:rowOff>19050</xdr:rowOff>
                  </to>
                </anchor>
              </controlPr>
            </control>
          </mc:Choice>
        </mc:AlternateContent>
        <mc:AlternateContent xmlns:mc="http://schemas.openxmlformats.org/markup-compatibility/2006">
          <mc:Choice Requires="x14">
            <control shapeId="4480" r:id="rId244" name="Check Box 384">
              <controlPr defaultSize="0" autoFill="0" autoLine="0" autoPict="0">
                <anchor moveWithCells="1">
                  <from>
                    <xdr:col>52</xdr:col>
                    <xdr:colOff>142875</xdr:colOff>
                    <xdr:row>267</xdr:row>
                    <xdr:rowOff>161925</xdr:rowOff>
                  </from>
                  <to>
                    <xdr:col>54</xdr:col>
                    <xdr:colOff>104775</xdr:colOff>
                    <xdr:row>269</xdr:row>
                    <xdr:rowOff>19050</xdr:rowOff>
                  </to>
                </anchor>
              </controlPr>
            </control>
          </mc:Choice>
        </mc:AlternateContent>
        <mc:AlternateContent xmlns:mc="http://schemas.openxmlformats.org/markup-compatibility/2006">
          <mc:Choice Requires="x14">
            <control shapeId="4481" r:id="rId245" name="Check Box 385">
              <controlPr defaultSize="0" autoFill="0" autoLine="0" autoPict="0">
                <anchor moveWithCells="1">
                  <from>
                    <xdr:col>13</xdr:col>
                    <xdr:colOff>142875</xdr:colOff>
                    <xdr:row>269</xdr:row>
                    <xdr:rowOff>161925</xdr:rowOff>
                  </from>
                  <to>
                    <xdr:col>15</xdr:col>
                    <xdr:colOff>104775</xdr:colOff>
                    <xdr:row>271</xdr:row>
                    <xdr:rowOff>19050</xdr:rowOff>
                  </to>
                </anchor>
              </controlPr>
            </control>
          </mc:Choice>
        </mc:AlternateContent>
        <mc:AlternateContent xmlns:mc="http://schemas.openxmlformats.org/markup-compatibility/2006">
          <mc:Choice Requires="x14">
            <control shapeId="4482" r:id="rId246" name="Check Box 386">
              <controlPr defaultSize="0" autoFill="0" autoLine="0" autoPict="0">
                <anchor moveWithCells="1">
                  <from>
                    <xdr:col>26</xdr:col>
                    <xdr:colOff>142875</xdr:colOff>
                    <xdr:row>269</xdr:row>
                    <xdr:rowOff>161925</xdr:rowOff>
                  </from>
                  <to>
                    <xdr:col>28</xdr:col>
                    <xdr:colOff>104775</xdr:colOff>
                    <xdr:row>271</xdr:row>
                    <xdr:rowOff>19050</xdr:rowOff>
                  </to>
                </anchor>
              </controlPr>
            </control>
          </mc:Choice>
        </mc:AlternateContent>
        <mc:AlternateContent xmlns:mc="http://schemas.openxmlformats.org/markup-compatibility/2006">
          <mc:Choice Requires="x14">
            <control shapeId="4486" r:id="rId247" name="Check Box 390">
              <controlPr defaultSize="0" autoFill="0" autoLine="0" autoPict="0">
                <anchor moveWithCells="1">
                  <from>
                    <xdr:col>13</xdr:col>
                    <xdr:colOff>142875</xdr:colOff>
                    <xdr:row>271</xdr:row>
                    <xdr:rowOff>161925</xdr:rowOff>
                  </from>
                  <to>
                    <xdr:col>15</xdr:col>
                    <xdr:colOff>104775</xdr:colOff>
                    <xdr:row>273</xdr:row>
                    <xdr:rowOff>19050</xdr:rowOff>
                  </to>
                </anchor>
              </controlPr>
            </control>
          </mc:Choice>
        </mc:AlternateContent>
        <mc:AlternateContent xmlns:mc="http://schemas.openxmlformats.org/markup-compatibility/2006">
          <mc:Choice Requires="x14">
            <control shapeId="4487" r:id="rId248" name="Check Box 391">
              <controlPr defaultSize="0" autoFill="0" autoLine="0" autoPict="0">
                <anchor moveWithCells="1">
                  <from>
                    <xdr:col>26</xdr:col>
                    <xdr:colOff>142875</xdr:colOff>
                    <xdr:row>271</xdr:row>
                    <xdr:rowOff>161925</xdr:rowOff>
                  </from>
                  <to>
                    <xdr:col>28</xdr:col>
                    <xdr:colOff>104775</xdr:colOff>
                    <xdr:row>273</xdr:row>
                    <xdr:rowOff>19050</xdr:rowOff>
                  </to>
                </anchor>
              </controlPr>
            </control>
          </mc:Choice>
        </mc:AlternateContent>
        <mc:AlternateContent xmlns:mc="http://schemas.openxmlformats.org/markup-compatibility/2006">
          <mc:Choice Requires="x14">
            <control shapeId="4490" r:id="rId249" name="Check Box 394">
              <controlPr defaultSize="0" autoFill="0" autoLine="0" autoPict="0">
                <anchor moveWithCells="1">
                  <from>
                    <xdr:col>13</xdr:col>
                    <xdr:colOff>142875</xdr:colOff>
                    <xdr:row>273</xdr:row>
                    <xdr:rowOff>161925</xdr:rowOff>
                  </from>
                  <to>
                    <xdr:col>15</xdr:col>
                    <xdr:colOff>104775</xdr:colOff>
                    <xdr:row>275</xdr:row>
                    <xdr:rowOff>19050</xdr:rowOff>
                  </to>
                </anchor>
              </controlPr>
            </control>
          </mc:Choice>
        </mc:AlternateContent>
        <mc:AlternateContent xmlns:mc="http://schemas.openxmlformats.org/markup-compatibility/2006">
          <mc:Choice Requires="x14">
            <control shapeId="4503" r:id="rId250" name="Check Box 407">
              <controlPr defaultSize="0" autoFill="0" autoLine="0" autoPict="0">
                <anchor moveWithCells="1">
                  <from>
                    <xdr:col>39</xdr:col>
                    <xdr:colOff>142875</xdr:colOff>
                    <xdr:row>277</xdr:row>
                    <xdr:rowOff>161925</xdr:rowOff>
                  </from>
                  <to>
                    <xdr:col>41</xdr:col>
                    <xdr:colOff>104775</xdr:colOff>
                    <xdr:row>279</xdr:row>
                    <xdr:rowOff>19050</xdr:rowOff>
                  </to>
                </anchor>
              </controlPr>
            </control>
          </mc:Choice>
        </mc:AlternateContent>
        <mc:AlternateContent xmlns:mc="http://schemas.openxmlformats.org/markup-compatibility/2006">
          <mc:Choice Requires="x14">
            <control shapeId="4504" r:id="rId251" name="Check Box 408">
              <controlPr defaultSize="0" autoFill="0" autoLine="0" autoPict="0">
                <anchor moveWithCells="1">
                  <from>
                    <xdr:col>52</xdr:col>
                    <xdr:colOff>142875</xdr:colOff>
                    <xdr:row>277</xdr:row>
                    <xdr:rowOff>161925</xdr:rowOff>
                  </from>
                  <to>
                    <xdr:col>54</xdr:col>
                    <xdr:colOff>104775</xdr:colOff>
                    <xdr:row>279</xdr:row>
                    <xdr:rowOff>19050</xdr:rowOff>
                  </to>
                </anchor>
              </controlPr>
            </control>
          </mc:Choice>
        </mc:AlternateContent>
        <mc:AlternateContent xmlns:mc="http://schemas.openxmlformats.org/markup-compatibility/2006">
          <mc:Choice Requires="x14">
            <control shapeId="4511" r:id="rId252" name="Check Box 415">
              <controlPr defaultSize="0" autoFill="0" autoLine="0" autoPict="0">
                <anchor moveWithCells="1">
                  <from>
                    <xdr:col>52</xdr:col>
                    <xdr:colOff>142875</xdr:colOff>
                    <xdr:row>279</xdr:row>
                    <xdr:rowOff>161925</xdr:rowOff>
                  </from>
                  <to>
                    <xdr:col>54</xdr:col>
                    <xdr:colOff>104775</xdr:colOff>
                    <xdr:row>281</xdr:row>
                    <xdr:rowOff>19050</xdr:rowOff>
                  </to>
                </anchor>
              </controlPr>
            </control>
          </mc:Choice>
        </mc:AlternateContent>
        <mc:AlternateContent xmlns:mc="http://schemas.openxmlformats.org/markup-compatibility/2006">
          <mc:Choice Requires="x14">
            <control shapeId="4512" r:id="rId253" name="Check Box 416">
              <controlPr defaultSize="0" autoFill="0" autoLine="0" autoPict="0">
                <anchor moveWithCells="1">
                  <from>
                    <xdr:col>13</xdr:col>
                    <xdr:colOff>142875</xdr:colOff>
                    <xdr:row>281</xdr:row>
                    <xdr:rowOff>161925</xdr:rowOff>
                  </from>
                  <to>
                    <xdr:col>15</xdr:col>
                    <xdr:colOff>104775</xdr:colOff>
                    <xdr:row>283</xdr:row>
                    <xdr:rowOff>19050</xdr:rowOff>
                  </to>
                </anchor>
              </controlPr>
            </control>
          </mc:Choice>
        </mc:AlternateContent>
        <mc:AlternateContent xmlns:mc="http://schemas.openxmlformats.org/markup-compatibility/2006">
          <mc:Choice Requires="x14">
            <control shapeId="4513" r:id="rId254" name="Check Box 417">
              <controlPr defaultSize="0" autoFill="0" autoLine="0" autoPict="0">
                <anchor moveWithCells="1">
                  <from>
                    <xdr:col>26</xdr:col>
                    <xdr:colOff>142875</xdr:colOff>
                    <xdr:row>281</xdr:row>
                    <xdr:rowOff>161925</xdr:rowOff>
                  </from>
                  <to>
                    <xdr:col>28</xdr:col>
                    <xdr:colOff>104775</xdr:colOff>
                    <xdr:row>283</xdr:row>
                    <xdr:rowOff>19050</xdr:rowOff>
                  </to>
                </anchor>
              </controlPr>
            </control>
          </mc:Choice>
        </mc:AlternateContent>
        <mc:AlternateContent xmlns:mc="http://schemas.openxmlformats.org/markup-compatibility/2006">
          <mc:Choice Requires="x14">
            <control shapeId="4514" r:id="rId255" name="Check Box 418">
              <controlPr defaultSize="0" autoFill="0" autoLine="0" autoPict="0">
                <anchor moveWithCells="1">
                  <from>
                    <xdr:col>28</xdr:col>
                    <xdr:colOff>142875</xdr:colOff>
                    <xdr:row>281</xdr:row>
                    <xdr:rowOff>161925</xdr:rowOff>
                  </from>
                  <to>
                    <xdr:col>30</xdr:col>
                    <xdr:colOff>104775</xdr:colOff>
                    <xdr:row>283</xdr:row>
                    <xdr:rowOff>19050</xdr:rowOff>
                  </to>
                </anchor>
              </controlPr>
            </control>
          </mc:Choice>
        </mc:AlternateContent>
        <mc:AlternateContent xmlns:mc="http://schemas.openxmlformats.org/markup-compatibility/2006">
          <mc:Choice Requires="x14">
            <control shapeId="4515" r:id="rId256" name="Check Box 419">
              <controlPr defaultSize="0" autoFill="0" autoLine="0" autoPict="0">
                <anchor moveWithCells="1">
                  <from>
                    <xdr:col>39</xdr:col>
                    <xdr:colOff>142875</xdr:colOff>
                    <xdr:row>281</xdr:row>
                    <xdr:rowOff>161925</xdr:rowOff>
                  </from>
                  <to>
                    <xdr:col>41</xdr:col>
                    <xdr:colOff>104775</xdr:colOff>
                    <xdr:row>283</xdr:row>
                    <xdr:rowOff>19050</xdr:rowOff>
                  </to>
                </anchor>
              </controlPr>
            </control>
          </mc:Choice>
        </mc:AlternateContent>
        <mc:AlternateContent xmlns:mc="http://schemas.openxmlformats.org/markup-compatibility/2006">
          <mc:Choice Requires="x14">
            <control shapeId="4516" r:id="rId257" name="Check Box 420">
              <controlPr defaultSize="0" autoFill="0" autoLine="0" autoPict="0">
                <anchor moveWithCells="1">
                  <from>
                    <xdr:col>41</xdr:col>
                    <xdr:colOff>142875</xdr:colOff>
                    <xdr:row>281</xdr:row>
                    <xdr:rowOff>161925</xdr:rowOff>
                  </from>
                  <to>
                    <xdr:col>43</xdr:col>
                    <xdr:colOff>104775</xdr:colOff>
                    <xdr:row>283</xdr:row>
                    <xdr:rowOff>19050</xdr:rowOff>
                  </to>
                </anchor>
              </controlPr>
            </control>
          </mc:Choice>
        </mc:AlternateContent>
        <mc:AlternateContent xmlns:mc="http://schemas.openxmlformats.org/markup-compatibility/2006">
          <mc:Choice Requires="x14">
            <control shapeId="4517" r:id="rId258" name="Check Box 421">
              <controlPr defaultSize="0" autoFill="0" autoLine="0" autoPict="0">
                <anchor moveWithCells="1">
                  <from>
                    <xdr:col>52</xdr:col>
                    <xdr:colOff>142875</xdr:colOff>
                    <xdr:row>281</xdr:row>
                    <xdr:rowOff>161925</xdr:rowOff>
                  </from>
                  <to>
                    <xdr:col>54</xdr:col>
                    <xdr:colOff>104775</xdr:colOff>
                    <xdr:row>283</xdr:row>
                    <xdr:rowOff>19050</xdr:rowOff>
                  </to>
                </anchor>
              </controlPr>
            </control>
          </mc:Choice>
        </mc:AlternateContent>
        <mc:AlternateContent xmlns:mc="http://schemas.openxmlformats.org/markup-compatibility/2006">
          <mc:Choice Requires="x14">
            <control shapeId="4518" r:id="rId259" name="Check Box 422">
              <controlPr defaultSize="0" autoFill="0" autoLine="0" autoPict="0">
                <anchor moveWithCells="1">
                  <from>
                    <xdr:col>54</xdr:col>
                    <xdr:colOff>142875</xdr:colOff>
                    <xdr:row>281</xdr:row>
                    <xdr:rowOff>161925</xdr:rowOff>
                  </from>
                  <to>
                    <xdr:col>56</xdr:col>
                    <xdr:colOff>104775</xdr:colOff>
                    <xdr:row>283</xdr:row>
                    <xdr:rowOff>19050</xdr:rowOff>
                  </to>
                </anchor>
              </controlPr>
            </control>
          </mc:Choice>
        </mc:AlternateContent>
        <mc:AlternateContent xmlns:mc="http://schemas.openxmlformats.org/markup-compatibility/2006">
          <mc:Choice Requires="x14">
            <control shapeId="4519" r:id="rId260" name="Check Box 423">
              <controlPr defaultSize="0" autoFill="0" autoLine="0" autoPict="0">
                <anchor moveWithCells="1">
                  <from>
                    <xdr:col>13</xdr:col>
                    <xdr:colOff>142875</xdr:colOff>
                    <xdr:row>283</xdr:row>
                    <xdr:rowOff>161925</xdr:rowOff>
                  </from>
                  <to>
                    <xdr:col>15</xdr:col>
                    <xdr:colOff>104775</xdr:colOff>
                    <xdr:row>285</xdr:row>
                    <xdr:rowOff>19050</xdr:rowOff>
                  </to>
                </anchor>
              </controlPr>
            </control>
          </mc:Choice>
        </mc:AlternateContent>
        <mc:AlternateContent xmlns:mc="http://schemas.openxmlformats.org/markup-compatibility/2006">
          <mc:Choice Requires="x14">
            <control shapeId="4520" r:id="rId261" name="Check Box 424">
              <controlPr defaultSize="0" autoFill="0" autoLine="0" autoPict="0">
                <anchor moveWithCells="1">
                  <from>
                    <xdr:col>15</xdr:col>
                    <xdr:colOff>142875</xdr:colOff>
                    <xdr:row>283</xdr:row>
                    <xdr:rowOff>161925</xdr:rowOff>
                  </from>
                  <to>
                    <xdr:col>17</xdr:col>
                    <xdr:colOff>104775</xdr:colOff>
                    <xdr:row>285</xdr:row>
                    <xdr:rowOff>19050</xdr:rowOff>
                  </to>
                </anchor>
              </controlPr>
            </control>
          </mc:Choice>
        </mc:AlternateContent>
        <mc:AlternateContent xmlns:mc="http://schemas.openxmlformats.org/markup-compatibility/2006">
          <mc:Choice Requires="x14">
            <control shapeId="4521" r:id="rId262" name="Check Box 425">
              <controlPr defaultSize="0" autoFill="0" autoLine="0" autoPict="0">
                <anchor moveWithCells="1">
                  <from>
                    <xdr:col>26</xdr:col>
                    <xdr:colOff>142875</xdr:colOff>
                    <xdr:row>283</xdr:row>
                    <xdr:rowOff>161925</xdr:rowOff>
                  </from>
                  <to>
                    <xdr:col>28</xdr:col>
                    <xdr:colOff>104775</xdr:colOff>
                    <xdr:row>285</xdr:row>
                    <xdr:rowOff>19050</xdr:rowOff>
                  </to>
                </anchor>
              </controlPr>
            </control>
          </mc:Choice>
        </mc:AlternateContent>
        <mc:AlternateContent xmlns:mc="http://schemas.openxmlformats.org/markup-compatibility/2006">
          <mc:Choice Requires="x14">
            <control shapeId="4522" r:id="rId263" name="Check Box 426">
              <controlPr defaultSize="0" autoFill="0" autoLine="0" autoPict="0">
                <anchor moveWithCells="1">
                  <from>
                    <xdr:col>28</xdr:col>
                    <xdr:colOff>142875</xdr:colOff>
                    <xdr:row>283</xdr:row>
                    <xdr:rowOff>161925</xdr:rowOff>
                  </from>
                  <to>
                    <xdr:col>30</xdr:col>
                    <xdr:colOff>104775</xdr:colOff>
                    <xdr:row>285</xdr:row>
                    <xdr:rowOff>19050</xdr:rowOff>
                  </to>
                </anchor>
              </controlPr>
            </control>
          </mc:Choice>
        </mc:AlternateContent>
        <mc:AlternateContent xmlns:mc="http://schemas.openxmlformats.org/markup-compatibility/2006">
          <mc:Choice Requires="x14">
            <control shapeId="4523" r:id="rId264" name="Check Box 427">
              <controlPr defaultSize="0" autoFill="0" autoLine="0" autoPict="0">
                <anchor moveWithCells="1">
                  <from>
                    <xdr:col>39</xdr:col>
                    <xdr:colOff>142875</xdr:colOff>
                    <xdr:row>283</xdr:row>
                    <xdr:rowOff>161925</xdr:rowOff>
                  </from>
                  <to>
                    <xdr:col>41</xdr:col>
                    <xdr:colOff>104775</xdr:colOff>
                    <xdr:row>285</xdr:row>
                    <xdr:rowOff>19050</xdr:rowOff>
                  </to>
                </anchor>
              </controlPr>
            </control>
          </mc:Choice>
        </mc:AlternateContent>
        <mc:AlternateContent xmlns:mc="http://schemas.openxmlformats.org/markup-compatibility/2006">
          <mc:Choice Requires="x14">
            <control shapeId="4524" r:id="rId265" name="Check Box 428">
              <controlPr defaultSize="0" autoFill="0" autoLine="0" autoPict="0">
                <anchor moveWithCells="1">
                  <from>
                    <xdr:col>52</xdr:col>
                    <xdr:colOff>142875</xdr:colOff>
                    <xdr:row>283</xdr:row>
                    <xdr:rowOff>161925</xdr:rowOff>
                  </from>
                  <to>
                    <xdr:col>54</xdr:col>
                    <xdr:colOff>104775</xdr:colOff>
                    <xdr:row>285</xdr:row>
                    <xdr:rowOff>19050</xdr:rowOff>
                  </to>
                </anchor>
              </controlPr>
            </control>
          </mc:Choice>
        </mc:AlternateContent>
        <mc:AlternateContent xmlns:mc="http://schemas.openxmlformats.org/markup-compatibility/2006">
          <mc:Choice Requires="x14">
            <control shapeId="4525" r:id="rId266" name="Check Box 429">
              <controlPr defaultSize="0" autoFill="0" autoLine="0" autoPict="0">
                <anchor moveWithCells="1">
                  <from>
                    <xdr:col>13</xdr:col>
                    <xdr:colOff>142875</xdr:colOff>
                    <xdr:row>285</xdr:row>
                    <xdr:rowOff>161925</xdr:rowOff>
                  </from>
                  <to>
                    <xdr:col>15</xdr:col>
                    <xdr:colOff>104775</xdr:colOff>
                    <xdr:row>287</xdr:row>
                    <xdr:rowOff>19050</xdr:rowOff>
                  </to>
                </anchor>
              </controlPr>
            </control>
          </mc:Choice>
        </mc:AlternateContent>
        <mc:AlternateContent xmlns:mc="http://schemas.openxmlformats.org/markup-compatibility/2006">
          <mc:Choice Requires="x14">
            <control shapeId="4526" r:id="rId267" name="Check Box 430">
              <controlPr defaultSize="0" autoFill="0" autoLine="0" autoPict="0">
                <anchor moveWithCells="1">
                  <from>
                    <xdr:col>15</xdr:col>
                    <xdr:colOff>142875</xdr:colOff>
                    <xdr:row>285</xdr:row>
                    <xdr:rowOff>161925</xdr:rowOff>
                  </from>
                  <to>
                    <xdr:col>17</xdr:col>
                    <xdr:colOff>104775</xdr:colOff>
                    <xdr:row>287</xdr:row>
                    <xdr:rowOff>19050</xdr:rowOff>
                  </to>
                </anchor>
              </controlPr>
            </control>
          </mc:Choice>
        </mc:AlternateContent>
        <mc:AlternateContent xmlns:mc="http://schemas.openxmlformats.org/markup-compatibility/2006">
          <mc:Choice Requires="x14">
            <control shapeId="4527" r:id="rId268" name="Check Box 431">
              <controlPr defaultSize="0" autoFill="0" autoLine="0" autoPict="0">
                <anchor moveWithCells="1">
                  <from>
                    <xdr:col>26</xdr:col>
                    <xdr:colOff>142875</xdr:colOff>
                    <xdr:row>285</xdr:row>
                    <xdr:rowOff>161925</xdr:rowOff>
                  </from>
                  <to>
                    <xdr:col>28</xdr:col>
                    <xdr:colOff>104775</xdr:colOff>
                    <xdr:row>287</xdr:row>
                    <xdr:rowOff>19050</xdr:rowOff>
                  </to>
                </anchor>
              </controlPr>
            </control>
          </mc:Choice>
        </mc:AlternateContent>
        <mc:AlternateContent xmlns:mc="http://schemas.openxmlformats.org/markup-compatibility/2006">
          <mc:Choice Requires="x14">
            <control shapeId="4529" r:id="rId269" name="Check Box 433">
              <controlPr defaultSize="0" autoFill="0" autoLine="0" autoPict="0">
                <anchor moveWithCells="1">
                  <from>
                    <xdr:col>52</xdr:col>
                    <xdr:colOff>142875</xdr:colOff>
                    <xdr:row>285</xdr:row>
                    <xdr:rowOff>161925</xdr:rowOff>
                  </from>
                  <to>
                    <xdr:col>54</xdr:col>
                    <xdr:colOff>104775</xdr:colOff>
                    <xdr:row>287</xdr:row>
                    <xdr:rowOff>19050</xdr:rowOff>
                  </to>
                </anchor>
              </controlPr>
            </control>
          </mc:Choice>
        </mc:AlternateContent>
        <mc:AlternateContent xmlns:mc="http://schemas.openxmlformats.org/markup-compatibility/2006">
          <mc:Choice Requires="x14">
            <control shapeId="4543" r:id="rId270" name="Check Box 447">
              <controlPr defaultSize="0" autoFill="0" autoLine="0" autoPict="0">
                <anchor moveWithCells="1">
                  <from>
                    <xdr:col>39</xdr:col>
                    <xdr:colOff>142875</xdr:colOff>
                    <xdr:row>291</xdr:row>
                    <xdr:rowOff>161925</xdr:rowOff>
                  </from>
                  <to>
                    <xdr:col>41</xdr:col>
                    <xdr:colOff>104775</xdr:colOff>
                    <xdr:row>293</xdr:row>
                    <xdr:rowOff>19050</xdr:rowOff>
                  </to>
                </anchor>
              </controlPr>
            </control>
          </mc:Choice>
        </mc:AlternateContent>
        <mc:AlternateContent xmlns:mc="http://schemas.openxmlformats.org/markup-compatibility/2006">
          <mc:Choice Requires="x14">
            <control shapeId="4544" r:id="rId271" name="Check Box 448">
              <controlPr defaultSize="0" autoFill="0" autoLine="0" autoPict="0">
                <anchor moveWithCells="1">
                  <from>
                    <xdr:col>41</xdr:col>
                    <xdr:colOff>142875</xdr:colOff>
                    <xdr:row>291</xdr:row>
                    <xdr:rowOff>161925</xdr:rowOff>
                  </from>
                  <to>
                    <xdr:col>43</xdr:col>
                    <xdr:colOff>104775</xdr:colOff>
                    <xdr:row>293</xdr:row>
                    <xdr:rowOff>19050</xdr:rowOff>
                  </to>
                </anchor>
              </controlPr>
            </control>
          </mc:Choice>
        </mc:AlternateContent>
        <mc:AlternateContent xmlns:mc="http://schemas.openxmlformats.org/markup-compatibility/2006">
          <mc:Choice Requires="x14">
            <control shapeId="4558" r:id="rId272" name="Check Box 462">
              <controlPr defaultSize="0" autoFill="0" autoLine="0" autoPict="0">
                <anchor moveWithCells="1">
                  <from>
                    <xdr:col>26</xdr:col>
                    <xdr:colOff>142875</xdr:colOff>
                    <xdr:row>297</xdr:row>
                    <xdr:rowOff>161925</xdr:rowOff>
                  </from>
                  <to>
                    <xdr:col>28</xdr:col>
                    <xdr:colOff>104775</xdr:colOff>
                    <xdr:row>299</xdr:row>
                    <xdr:rowOff>19050</xdr:rowOff>
                  </to>
                </anchor>
              </controlPr>
            </control>
          </mc:Choice>
        </mc:AlternateContent>
        <mc:AlternateContent xmlns:mc="http://schemas.openxmlformats.org/markup-compatibility/2006">
          <mc:Choice Requires="x14">
            <control shapeId="4563" r:id="rId273" name="Check Box 467">
              <controlPr defaultSize="0" autoFill="0" autoLine="0" autoPict="0">
                <anchor moveWithCells="1">
                  <from>
                    <xdr:col>39</xdr:col>
                    <xdr:colOff>142875</xdr:colOff>
                    <xdr:row>299</xdr:row>
                    <xdr:rowOff>161925</xdr:rowOff>
                  </from>
                  <to>
                    <xdr:col>41</xdr:col>
                    <xdr:colOff>104775</xdr:colOff>
                    <xdr:row>301</xdr:row>
                    <xdr:rowOff>19050</xdr:rowOff>
                  </to>
                </anchor>
              </controlPr>
            </control>
          </mc:Choice>
        </mc:AlternateContent>
        <mc:AlternateContent xmlns:mc="http://schemas.openxmlformats.org/markup-compatibility/2006">
          <mc:Choice Requires="x14">
            <control shapeId="4565" r:id="rId274" name="Check Box 469">
              <controlPr defaultSize="0" autoFill="0" autoLine="0" autoPict="0">
                <anchor moveWithCells="1">
                  <from>
                    <xdr:col>52</xdr:col>
                    <xdr:colOff>142875</xdr:colOff>
                    <xdr:row>299</xdr:row>
                    <xdr:rowOff>161925</xdr:rowOff>
                  </from>
                  <to>
                    <xdr:col>54</xdr:col>
                    <xdr:colOff>104775</xdr:colOff>
                    <xdr:row>301</xdr:row>
                    <xdr:rowOff>19050</xdr:rowOff>
                  </to>
                </anchor>
              </controlPr>
            </control>
          </mc:Choice>
        </mc:AlternateContent>
        <mc:AlternateContent xmlns:mc="http://schemas.openxmlformats.org/markup-compatibility/2006">
          <mc:Choice Requires="x14">
            <control shapeId="4576" r:id="rId275" name="Check Box 480">
              <controlPr defaultSize="0" autoFill="0" autoLine="0" autoPict="0">
                <anchor moveWithCells="1">
                  <from>
                    <xdr:col>52</xdr:col>
                    <xdr:colOff>142875</xdr:colOff>
                    <xdr:row>303</xdr:row>
                    <xdr:rowOff>161925</xdr:rowOff>
                  </from>
                  <to>
                    <xdr:col>54</xdr:col>
                    <xdr:colOff>104775</xdr:colOff>
                    <xdr:row>305</xdr:row>
                    <xdr:rowOff>19050</xdr:rowOff>
                  </to>
                </anchor>
              </controlPr>
            </control>
          </mc:Choice>
        </mc:AlternateContent>
        <mc:AlternateContent xmlns:mc="http://schemas.openxmlformats.org/markup-compatibility/2006">
          <mc:Choice Requires="x14">
            <control shapeId="4577" r:id="rId276" name="Check Box 481">
              <controlPr defaultSize="0" autoFill="0" autoLine="0" autoPict="0">
                <anchor moveWithCells="1">
                  <from>
                    <xdr:col>54</xdr:col>
                    <xdr:colOff>142875</xdr:colOff>
                    <xdr:row>303</xdr:row>
                    <xdr:rowOff>161925</xdr:rowOff>
                  </from>
                  <to>
                    <xdr:col>56</xdr:col>
                    <xdr:colOff>104775</xdr:colOff>
                    <xdr:row>305</xdr:row>
                    <xdr:rowOff>19050</xdr:rowOff>
                  </to>
                </anchor>
              </controlPr>
            </control>
          </mc:Choice>
        </mc:AlternateContent>
        <mc:AlternateContent xmlns:mc="http://schemas.openxmlformats.org/markup-compatibility/2006">
          <mc:Choice Requires="x14">
            <control shapeId="4584" r:id="rId277" name="Check Box 488">
              <controlPr defaultSize="0" autoFill="0" autoLine="0" autoPict="0">
                <anchor moveWithCells="1">
                  <from>
                    <xdr:col>13</xdr:col>
                    <xdr:colOff>142875</xdr:colOff>
                    <xdr:row>307</xdr:row>
                    <xdr:rowOff>161925</xdr:rowOff>
                  </from>
                  <to>
                    <xdr:col>15</xdr:col>
                    <xdr:colOff>104775</xdr:colOff>
                    <xdr:row>309</xdr:row>
                    <xdr:rowOff>19050</xdr:rowOff>
                  </to>
                </anchor>
              </controlPr>
            </control>
          </mc:Choice>
        </mc:AlternateContent>
        <mc:AlternateContent xmlns:mc="http://schemas.openxmlformats.org/markup-compatibility/2006">
          <mc:Choice Requires="x14">
            <control shapeId="4585" r:id="rId278" name="Check Box 489">
              <controlPr defaultSize="0" autoFill="0" autoLine="0" autoPict="0">
                <anchor moveWithCells="1">
                  <from>
                    <xdr:col>15</xdr:col>
                    <xdr:colOff>142875</xdr:colOff>
                    <xdr:row>307</xdr:row>
                    <xdr:rowOff>161925</xdr:rowOff>
                  </from>
                  <to>
                    <xdr:col>17</xdr:col>
                    <xdr:colOff>104775</xdr:colOff>
                    <xdr:row>309</xdr:row>
                    <xdr:rowOff>19050</xdr:rowOff>
                  </to>
                </anchor>
              </controlPr>
            </control>
          </mc:Choice>
        </mc:AlternateContent>
        <mc:AlternateContent xmlns:mc="http://schemas.openxmlformats.org/markup-compatibility/2006">
          <mc:Choice Requires="x14">
            <control shapeId="4586" r:id="rId279" name="Check Box 490">
              <controlPr defaultSize="0" autoFill="0" autoLine="0" autoPict="0">
                <anchor moveWithCells="1">
                  <from>
                    <xdr:col>26</xdr:col>
                    <xdr:colOff>142875</xdr:colOff>
                    <xdr:row>307</xdr:row>
                    <xdr:rowOff>161925</xdr:rowOff>
                  </from>
                  <to>
                    <xdr:col>28</xdr:col>
                    <xdr:colOff>104775</xdr:colOff>
                    <xdr:row>309</xdr:row>
                    <xdr:rowOff>19050</xdr:rowOff>
                  </to>
                </anchor>
              </controlPr>
            </control>
          </mc:Choice>
        </mc:AlternateContent>
        <mc:AlternateContent xmlns:mc="http://schemas.openxmlformats.org/markup-compatibility/2006">
          <mc:Choice Requires="x14">
            <control shapeId="4587" r:id="rId280" name="Check Box 491">
              <controlPr defaultSize="0" autoFill="0" autoLine="0" autoPict="0">
                <anchor moveWithCells="1">
                  <from>
                    <xdr:col>28</xdr:col>
                    <xdr:colOff>142875</xdr:colOff>
                    <xdr:row>307</xdr:row>
                    <xdr:rowOff>161925</xdr:rowOff>
                  </from>
                  <to>
                    <xdr:col>30</xdr:col>
                    <xdr:colOff>104775</xdr:colOff>
                    <xdr:row>309</xdr:row>
                    <xdr:rowOff>19050</xdr:rowOff>
                  </to>
                </anchor>
              </controlPr>
            </control>
          </mc:Choice>
        </mc:AlternateContent>
        <mc:AlternateContent xmlns:mc="http://schemas.openxmlformats.org/markup-compatibility/2006">
          <mc:Choice Requires="x14">
            <control shapeId="4588" r:id="rId281" name="Check Box 492">
              <controlPr defaultSize="0" autoFill="0" autoLine="0" autoPict="0">
                <anchor moveWithCells="1">
                  <from>
                    <xdr:col>39</xdr:col>
                    <xdr:colOff>142875</xdr:colOff>
                    <xdr:row>307</xdr:row>
                    <xdr:rowOff>161925</xdr:rowOff>
                  </from>
                  <to>
                    <xdr:col>41</xdr:col>
                    <xdr:colOff>104775</xdr:colOff>
                    <xdr:row>309</xdr:row>
                    <xdr:rowOff>19050</xdr:rowOff>
                  </to>
                </anchor>
              </controlPr>
            </control>
          </mc:Choice>
        </mc:AlternateContent>
        <mc:AlternateContent xmlns:mc="http://schemas.openxmlformats.org/markup-compatibility/2006">
          <mc:Choice Requires="x14">
            <control shapeId="4590" r:id="rId282" name="Check Box 494">
              <controlPr defaultSize="0" autoFill="0" autoLine="0" autoPict="0">
                <anchor moveWithCells="1">
                  <from>
                    <xdr:col>13</xdr:col>
                    <xdr:colOff>142875</xdr:colOff>
                    <xdr:row>309</xdr:row>
                    <xdr:rowOff>133350</xdr:rowOff>
                  </from>
                  <to>
                    <xdr:col>15</xdr:col>
                    <xdr:colOff>104775</xdr:colOff>
                    <xdr:row>311</xdr:row>
                    <xdr:rowOff>19050</xdr:rowOff>
                  </to>
                </anchor>
              </controlPr>
            </control>
          </mc:Choice>
        </mc:AlternateContent>
        <mc:AlternateContent xmlns:mc="http://schemas.openxmlformats.org/markup-compatibility/2006">
          <mc:Choice Requires="x14">
            <control shapeId="4593" r:id="rId283" name="Check Box 497">
              <controlPr defaultSize="0" autoFill="0" autoLine="0" autoPict="0">
                <anchor moveWithCells="1">
                  <from>
                    <xdr:col>39</xdr:col>
                    <xdr:colOff>142875</xdr:colOff>
                    <xdr:row>309</xdr:row>
                    <xdr:rowOff>133350</xdr:rowOff>
                  </from>
                  <to>
                    <xdr:col>41</xdr:col>
                    <xdr:colOff>104775</xdr:colOff>
                    <xdr:row>311</xdr:row>
                    <xdr:rowOff>19050</xdr:rowOff>
                  </to>
                </anchor>
              </controlPr>
            </control>
          </mc:Choice>
        </mc:AlternateContent>
        <mc:AlternateContent xmlns:mc="http://schemas.openxmlformats.org/markup-compatibility/2006">
          <mc:Choice Requires="x14">
            <control shapeId="4600" r:id="rId284" name="Check Box 504">
              <controlPr defaultSize="0" autoFill="0" autoLine="0" autoPict="0">
                <anchor moveWithCells="1">
                  <from>
                    <xdr:col>13</xdr:col>
                    <xdr:colOff>142875</xdr:colOff>
                    <xdr:row>313</xdr:row>
                    <xdr:rowOff>142875</xdr:rowOff>
                  </from>
                  <to>
                    <xdr:col>15</xdr:col>
                    <xdr:colOff>104775</xdr:colOff>
                    <xdr:row>315</xdr:row>
                    <xdr:rowOff>28575</xdr:rowOff>
                  </to>
                </anchor>
              </controlPr>
            </control>
          </mc:Choice>
        </mc:AlternateContent>
        <mc:AlternateContent xmlns:mc="http://schemas.openxmlformats.org/markup-compatibility/2006">
          <mc:Choice Requires="x14">
            <control shapeId="4601" r:id="rId285" name="Check Box 505">
              <controlPr defaultSize="0" autoFill="0" autoLine="0" autoPict="0">
                <anchor moveWithCells="1">
                  <from>
                    <xdr:col>15</xdr:col>
                    <xdr:colOff>142875</xdr:colOff>
                    <xdr:row>313</xdr:row>
                    <xdr:rowOff>142875</xdr:rowOff>
                  </from>
                  <to>
                    <xdr:col>17</xdr:col>
                    <xdr:colOff>104775</xdr:colOff>
                    <xdr:row>315</xdr:row>
                    <xdr:rowOff>28575</xdr:rowOff>
                  </to>
                </anchor>
              </controlPr>
            </control>
          </mc:Choice>
        </mc:AlternateContent>
        <mc:AlternateContent xmlns:mc="http://schemas.openxmlformats.org/markup-compatibility/2006">
          <mc:Choice Requires="x14">
            <control shapeId="4603" r:id="rId286" name="Check Box 507">
              <controlPr defaultSize="0" autoFill="0" autoLine="0" autoPict="0">
                <anchor moveWithCells="1">
                  <from>
                    <xdr:col>39</xdr:col>
                    <xdr:colOff>142875</xdr:colOff>
                    <xdr:row>313</xdr:row>
                    <xdr:rowOff>142875</xdr:rowOff>
                  </from>
                  <to>
                    <xdr:col>41</xdr:col>
                    <xdr:colOff>104775</xdr:colOff>
                    <xdr:row>315</xdr:row>
                    <xdr:rowOff>28575</xdr:rowOff>
                  </to>
                </anchor>
              </controlPr>
            </control>
          </mc:Choice>
        </mc:AlternateContent>
        <mc:AlternateContent xmlns:mc="http://schemas.openxmlformats.org/markup-compatibility/2006">
          <mc:Choice Requires="x14">
            <control shapeId="4631" r:id="rId287" name="Check Box 535">
              <controlPr defaultSize="0" autoFill="0" autoLine="0" autoPict="0">
                <anchor moveWithCells="1">
                  <from>
                    <xdr:col>13</xdr:col>
                    <xdr:colOff>142875</xdr:colOff>
                    <xdr:row>224</xdr:row>
                    <xdr:rowOff>171450</xdr:rowOff>
                  </from>
                  <to>
                    <xdr:col>15</xdr:col>
                    <xdr:colOff>104775</xdr:colOff>
                    <xdr:row>226</xdr:row>
                    <xdr:rowOff>28575</xdr:rowOff>
                  </to>
                </anchor>
              </controlPr>
            </control>
          </mc:Choice>
        </mc:AlternateContent>
        <mc:AlternateContent xmlns:mc="http://schemas.openxmlformats.org/markup-compatibility/2006">
          <mc:Choice Requires="x14">
            <control shapeId="4632" r:id="rId288" name="Check Box 536">
              <controlPr defaultSize="0" autoFill="0" autoLine="0" autoPict="0">
                <anchor moveWithCells="1">
                  <from>
                    <xdr:col>15</xdr:col>
                    <xdr:colOff>142875</xdr:colOff>
                    <xdr:row>224</xdr:row>
                    <xdr:rowOff>171450</xdr:rowOff>
                  </from>
                  <to>
                    <xdr:col>17</xdr:col>
                    <xdr:colOff>104775</xdr:colOff>
                    <xdr:row>226</xdr:row>
                    <xdr:rowOff>28575</xdr:rowOff>
                  </to>
                </anchor>
              </controlPr>
            </control>
          </mc:Choice>
        </mc:AlternateContent>
        <mc:AlternateContent xmlns:mc="http://schemas.openxmlformats.org/markup-compatibility/2006">
          <mc:Choice Requires="x14">
            <control shapeId="4633" r:id="rId289" name="Check Box 537">
              <controlPr defaultSize="0" autoFill="0" autoLine="0" autoPict="0">
                <anchor moveWithCells="1">
                  <from>
                    <xdr:col>26</xdr:col>
                    <xdr:colOff>142875</xdr:colOff>
                    <xdr:row>224</xdr:row>
                    <xdr:rowOff>171450</xdr:rowOff>
                  </from>
                  <to>
                    <xdr:col>28</xdr:col>
                    <xdr:colOff>104775</xdr:colOff>
                    <xdr:row>226</xdr:row>
                    <xdr:rowOff>28575</xdr:rowOff>
                  </to>
                </anchor>
              </controlPr>
            </control>
          </mc:Choice>
        </mc:AlternateContent>
        <mc:AlternateContent xmlns:mc="http://schemas.openxmlformats.org/markup-compatibility/2006">
          <mc:Choice Requires="x14">
            <control shapeId="4634" r:id="rId290" name="Check Box 538">
              <controlPr defaultSize="0" autoFill="0" autoLine="0" autoPict="0">
                <anchor moveWithCells="1">
                  <from>
                    <xdr:col>28</xdr:col>
                    <xdr:colOff>142875</xdr:colOff>
                    <xdr:row>224</xdr:row>
                    <xdr:rowOff>171450</xdr:rowOff>
                  </from>
                  <to>
                    <xdr:col>30</xdr:col>
                    <xdr:colOff>104775</xdr:colOff>
                    <xdr:row>226</xdr:row>
                    <xdr:rowOff>28575</xdr:rowOff>
                  </to>
                </anchor>
              </controlPr>
            </control>
          </mc:Choice>
        </mc:AlternateContent>
        <mc:AlternateContent xmlns:mc="http://schemas.openxmlformats.org/markup-compatibility/2006">
          <mc:Choice Requires="x14">
            <control shapeId="4635" r:id="rId291" name="Check Box 539">
              <controlPr defaultSize="0" autoFill="0" autoLine="0" autoPict="0">
                <anchor moveWithCells="1">
                  <from>
                    <xdr:col>39</xdr:col>
                    <xdr:colOff>142875</xdr:colOff>
                    <xdr:row>224</xdr:row>
                    <xdr:rowOff>171450</xdr:rowOff>
                  </from>
                  <to>
                    <xdr:col>41</xdr:col>
                    <xdr:colOff>104775</xdr:colOff>
                    <xdr:row>226</xdr:row>
                    <xdr:rowOff>28575</xdr:rowOff>
                  </to>
                </anchor>
              </controlPr>
            </control>
          </mc:Choice>
        </mc:AlternateContent>
        <mc:AlternateContent xmlns:mc="http://schemas.openxmlformats.org/markup-compatibility/2006">
          <mc:Choice Requires="x14">
            <control shapeId="4636" r:id="rId292" name="Check Box 540">
              <controlPr defaultSize="0" autoFill="0" autoLine="0" autoPict="0">
                <anchor moveWithCells="1">
                  <from>
                    <xdr:col>41</xdr:col>
                    <xdr:colOff>142875</xdr:colOff>
                    <xdr:row>224</xdr:row>
                    <xdr:rowOff>171450</xdr:rowOff>
                  </from>
                  <to>
                    <xdr:col>43</xdr:col>
                    <xdr:colOff>104775</xdr:colOff>
                    <xdr:row>226</xdr:row>
                    <xdr:rowOff>28575</xdr:rowOff>
                  </to>
                </anchor>
              </controlPr>
            </control>
          </mc:Choice>
        </mc:AlternateContent>
        <mc:AlternateContent xmlns:mc="http://schemas.openxmlformats.org/markup-compatibility/2006">
          <mc:Choice Requires="x14">
            <control shapeId="4642" r:id="rId293" name="Check Box 546">
              <controlPr defaultSize="0" autoFill="0" autoLine="0" autoPict="0">
                <anchor moveWithCells="1" sizeWithCells="1">
                  <from>
                    <xdr:col>22</xdr:col>
                    <xdr:colOff>0</xdr:colOff>
                    <xdr:row>153</xdr:row>
                    <xdr:rowOff>142875</xdr:rowOff>
                  </from>
                  <to>
                    <xdr:col>23</xdr:col>
                    <xdr:colOff>0</xdr:colOff>
                    <xdr:row>155</xdr:row>
                    <xdr:rowOff>19050</xdr:rowOff>
                  </to>
                </anchor>
              </controlPr>
            </control>
          </mc:Choice>
        </mc:AlternateContent>
        <mc:AlternateContent xmlns:mc="http://schemas.openxmlformats.org/markup-compatibility/2006">
          <mc:Choice Requires="x14">
            <control shapeId="4643" r:id="rId294" name="Check Box 547">
              <controlPr defaultSize="0" autoFill="0" autoLine="0" autoPict="0">
                <anchor moveWithCells="1" sizeWithCells="1">
                  <from>
                    <xdr:col>34</xdr:col>
                    <xdr:colOff>152400</xdr:colOff>
                    <xdr:row>153</xdr:row>
                    <xdr:rowOff>142875</xdr:rowOff>
                  </from>
                  <to>
                    <xdr:col>35</xdr:col>
                    <xdr:colOff>152400</xdr:colOff>
                    <xdr:row>155</xdr:row>
                    <xdr:rowOff>19050</xdr:rowOff>
                  </to>
                </anchor>
              </controlPr>
            </control>
          </mc:Choice>
        </mc:AlternateContent>
        <mc:AlternateContent xmlns:mc="http://schemas.openxmlformats.org/markup-compatibility/2006">
          <mc:Choice Requires="x14">
            <control shapeId="4644" r:id="rId295" name="Check Box 548">
              <controlPr defaultSize="0" autoFill="0" autoLine="0" autoPict="0">
                <anchor moveWithCells="1" sizeWithCells="1">
                  <from>
                    <xdr:col>34</xdr:col>
                    <xdr:colOff>152400</xdr:colOff>
                    <xdr:row>157</xdr:row>
                    <xdr:rowOff>142875</xdr:rowOff>
                  </from>
                  <to>
                    <xdr:col>36</xdr:col>
                    <xdr:colOff>0</xdr:colOff>
                    <xdr:row>159</xdr:row>
                    <xdr:rowOff>19050</xdr:rowOff>
                  </to>
                </anchor>
              </controlPr>
            </control>
          </mc:Choice>
        </mc:AlternateContent>
        <mc:AlternateContent xmlns:mc="http://schemas.openxmlformats.org/markup-compatibility/2006">
          <mc:Choice Requires="x14">
            <control shapeId="4645" r:id="rId296" name="Check Box 549">
              <controlPr defaultSize="0" autoFill="0" autoLine="0" autoPict="0">
                <anchor moveWithCells="1" sizeWithCells="1">
                  <from>
                    <xdr:col>22</xdr:col>
                    <xdr:colOff>0</xdr:colOff>
                    <xdr:row>157</xdr:row>
                    <xdr:rowOff>104775</xdr:rowOff>
                  </from>
                  <to>
                    <xdr:col>23</xdr:col>
                    <xdr:colOff>0</xdr:colOff>
                    <xdr:row>159</xdr:row>
                    <xdr:rowOff>57150</xdr:rowOff>
                  </to>
                </anchor>
              </controlPr>
            </control>
          </mc:Choice>
        </mc:AlternateContent>
        <mc:AlternateContent xmlns:mc="http://schemas.openxmlformats.org/markup-compatibility/2006">
          <mc:Choice Requires="x14">
            <control shapeId="4646" r:id="rId297" name="Check Box 550">
              <controlPr defaultSize="0" autoFill="0" autoLine="0" autoPict="0">
                <anchor moveWithCells="1" sizeWithCells="1">
                  <from>
                    <xdr:col>34</xdr:col>
                    <xdr:colOff>152400</xdr:colOff>
                    <xdr:row>155</xdr:row>
                    <xdr:rowOff>152400</xdr:rowOff>
                  </from>
                  <to>
                    <xdr:col>35</xdr:col>
                    <xdr:colOff>152400</xdr:colOff>
                    <xdr:row>157</xdr:row>
                    <xdr:rowOff>28575</xdr:rowOff>
                  </to>
                </anchor>
              </controlPr>
            </control>
          </mc:Choice>
        </mc:AlternateContent>
        <mc:AlternateContent xmlns:mc="http://schemas.openxmlformats.org/markup-compatibility/2006">
          <mc:Choice Requires="x14">
            <control shapeId="4657" r:id="rId298" name="Check Box 561">
              <controlPr defaultSize="0" autoFill="0" autoLine="0" autoPict="0">
                <anchor moveWithCells="1">
                  <from>
                    <xdr:col>15</xdr:col>
                    <xdr:colOff>142875</xdr:colOff>
                    <xdr:row>281</xdr:row>
                    <xdr:rowOff>161925</xdr:rowOff>
                  </from>
                  <to>
                    <xdr:col>17</xdr:col>
                    <xdr:colOff>104775</xdr:colOff>
                    <xdr:row>283</xdr:row>
                    <xdr:rowOff>19050</xdr:rowOff>
                  </to>
                </anchor>
              </controlPr>
            </control>
          </mc:Choice>
        </mc:AlternateContent>
        <mc:AlternateContent xmlns:mc="http://schemas.openxmlformats.org/markup-compatibility/2006">
          <mc:Choice Requires="x14">
            <control shapeId="4663" r:id="rId299" name="Check Box 567">
              <controlPr defaultSize="0" autoFill="0" autoLine="0" autoPict="0">
                <anchor moveWithCells="1">
                  <from>
                    <xdr:col>15</xdr:col>
                    <xdr:colOff>142875</xdr:colOff>
                    <xdr:row>259</xdr:row>
                    <xdr:rowOff>161925</xdr:rowOff>
                  </from>
                  <to>
                    <xdr:col>17</xdr:col>
                    <xdr:colOff>104775</xdr:colOff>
                    <xdr:row>261</xdr:row>
                    <xdr:rowOff>19050</xdr:rowOff>
                  </to>
                </anchor>
              </controlPr>
            </control>
          </mc:Choice>
        </mc:AlternateContent>
        <mc:AlternateContent xmlns:mc="http://schemas.openxmlformats.org/markup-compatibility/2006">
          <mc:Choice Requires="x14">
            <control shapeId="4664" r:id="rId300" name="Check Box 568">
              <controlPr defaultSize="0" autoFill="0" autoLine="0" autoPict="0">
                <anchor moveWithCells="1">
                  <from>
                    <xdr:col>15</xdr:col>
                    <xdr:colOff>142875</xdr:colOff>
                    <xdr:row>253</xdr:row>
                    <xdr:rowOff>161925</xdr:rowOff>
                  </from>
                  <to>
                    <xdr:col>17</xdr:col>
                    <xdr:colOff>104775</xdr:colOff>
                    <xdr:row>255</xdr:row>
                    <xdr:rowOff>19050</xdr:rowOff>
                  </to>
                </anchor>
              </controlPr>
            </control>
          </mc:Choice>
        </mc:AlternateContent>
        <mc:AlternateContent xmlns:mc="http://schemas.openxmlformats.org/markup-compatibility/2006">
          <mc:Choice Requires="x14">
            <control shapeId="4666" r:id="rId301" name="Check Box 570">
              <controlPr defaultSize="0" autoFill="0" autoLine="0" autoPict="0">
                <anchor moveWithCells="1">
                  <from>
                    <xdr:col>15</xdr:col>
                    <xdr:colOff>142875</xdr:colOff>
                    <xdr:row>247</xdr:row>
                    <xdr:rowOff>161925</xdr:rowOff>
                  </from>
                  <to>
                    <xdr:col>17</xdr:col>
                    <xdr:colOff>104775</xdr:colOff>
                    <xdr:row>249</xdr:row>
                    <xdr:rowOff>19050</xdr:rowOff>
                  </to>
                </anchor>
              </controlPr>
            </control>
          </mc:Choice>
        </mc:AlternateContent>
        <mc:AlternateContent xmlns:mc="http://schemas.openxmlformats.org/markup-compatibility/2006">
          <mc:Choice Requires="x14">
            <control shapeId="4668" r:id="rId302" name="Check Box 572">
              <controlPr defaultSize="0" autoFill="0" autoLine="0" autoPict="0">
                <anchor moveWithCells="1">
                  <from>
                    <xdr:col>54</xdr:col>
                    <xdr:colOff>142875</xdr:colOff>
                    <xdr:row>235</xdr:row>
                    <xdr:rowOff>161925</xdr:rowOff>
                  </from>
                  <to>
                    <xdr:col>56</xdr:col>
                    <xdr:colOff>104775</xdr:colOff>
                    <xdr:row>237</xdr:row>
                    <xdr:rowOff>19050</xdr:rowOff>
                  </to>
                </anchor>
              </controlPr>
            </control>
          </mc:Choice>
        </mc:AlternateContent>
        <mc:AlternateContent xmlns:mc="http://schemas.openxmlformats.org/markup-compatibility/2006">
          <mc:Choice Requires="x14">
            <control shapeId="4669" r:id="rId303" name="Check Box 573">
              <controlPr defaultSize="0" autoFill="0" autoLine="0" autoPict="0">
                <anchor moveWithCells="1">
                  <from>
                    <xdr:col>28</xdr:col>
                    <xdr:colOff>142875</xdr:colOff>
                    <xdr:row>253</xdr:row>
                    <xdr:rowOff>161925</xdr:rowOff>
                  </from>
                  <to>
                    <xdr:col>30</xdr:col>
                    <xdr:colOff>104775</xdr:colOff>
                    <xdr:row>255</xdr:row>
                    <xdr:rowOff>19050</xdr:rowOff>
                  </to>
                </anchor>
              </controlPr>
            </control>
          </mc:Choice>
        </mc:AlternateContent>
        <mc:AlternateContent xmlns:mc="http://schemas.openxmlformats.org/markup-compatibility/2006">
          <mc:Choice Requires="x14">
            <control shapeId="4676" r:id="rId304" name="Check Box 580">
              <controlPr defaultSize="0" autoFill="0" autoLine="0" autoPict="0">
                <anchor moveWithCells="1">
                  <from>
                    <xdr:col>41</xdr:col>
                    <xdr:colOff>142875</xdr:colOff>
                    <xdr:row>235</xdr:row>
                    <xdr:rowOff>161925</xdr:rowOff>
                  </from>
                  <to>
                    <xdr:col>43</xdr:col>
                    <xdr:colOff>104775</xdr:colOff>
                    <xdr:row>237</xdr:row>
                    <xdr:rowOff>19050</xdr:rowOff>
                  </to>
                </anchor>
              </controlPr>
            </control>
          </mc:Choice>
        </mc:AlternateContent>
        <mc:AlternateContent xmlns:mc="http://schemas.openxmlformats.org/markup-compatibility/2006">
          <mc:Choice Requires="x14">
            <control shapeId="4677" r:id="rId305" name="Check Box 581">
              <controlPr defaultSize="0" autoFill="0" autoLine="0" autoPict="0">
                <anchor moveWithCells="1">
                  <from>
                    <xdr:col>15</xdr:col>
                    <xdr:colOff>142875</xdr:colOff>
                    <xdr:row>237</xdr:row>
                    <xdr:rowOff>161925</xdr:rowOff>
                  </from>
                  <to>
                    <xdr:col>17</xdr:col>
                    <xdr:colOff>104775</xdr:colOff>
                    <xdr:row>239</xdr:row>
                    <xdr:rowOff>19050</xdr:rowOff>
                  </to>
                </anchor>
              </controlPr>
            </control>
          </mc:Choice>
        </mc:AlternateContent>
        <mc:AlternateContent xmlns:mc="http://schemas.openxmlformats.org/markup-compatibility/2006">
          <mc:Choice Requires="x14">
            <control shapeId="4678" r:id="rId306" name="Check Box 582">
              <controlPr defaultSize="0" autoFill="0" autoLine="0" autoPict="0">
                <anchor moveWithCells="1">
                  <from>
                    <xdr:col>28</xdr:col>
                    <xdr:colOff>142875</xdr:colOff>
                    <xdr:row>237</xdr:row>
                    <xdr:rowOff>161925</xdr:rowOff>
                  </from>
                  <to>
                    <xdr:col>30</xdr:col>
                    <xdr:colOff>104775</xdr:colOff>
                    <xdr:row>239</xdr:row>
                    <xdr:rowOff>19050</xdr:rowOff>
                  </to>
                </anchor>
              </controlPr>
            </control>
          </mc:Choice>
        </mc:AlternateContent>
        <mc:AlternateContent xmlns:mc="http://schemas.openxmlformats.org/markup-compatibility/2006">
          <mc:Choice Requires="x14">
            <control shapeId="4680" r:id="rId307" name="Check Box 584">
              <controlPr defaultSize="0" autoFill="0" autoLine="0" autoPict="0">
                <anchor moveWithCells="1">
                  <from>
                    <xdr:col>15</xdr:col>
                    <xdr:colOff>142875</xdr:colOff>
                    <xdr:row>273</xdr:row>
                    <xdr:rowOff>161925</xdr:rowOff>
                  </from>
                  <to>
                    <xdr:col>17</xdr:col>
                    <xdr:colOff>104775</xdr:colOff>
                    <xdr:row>275</xdr:row>
                    <xdr:rowOff>19050</xdr:rowOff>
                  </to>
                </anchor>
              </controlPr>
            </control>
          </mc:Choice>
        </mc:AlternateContent>
        <mc:AlternateContent xmlns:mc="http://schemas.openxmlformats.org/markup-compatibility/2006">
          <mc:Choice Requires="x14">
            <control shapeId="4689" r:id="rId308" name="Check Box 593">
              <controlPr defaultSize="0" autoFill="0" autoLine="0" autoPict="0">
                <anchor moveWithCells="1">
                  <from>
                    <xdr:col>5</xdr:col>
                    <xdr:colOff>19050</xdr:colOff>
                    <xdr:row>36</xdr:row>
                    <xdr:rowOff>57150</xdr:rowOff>
                  </from>
                  <to>
                    <xdr:col>7</xdr:col>
                    <xdr:colOff>57150</xdr:colOff>
                    <xdr:row>38</xdr:row>
                    <xdr:rowOff>66675</xdr:rowOff>
                  </to>
                </anchor>
              </controlPr>
            </control>
          </mc:Choice>
        </mc:AlternateContent>
        <mc:AlternateContent xmlns:mc="http://schemas.openxmlformats.org/markup-compatibility/2006">
          <mc:Choice Requires="x14">
            <control shapeId="4690" r:id="rId309" name="Check Box 594">
              <controlPr defaultSize="0" autoFill="0" autoLine="0" autoPict="0">
                <anchor moveWithCells="1">
                  <from>
                    <xdr:col>5</xdr:col>
                    <xdr:colOff>19050</xdr:colOff>
                    <xdr:row>37</xdr:row>
                    <xdr:rowOff>104775</xdr:rowOff>
                  </from>
                  <to>
                    <xdr:col>7</xdr:col>
                    <xdr:colOff>57150</xdr:colOff>
                    <xdr:row>39</xdr:row>
                    <xdr:rowOff>66675</xdr:rowOff>
                  </to>
                </anchor>
              </controlPr>
            </control>
          </mc:Choice>
        </mc:AlternateContent>
        <mc:AlternateContent xmlns:mc="http://schemas.openxmlformats.org/markup-compatibility/2006">
          <mc:Choice Requires="x14">
            <control shapeId="4691" r:id="rId310" name="Check Box 595">
              <controlPr defaultSize="0" autoFill="0" autoLine="0" autoPict="0">
                <anchor moveWithCells="1">
                  <from>
                    <xdr:col>5</xdr:col>
                    <xdr:colOff>19050</xdr:colOff>
                    <xdr:row>38</xdr:row>
                    <xdr:rowOff>104775</xdr:rowOff>
                  </from>
                  <to>
                    <xdr:col>7</xdr:col>
                    <xdr:colOff>57150</xdr:colOff>
                    <xdr:row>40</xdr:row>
                    <xdr:rowOff>66675</xdr:rowOff>
                  </to>
                </anchor>
              </controlPr>
            </control>
          </mc:Choice>
        </mc:AlternateContent>
        <mc:AlternateContent xmlns:mc="http://schemas.openxmlformats.org/markup-compatibility/2006">
          <mc:Choice Requires="x14">
            <control shapeId="4692" r:id="rId311" name="Check Box 596">
              <controlPr defaultSize="0" autoFill="0" autoLine="0" autoPict="0">
                <anchor moveWithCells="1">
                  <from>
                    <xdr:col>5</xdr:col>
                    <xdr:colOff>19050</xdr:colOff>
                    <xdr:row>40</xdr:row>
                    <xdr:rowOff>95250</xdr:rowOff>
                  </from>
                  <to>
                    <xdr:col>7</xdr:col>
                    <xdr:colOff>57150</xdr:colOff>
                    <xdr:row>42</xdr:row>
                    <xdr:rowOff>57150</xdr:rowOff>
                  </to>
                </anchor>
              </controlPr>
            </control>
          </mc:Choice>
        </mc:AlternateContent>
        <mc:AlternateContent xmlns:mc="http://schemas.openxmlformats.org/markup-compatibility/2006">
          <mc:Choice Requires="x14">
            <control shapeId="4698" r:id="rId312" name="Check Box 602">
              <controlPr defaultSize="0" autoFill="0" autoLine="0" autoPict="0">
                <anchor moveWithCells="1">
                  <from>
                    <xdr:col>41</xdr:col>
                    <xdr:colOff>142875</xdr:colOff>
                    <xdr:row>313</xdr:row>
                    <xdr:rowOff>142875</xdr:rowOff>
                  </from>
                  <to>
                    <xdr:col>43</xdr:col>
                    <xdr:colOff>104775</xdr:colOff>
                    <xdr:row>315</xdr:row>
                    <xdr:rowOff>28575</xdr:rowOff>
                  </to>
                </anchor>
              </controlPr>
            </control>
          </mc:Choice>
        </mc:AlternateContent>
        <mc:AlternateContent xmlns:mc="http://schemas.openxmlformats.org/markup-compatibility/2006">
          <mc:Choice Requires="x14">
            <control shapeId="4700" r:id="rId313" name="Check Box 604">
              <controlPr defaultSize="0" autoFill="0" autoLine="0" autoPict="0">
                <anchor moveWithCells="1">
                  <from>
                    <xdr:col>41</xdr:col>
                    <xdr:colOff>142875</xdr:colOff>
                    <xdr:row>307</xdr:row>
                    <xdr:rowOff>161925</xdr:rowOff>
                  </from>
                  <to>
                    <xdr:col>43</xdr:col>
                    <xdr:colOff>104775</xdr:colOff>
                    <xdr:row>309</xdr:row>
                    <xdr:rowOff>19050</xdr:rowOff>
                  </to>
                </anchor>
              </controlPr>
            </control>
          </mc:Choice>
        </mc:AlternateContent>
        <mc:AlternateContent xmlns:mc="http://schemas.openxmlformats.org/markup-compatibility/2006">
          <mc:Choice Requires="x14">
            <control shapeId="4703" r:id="rId314" name="Check Box 607">
              <controlPr defaultSize="0" autoFill="0" autoLine="0" autoPict="0">
                <anchor moveWithCells="1">
                  <from>
                    <xdr:col>54</xdr:col>
                    <xdr:colOff>142875</xdr:colOff>
                    <xdr:row>299</xdr:row>
                    <xdr:rowOff>161925</xdr:rowOff>
                  </from>
                  <to>
                    <xdr:col>56</xdr:col>
                    <xdr:colOff>104775</xdr:colOff>
                    <xdr:row>301</xdr:row>
                    <xdr:rowOff>19050</xdr:rowOff>
                  </to>
                </anchor>
              </controlPr>
            </control>
          </mc:Choice>
        </mc:AlternateContent>
        <mc:AlternateContent xmlns:mc="http://schemas.openxmlformats.org/markup-compatibility/2006">
          <mc:Choice Requires="x14">
            <control shapeId="4704" r:id="rId315" name="Check Box 608">
              <controlPr defaultSize="0" autoFill="0" autoLine="0" autoPict="0">
                <anchor moveWithCells="1">
                  <from>
                    <xdr:col>28</xdr:col>
                    <xdr:colOff>142875</xdr:colOff>
                    <xdr:row>297</xdr:row>
                    <xdr:rowOff>161925</xdr:rowOff>
                  </from>
                  <to>
                    <xdr:col>30</xdr:col>
                    <xdr:colOff>104775</xdr:colOff>
                    <xdr:row>299</xdr:row>
                    <xdr:rowOff>19050</xdr:rowOff>
                  </to>
                </anchor>
              </controlPr>
            </control>
          </mc:Choice>
        </mc:AlternateContent>
        <mc:AlternateContent xmlns:mc="http://schemas.openxmlformats.org/markup-compatibility/2006">
          <mc:Choice Requires="x14">
            <control shapeId="4710" r:id="rId316" name="Check Box 614">
              <controlPr defaultSize="0" autoFill="0" autoLine="0" autoPict="0">
                <anchor moveWithCells="1">
                  <from>
                    <xdr:col>54</xdr:col>
                    <xdr:colOff>142875</xdr:colOff>
                    <xdr:row>285</xdr:row>
                    <xdr:rowOff>161925</xdr:rowOff>
                  </from>
                  <to>
                    <xdr:col>56</xdr:col>
                    <xdr:colOff>104775</xdr:colOff>
                    <xdr:row>287</xdr:row>
                    <xdr:rowOff>19050</xdr:rowOff>
                  </to>
                </anchor>
              </controlPr>
            </control>
          </mc:Choice>
        </mc:AlternateContent>
        <mc:AlternateContent xmlns:mc="http://schemas.openxmlformats.org/markup-compatibility/2006">
          <mc:Choice Requires="x14">
            <control shapeId="4711" r:id="rId317" name="Check Box 615">
              <controlPr defaultSize="0" autoFill="0" autoLine="0" autoPict="0">
                <anchor moveWithCells="1">
                  <from>
                    <xdr:col>28</xdr:col>
                    <xdr:colOff>142875</xdr:colOff>
                    <xdr:row>285</xdr:row>
                    <xdr:rowOff>161925</xdr:rowOff>
                  </from>
                  <to>
                    <xdr:col>30</xdr:col>
                    <xdr:colOff>104775</xdr:colOff>
                    <xdr:row>287</xdr:row>
                    <xdr:rowOff>19050</xdr:rowOff>
                  </to>
                </anchor>
              </controlPr>
            </control>
          </mc:Choice>
        </mc:AlternateContent>
        <mc:AlternateContent xmlns:mc="http://schemas.openxmlformats.org/markup-compatibility/2006">
          <mc:Choice Requires="x14">
            <control shapeId="4712" r:id="rId318" name="Check Box 616">
              <controlPr defaultSize="0" autoFill="0" autoLine="0" autoPict="0">
                <anchor moveWithCells="1">
                  <from>
                    <xdr:col>41</xdr:col>
                    <xdr:colOff>142875</xdr:colOff>
                    <xdr:row>283</xdr:row>
                    <xdr:rowOff>161925</xdr:rowOff>
                  </from>
                  <to>
                    <xdr:col>43</xdr:col>
                    <xdr:colOff>104775</xdr:colOff>
                    <xdr:row>285</xdr:row>
                    <xdr:rowOff>19050</xdr:rowOff>
                  </to>
                </anchor>
              </controlPr>
            </control>
          </mc:Choice>
        </mc:AlternateContent>
        <mc:AlternateContent xmlns:mc="http://schemas.openxmlformats.org/markup-compatibility/2006">
          <mc:Choice Requires="x14">
            <control shapeId="4714" r:id="rId319" name="Check Box 618">
              <controlPr defaultSize="0" autoFill="0" autoLine="0" autoPict="0">
                <anchor moveWithCells="1">
                  <from>
                    <xdr:col>41</xdr:col>
                    <xdr:colOff>142875</xdr:colOff>
                    <xdr:row>277</xdr:row>
                    <xdr:rowOff>161925</xdr:rowOff>
                  </from>
                  <to>
                    <xdr:col>43</xdr:col>
                    <xdr:colOff>104775</xdr:colOff>
                    <xdr:row>279</xdr:row>
                    <xdr:rowOff>19050</xdr:rowOff>
                  </to>
                </anchor>
              </controlPr>
            </control>
          </mc:Choice>
        </mc:AlternateContent>
        <mc:AlternateContent xmlns:mc="http://schemas.openxmlformats.org/markup-compatibility/2006">
          <mc:Choice Requires="x14">
            <control shapeId="4717" r:id="rId320" name="Check Box 621">
              <controlPr defaultSize="0" autoFill="0" autoLine="0" autoPict="0">
                <anchor moveWithCells="1">
                  <from>
                    <xdr:col>28</xdr:col>
                    <xdr:colOff>142875</xdr:colOff>
                    <xdr:row>271</xdr:row>
                    <xdr:rowOff>161925</xdr:rowOff>
                  </from>
                  <to>
                    <xdr:col>30</xdr:col>
                    <xdr:colOff>104775</xdr:colOff>
                    <xdr:row>273</xdr:row>
                    <xdr:rowOff>19050</xdr:rowOff>
                  </to>
                </anchor>
              </controlPr>
            </control>
          </mc:Choice>
        </mc:AlternateContent>
        <mc:AlternateContent xmlns:mc="http://schemas.openxmlformats.org/markup-compatibility/2006">
          <mc:Choice Requires="x14">
            <control shapeId="4719" r:id="rId321" name="Check Box 623">
              <controlPr defaultSize="0" autoFill="0" autoLine="0" autoPict="0">
                <anchor moveWithCells="1">
                  <from>
                    <xdr:col>28</xdr:col>
                    <xdr:colOff>142875</xdr:colOff>
                    <xdr:row>269</xdr:row>
                    <xdr:rowOff>161925</xdr:rowOff>
                  </from>
                  <to>
                    <xdr:col>30</xdr:col>
                    <xdr:colOff>104775</xdr:colOff>
                    <xdr:row>271</xdr:row>
                    <xdr:rowOff>19050</xdr:rowOff>
                  </to>
                </anchor>
              </controlPr>
            </control>
          </mc:Choice>
        </mc:AlternateContent>
        <mc:AlternateContent xmlns:mc="http://schemas.openxmlformats.org/markup-compatibility/2006">
          <mc:Choice Requires="x14">
            <control shapeId="4720" r:id="rId322" name="Check Box 624">
              <controlPr defaultSize="0" autoFill="0" autoLine="0" autoPict="0">
                <anchor moveWithCells="1">
                  <from>
                    <xdr:col>54</xdr:col>
                    <xdr:colOff>142875</xdr:colOff>
                    <xdr:row>265</xdr:row>
                    <xdr:rowOff>161925</xdr:rowOff>
                  </from>
                  <to>
                    <xdr:col>56</xdr:col>
                    <xdr:colOff>104775</xdr:colOff>
                    <xdr:row>267</xdr:row>
                    <xdr:rowOff>19050</xdr:rowOff>
                  </to>
                </anchor>
              </controlPr>
            </control>
          </mc:Choice>
        </mc:AlternateContent>
        <mc:AlternateContent xmlns:mc="http://schemas.openxmlformats.org/markup-compatibility/2006">
          <mc:Choice Requires="x14">
            <control shapeId="4728" r:id="rId323" name="Group Box 632">
              <controlPr defaultSize="0" autoFill="0" autoPict="0">
                <anchor moveWithCells="1">
                  <from>
                    <xdr:col>19</xdr:col>
                    <xdr:colOff>66675</xdr:colOff>
                    <xdr:row>22</xdr:row>
                    <xdr:rowOff>0</xdr:rowOff>
                  </from>
                  <to>
                    <xdr:col>58</xdr:col>
                    <xdr:colOff>95250</xdr:colOff>
                    <xdr:row>22</xdr:row>
                    <xdr:rowOff>333375</xdr:rowOff>
                  </to>
                </anchor>
              </controlPr>
            </control>
          </mc:Choice>
        </mc:AlternateContent>
        <mc:AlternateContent xmlns:mc="http://schemas.openxmlformats.org/markup-compatibility/2006">
          <mc:Choice Requires="x14">
            <control shapeId="4729" r:id="rId324" name="Option Button 633">
              <controlPr defaultSize="0" autoFill="0" autoLine="0" autoPict="0">
                <anchor moveWithCells="1">
                  <from>
                    <xdr:col>19</xdr:col>
                    <xdr:colOff>114300</xdr:colOff>
                    <xdr:row>22</xdr:row>
                    <xdr:rowOff>66675</xdr:rowOff>
                  </from>
                  <to>
                    <xdr:col>24</xdr:col>
                    <xdr:colOff>123825</xdr:colOff>
                    <xdr:row>22</xdr:row>
                    <xdr:rowOff>295275</xdr:rowOff>
                  </to>
                </anchor>
              </controlPr>
            </control>
          </mc:Choice>
        </mc:AlternateContent>
        <mc:AlternateContent xmlns:mc="http://schemas.openxmlformats.org/markup-compatibility/2006">
          <mc:Choice Requires="x14">
            <control shapeId="4730" r:id="rId325" name="Option Button 634">
              <controlPr defaultSize="0" autoFill="0" autoLine="0" autoPict="0">
                <anchor moveWithCells="1">
                  <from>
                    <xdr:col>25</xdr:col>
                    <xdr:colOff>66675</xdr:colOff>
                    <xdr:row>22</xdr:row>
                    <xdr:rowOff>76200</xdr:rowOff>
                  </from>
                  <to>
                    <xdr:col>48</xdr:col>
                    <xdr:colOff>114300</xdr:colOff>
                    <xdr:row>22</xdr:row>
                    <xdr:rowOff>276225</xdr:rowOff>
                  </to>
                </anchor>
              </controlPr>
            </control>
          </mc:Choice>
        </mc:AlternateContent>
        <mc:AlternateContent xmlns:mc="http://schemas.openxmlformats.org/markup-compatibility/2006">
          <mc:Choice Requires="x14">
            <control shapeId="4731" r:id="rId326" name="Check Box 635">
              <controlPr defaultSize="0" autoFill="0" autoLine="0" autoPict="0">
                <anchor moveWithCells="1">
                  <from>
                    <xdr:col>20</xdr:col>
                    <xdr:colOff>95250</xdr:colOff>
                    <xdr:row>22</xdr:row>
                    <xdr:rowOff>876300</xdr:rowOff>
                  </from>
                  <to>
                    <xdr:col>22</xdr:col>
                    <xdr:colOff>9525</xdr:colOff>
                    <xdr:row>22</xdr:row>
                    <xdr:rowOff>1123950</xdr:rowOff>
                  </to>
                </anchor>
              </controlPr>
            </control>
          </mc:Choice>
        </mc:AlternateContent>
        <mc:AlternateContent xmlns:mc="http://schemas.openxmlformats.org/markup-compatibility/2006">
          <mc:Choice Requires="x14">
            <control shapeId="4732" r:id="rId327" name="Check Box 636">
              <controlPr defaultSize="0" autoFill="0" autoLine="0" autoPict="0">
                <anchor moveWithCells="1">
                  <from>
                    <xdr:col>20</xdr:col>
                    <xdr:colOff>95250</xdr:colOff>
                    <xdr:row>22</xdr:row>
                    <xdr:rowOff>695325</xdr:rowOff>
                  </from>
                  <to>
                    <xdr:col>22</xdr:col>
                    <xdr:colOff>9525</xdr:colOff>
                    <xdr:row>22</xdr:row>
                    <xdr:rowOff>942975</xdr:rowOff>
                  </to>
                </anchor>
              </controlPr>
            </control>
          </mc:Choice>
        </mc:AlternateContent>
        <mc:AlternateContent xmlns:mc="http://schemas.openxmlformats.org/markup-compatibility/2006">
          <mc:Choice Requires="x14">
            <control shapeId="4733" r:id="rId328" name="Check Box 637">
              <controlPr defaultSize="0" autoFill="0" autoLine="0" autoPict="0">
                <anchor moveWithCells="1">
                  <from>
                    <xdr:col>20</xdr:col>
                    <xdr:colOff>95250</xdr:colOff>
                    <xdr:row>22</xdr:row>
                    <xdr:rowOff>514350</xdr:rowOff>
                  </from>
                  <to>
                    <xdr:col>22</xdr:col>
                    <xdr:colOff>9525</xdr:colOff>
                    <xdr:row>22</xdr:row>
                    <xdr:rowOff>762000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pageSetUpPr fitToPage="1"/>
  </sheetPr>
  <dimension ref="A5:P40"/>
  <sheetViews>
    <sheetView showGridLines="0" zoomScaleNormal="100" workbookViewId="0">
      <selection activeCell="L22" sqref="L22"/>
    </sheetView>
  </sheetViews>
  <sheetFormatPr defaultRowHeight="12"/>
  <cols>
    <col min="1" max="1" width="3.5703125" style="62" customWidth="1"/>
    <col min="2" max="2" width="9.140625" style="62"/>
    <col min="3" max="3" width="3.140625" style="62" customWidth="1"/>
    <col min="4" max="4" width="8.140625" style="62" customWidth="1"/>
    <col min="5" max="5" width="7.5703125" style="62" customWidth="1"/>
    <col min="6" max="6" width="11.42578125" style="62" customWidth="1"/>
    <col min="7" max="7" width="7.140625" style="62" customWidth="1"/>
    <col min="8" max="8" width="7.5703125" style="62" customWidth="1"/>
    <col min="9" max="9" width="5.140625" style="62" customWidth="1"/>
    <col min="10" max="10" width="6.85546875" style="62" customWidth="1"/>
    <col min="11" max="11" width="4.85546875" style="62" customWidth="1"/>
    <col min="12" max="12" width="10.140625" style="62" customWidth="1"/>
    <col min="13" max="14" width="9.140625" style="62"/>
    <col min="15" max="15" width="24.140625" style="62" customWidth="1"/>
    <col min="16" max="16384" width="9.140625" style="62"/>
  </cols>
  <sheetData>
    <row r="5" spans="1:15">
      <c r="N5" s="69"/>
    </row>
    <row r="6" spans="1:15" ht="22.5" customHeight="1">
      <c r="B6" s="341" t="s">
        <v>927</v>
      </c>
      <c r="C6" s="342"/>
      <c r="D6" s="342"/>
      <c r="E6" s="342"/>
      <c r="F6" s="342"/>
      <c r="G6" s="342"/>
      <c r="H6" s="342"/>
      <c r="I6" s="342"/>
      <c r="J6" s="342"/>
      <c r="K6" s="342"/>
      <c r="L6" s="342"/>
      <c r="N6" s="75" t="s">
        <v>609</v>
      </c>
      <c r="O6" s="162"/>
    </row>
    <row r="7" spans="1:15" ht="25.5" customHeight="1">
      <c r="B7" s="342"/>
      <c r="C7" s="342"/>
      <c r="D7" s="342"/>
      <c r="E7" s="342"/>
      <c r="F7" s="342"/>
      <c r="G7" s="342"/>
      <c r="H7" s="342"/>
      <c r="I7" s="342"/>
      <c r="J7" s="342"/>
      <c r="K7" s="342"/>
      <c r="L7" s="342"/>
      <c r="N7" s="78" t="s">
        <v>608</v>
      </c>
      <c r="O7" s="161" t="s">
        <v>926</v>
      </c>
    </row>
    <row r="8" spans="1:15" s="63" customFormat="1" ht="12.75" customHeight="1">
      <c r="A8" s="76"/>
      <c r="B8" s="77"/>
      <c r="C8" s="76"/>
      <c r="D8" s="76"/>
      <c r="E8" s="76"/>
      <c r="F8" s="76"/>
      <c r="G8" s="76"/>
      <c r="H8" s="76"/>
      <c r="I8" s="76"/>
      <c r="J8" s="76"/>
      <c r="K8" s="76"/>
      <c r="L8" s="76"/>
      <c r="M8" s="76"/>
      <c r="N8" s="76"/>
      <c r="O8" s="76"/>
    </row>
    <row r="9" spans="1:15" s="74" customFormat="1" ht="16.5" customHeight="1">
      <c r="C9" s="75" t="s">
        <v>607</v>
      </c>
      <c r="K9" s="75" t="s">
        <v>606</v>
      </c>
    </row>
    <row r="10" spans="1:15" ht="16.5" customHeight="1">
      <c r="C10" s="69" t="s">
        <v>605</v>
      </c>
      <c r="D10" s="163">
        <f>'Application Form'!N11</f>
        <v>0</v>
      </c>
      <c r="E10" s="163"/>
      <c r="F10" s="163"/>
      <c r="G10" s="163"/>
      <c r="H10" s="163"/>
      <c r="K10" s="69" t="s">
        <v>604</v>
      </c>
      <c r="L10" s="349" t="s">
        <v>603</v>
      </c>
      <c r="M10" s="349"/>
      <c r="N10" s="349"/>
      <c r="O10" s="349"/>
    </row>
    <row r="11" spans="1:15" ht="16.5" customHeight="1">
      <c r="C11" s="69" t="s">
        <v>602</v>
      </c>
      <c r="D11" s="163">
        <f>'Application Form'!N10</f>
        <v>0</v>
      </c>
      <c r="E11" s="164"/>
      <c r="F11" s="164"/>
      <c r="G11" s="164"/>
      <c r="H11" s="164"/>
      <c r="K11" s="69" t="s">
        <v>601</v>
      </c>
      <c r="L11" s="345" t="s">
        <v>600</v>
      </c>
      <c r="M11" s="345"/>
      <c r="N11" s="345"/>
      <c r="O11" s="345"/>
    </row>
    <row r="12" spans="1:15" ht="16.5" customHeight="1">
      <c r="C12" s="69" t="s">
        <v>599</v>
      </c>
      <c r="D12" s="164">
        <f>'Application Form'!N12</f>
        <v>0</v>
      </c>
      <c r="E12" s="164"/>
      <c r="F12" s="164"/>
      <c r="G12" s="164"/>
      <c r="H12" s="164"/>
      <c r="K12" s="69" t="s">
        <v>598</v>
      </c>
      <c r="L12" s="345" t="s">
        <v>597</v>
      </c>
      <c r="M12" s="345"/>
      <c r="N12" s="345"/>
      <c r="O12" s="345"/>
    </row>
    <row r="13" spans="1:15" ht="16.5" customHeight="1">
      <c r="C13" s="69" t="s">
        <v>594</v>
      </c>
      <c r="D13" s="164">
        <f>'Application Form'!N13</f>
        <v>0</v>
      </c>
      <c r="E13" s="164"/>
      <c r="F13" s="164"/>
      <c r="G13" s="164"/>
      <c r="H13" s="164"/>
      <c r="K13" s="69" t="s">
        <v>594</v>
      </c>
      <c r="L13" s="350" t="s">
        <v>596</v>
      </c>
      <c r="M13" s="350"/>
      <c r="N13" s="350"/>
      <c r="O13" s="350"/>
    </row>
    <row r="14" spans="1:15" ht="16.5" customHeight="1">
      <c r="C14" s="69"/>
      <c r="D14" s="165"/>
      <c r="E14" s="164"/>
      <c r="F14" s="164"/>
      <c r="G14" s="164"/>
      <c r="H14" s="164"/>
      <c r="K14" s="69" t="s">
        <v>595</v>
      </c>
      <c r="L14" s="345" t="s">
        <v>593</v>
      </c>
      <c r="M14" s="345"/>
      <c r="N14" s="345"/>
      <c r="O14" s="345"/>
    </row>
    <row r="15" spans="1:15" ht="16.5" customHeight="1">
      <c r="C15" s="69" t="s">
        <v>592</v>
      </c>
      <c r="D15" s="164">
        <f>'Application Form'!N14</f>
        <v>0</v>
      </c>
      <c r="E15" s="164"/>
      <c r="F15" s="164"/>
      <c r="G15" s="164"/>
      <c r="H15" s="164"/>
      <c r="K15" s="69"/>
      <c r="L15" s="73"/>
      <c r="M15" s="73"/>
      <c r="N15" s="73"/>
      <c r="O15" s="73"/>
    </row>
    <row r="16" spans="1:15" ht="16.5" customHeight="1">
      <c r="C16" s="69" t="s">
        <v>591</v>
      </c>
      <c r="D16" s="164">
        <f>'Application Form'!N15</f>
        <v>0</v>
      </c>
      <c r="E16" s="164"/>
      <c r="F16" s="164"/>
      <c r="G16" s="164"/>
      <c r="H16" s="164"/>
      <c r="K16" s="69"/>
      <c r="L16" s="73"/>
      <c r="M16" s="73"/>
      <c r="N16" s="73"/>
      <c r="O16" s="73"/>
    </row>
    <row r="17" spans="3:16" ht="16.5" customHeight="1">
      <c r="C17" s="69" t="s">
        <v>590</v>
      </c>
      <c r="D17" s="164">
        <f>'Application Form'!N16</f>
        <v>0</v>
      </c>
      <c r="E17" s="164"/>
      <c r="F17" s="164"/>
      <c r="G17" s="164"/>
      <c r="H17" s="164"/>
      <c r="K17" s="69" t="s">
        <v>589</v>
      </c>
      <c r="L17" s="345" t="s">
        <v>588</v>
      </c>
      <c r="M17" s="345"/>
      <c r="N17" s="345"/>
      <c r="O17" s="345"/>
    </row>
    <row r="18" spans="3:16" ht="16.5" customHeight="1">
      <c r="C18" s="69" t="s">
        <v>587</v>
      </c>
      <c r="D18" s="164">
        <f>'Application Form'!N17</f>
        <v>0</v>
      </c>
      <c r="E18" s="164"/>
      <c r="F18" s="164"/>
      <c r="G18" s="164"/>
      <c r="H18" s="164"/>
      <c r="K18" s="69" t="s">
        <v>587</v>
      </c>
      <c r="L18" s="346" t="s">
        <v>586</v>
      </c>
      <c r="M18" s="346"/>
      <c r="N18" s="346"/>
      <c r="O18" s="346"/>
    </row>
    <row r="19" spans="3:16" ht="16.5" customHeight="1">
      <c r="C19" s="72" t="s">
        <v>585</v>
      </c>
      <c r="D19" s="164">
        <f>'Application Form'!N19</f>
        <v>0</v>
      </c>
      <c r="E19" s="166"/>
      <c r="F19" s="166"/>
      <c r="G19" s="166"/>
      <c r="H19" s="166"/>
      <c r="I19" s="71"/>
      <c r="J19" s="71"/>
      <c r="K19" s="72" t="s">
        <v>585</v>
      </c>
      <c r="L19" s="347" t="s">
        <v>929</v>
      </c>
      <c r="M19" s="348"/>
      <c r="N19" s="348"/>
      <c r="O19" s="348"/>
      <c r="P19" s="71"/>
    </row>
    <row r="20" spans="3:16" ht="16.5" customHeight="1">
      <c r="D20" s="167"/>
      <c r="E20" s="167"/>
      <c r="F20" s="167"/>
      <c r="G20" s="167"/>
      <c r="H20" s="167"/>
    </row>
    <row r="21" spans="3:16" ht="16.5" customHeight="1">
      <c r="C21" s="69" t="s">
        <v>584</v>
      </c>
      <c r="D21" s="337"/>
      <c r="E21" s="337"/>
      <c r="F21" s="337"/>
      <c r="G21" s="337"/>
      <c r="H21" s="337"/>
      <c r="L21"/>
      <c r="M21"/>
      <c r="N21"/>
      <c r="O21"/>
    </row>
    <row r="22" spans="3:16" ht="16.5" customHeight="1">
      <c r="C22" s="69" t="s">
        <v>583</v>
      </c>
      <c r="D22" s="338"/>
      <c r="E22" s="338"/>
      <c r="F22" s="338"/>
      <c r="G22" s="338"/>
      <c r="H22" s="338"/>
      <c r="K22" s="69"/>
    </row>
    <row r="23" spans="3:16" ht="16.5" customHeight="1">
      <c r="C23" s="69"/>
      <c r="D23" s="168"/>
      <c r="E23" s="168"/>
      <c r="F23" s="168"/>
      <c r="G23" s="168"/>
      <c r="H23" s="168"/>
      <c r="K23" s="69"/>
    </row>
    <row r="24" spans="3:16" ht="16.5" customHeight="1">
      <c r="C24" s="69" t="s">
        <v>582</v>
      </c>
      <c r="D24" s="339"/>
      <c r="E24" s="339"/>
      <c r="F24" s="339"/>
      <c r="G24" s="339"/>
      <c r="H24" s="339"/>
      <c r="K24" s="69"/>
    </row>
    <row r="25" spans="3:16" ht="13.5" customHeight="1">
      <c r="C25" s="69"/>
      <c r="D25" s="70"/>
      <c r="E25" s="70"/>
      <c r="F25" s="70"/>
      <c r="G25" s="70"/>
      <c r="H25" s="70"/>
      <c r="K25" s="69"/>
    </row>
    <row r="26" spans="3:16" s="66" customFormat="1" ht="15.75" customHeight="1">
      <c r="C26" s="65" t="s">
        <v>581</v>
      </c>
      <c r="D26" s="67" t="s">
        <v>580</v>
      </c>
      <c r="K26" s="65"/>
    </row>
    <row r="27" spans="3:16" s="66" customFormat="1" ht="15.75" customHeight="1">
      <c r="C27" s="68"/>
      <c r="D27" s="343" t="s">
        <v>928</v>
      </c>
      <c r="E27" s="344"/>
      <c r="F27" s="344"/>
      <c r="G27" s="344"/>
      <c r="H27" s="344"/>
      <c r="I27" s="344"/>
      <c r="J27" s="344"/>
      <c r="K27" s="344"/>
      <c r="L27" s="344"/>
      <c r="M27" s="344"/>
      <c r="N27" s="344"/>
      <c r="O27" s="344"/>
    </row>
    <row r="28" spans="3:16" s="66" customFormat="1" ht="15.75" customHeight="1">
      <c r="C28" s="68"/>
      <c r="D28" s="344"/>
      <c r="E28" s="344"/>
      <c r="F28" s="344"/>
      <c r="G28" s="344"/>
      <c r="H28" s="344"/>
      <c r="I28" s="344"/>
      <c r="J28" s="344"/>
      <c r="K28" s="344"/>
      <c r="L28" s="344"/>
      <c r="M28" s="344"/>
      <c r="N28" s="344"/>
      <c r="O28" s="344"/>
    </row>
    <row r="29" spans="3:16" s="66" customFormat="1" ht="15.75" customHeight="1">
      <c r="C29" s="68"/>
      <c r="D29" s="67" t="s">
        <v>579</v>
      </c>
      <c r="K29" s="65"/>
    </row>
    <row r="30" spans="3:16" s="66" customFormat="1" ht="15.75" customHeight="1">
      <c r="C30" s="68"/>
      <c r="D30" s="67"/>
      <c r="K30" s="65"/>
    </row>
    <row r="31" spans="3:16" s="66" customFormat="1" ht="15.75" customHeight="1">
      <c r="C31" s="68"/>
      <c r="D31" s="67"/>
      <c r="K31" s="65"/>
    </row>
    <row r="32" spans="3:16" s="66" customFormat="1" ht="15.75" customHeight="1">
      <c r="C32" s="68"/>
      <c r="D32" s="67"/>
      <c r="K32" s="65"/>
    </row>
    <row r="33" spans="1:15" s="66" customFormat="1" ht="15.75" customHeight="1">
      <c r="C33" s="68"/>
      <c r="D33" s="67"/>
      <c r="K33" s="65"/>
    </row>
    <row r="34" spans="1:15" s="66" customFormat="1" ht="13.5" customHeight="1" thickBot="1">
      <c r="C34" s="68"/>
      <c r="D34" s="67"/>
      <c r="K34" s="65"/>
    </row>
    <row r="35" spans="1:15" ht="15.75" customHeight="1">
      <c r="B35" s="64"/>
      <c r="C35" s="64"/>
      <c r="D35" s="65" t="s">
        <v>578</v>
      </c>
      <c r="E35" s="169"/>
      <c r="F35" s="170"/>
      <c r="G35" s="170"/>
      <c r="H35" s="170"/>
      <c r="I35" s="170"/>
      <c r="J35" s="170"/>
      <c r="K35" s="170"/>
      <c r="L35" s="170"/>
      <c r="M35" s="170"/>
      <c r="N35" s="170"/>
      <c r="O35" s="171"/>
    </row>
    <row r="36" spans="1:15" ht="15.75" customHeight="1">
      <c r="A36" s="64"/>
      <c r="B36" s="64"/>
      <c r="C36" s="64"/>
      <c r="D36" s="64"/>
      <c r="E36" s="172"/>
      <c r="F36" s="173"/>
      <c r="G36" s="173"/>
      <c r="H36" s="173"/>
      <c r="I36" s="173"/>
      <c r="J36" s="173"/>
      <c r="K36" s="173"/>
      <c r="L36" s="173"/>
      <c r="M36" s="173"/>
      <c r="N36" s="173"/>
      <c r="O36" s="174"/>
    </row>
    <row r="37" spans="1:15" ht="15.75" customHeight="1">
      <c r="A37" s="64"/>
      <c r="B37" s="64"/>
      <c r="C37" s="64"/>
      <c r="D37" s="64"/>
      <c r="E37" s="172"/>
      <c r="F37" s="173"/>
      <c r="G37" s="173"/>
      <c r="H37" s="173"/>
      <c r="I37" s="173"/>
      <c r="J37" s="173"/>
      <c r="K37" s="173"/>
      <c r="L37" s="173"/>
      <c r="M37" s="173"/>
      <c r="N37" s="173"/>
      <c r="O37" s="174"/>
    </row>
    <row r="38" spans="1:15" ht="15.75" customHeight="1" thickBot="1">
      <c r="A38" s="64"/>
      <c r="B38" s="64"/>
      <c r="C38" s="64"/>
      <c r="D38" s="64"/>
      <c r="E38" s="175"/>
      <c r="F38" s="176"/>
      <c r="G38" s="176"/>
      <c r="H38" s="176"/>
      <c r="I38" s="176"/>
      <c r="J38" s="176"/>
      <c r="K38" s="176"/>
      <c r="L38" s="176"/>
      <c r="M38" s="176"/>
      <c r="N38" s="176"/>
      <c r="O38" s="177"/>
    </row>
    <row r="39" spans="1:15" ht="15.75" customHeight="1">
      <c r="A39" s="336" t="s">
        <v>577</v>
      </c>
      <c r="B39" s="336"/>
      <c r="C39" s="336"/>
      <c r="D39" s="336"/>
      <c r="E39" s="336"/>
      <c r="F39" s="336"/>
      <c r="G39" s="336"/>
      <c r="H39" s="336"/>
      <c r="I39" s="336"/>
      <c r="J39" s="336"/>
      <c r="K39" s="336"/>
      <c r="L39" s="336"/>
      <c r="M39" s="336"/>
      <c r="N39" s="336"/>
      <c r="O39" s="336"/>
    </row>
    <row r="40" spans="1:15" s="63" customFormat="1" ht="12.75">
      <c r="A40" s="340" t="s">
        <v>576</v>
      </c>
      <c r="B40" s="340"/>
      <c r="C40" s="340"/>
      <c r="D40" s="340"/>
      <c r="E40" s="340"/>
      <c r="F40" s="340"/>
      <c r="G40" s="340"/>
      <c r="H40" s="340"/>
      <c r="I40" s="340"/>
      <c r="J40" s="340"/>
      <c r="K40" s="340"/>
      <c r="L40" s="340"/>
      <c r="M40" s="340"/>
      <c r="N40" s="340"/>
      <c r="O40" s="340"/>
    </row>
  </sheetData>
  <mergeCells count="15">
    <mergeCell ref="B6:L7"/>
    <mergeCell ref="D27:O28"/>
    <mergeCell ref="L17:O17"/>
    <mergeCell ref="L18:O18"/>
    <mergeCell ref="L19:O19"/>
    <mergeCell ref="L10:O10"/>
    <mergeCell ref="L11:O11"/>
    <mergeCell ref="L12:O12"/>
    <mergeCell ref="L13:O13"/>
    <mergeCell ref="L14:O14"/>
    <mergeCell ref="A39:O39"/>
    <mergeCell ref="D21:H21"/>
    <mergeCell ref="D22:H22"/>
    <mergeCell ref="D24:H24"/>
    <mergeCell ref="A40:O40"/>
  </mergeCells>
  <phoneticPr fontId="4"/>
  <conditionalFormatting sqref="D10:D19">
    <cfRule type="cellIs" dxfId="0" priority="1" stopIfTrue="1" operator="equal">
      <formula>0</formula>
    </cfRule>
  </conditionalFormatting>
  <hyperlinks>
    <hyperlink ref="L19" r:id="rId1" xr:uid="{00000000-0004-0000-0100-000000000000}"/>
  </hyperlinks>
  <printOptions horizontalCentered="1"/>
  <pageMargins left="0.43307086614173229" right="0.19685039370078741" top="0.59055118110236227" bottom="0.19685039370078741" header="0.19685039370078741" footer="0.19685039370078741"/>
  <pageSetup paperSize="9" scale="78" orientation="portrait" r:id="rId2"/>
  <headerFooter alignWithMargins="0">
    <oddHeader>&amp;L&amp;G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550"/>
  <sheetViews>
    <sheetView workbookViewId="0">
      <selection activeCell="B1" sqref="B1"/>
    </sheetView>
  </sheetViews>
  <sheetFormatPr defaultRowHeight="12.75"/>
  <cols>
    <col min="1" max="1" width="29.5703125" style="83" bestFit="1" customWidth="1"/>
    <col min="2" max="16384" width="9.140625" style="82"/>
  </cols>
  <sheetData>
    <row r="1" spans="1:3">
      <c r="A1" s="81" t="s">
        <v>889</v>
      </c>
    </row>
    <row r="2" spans="1:3">
      <c r="A2" s="81" t="s">
        <v>71</v>
      </c>
      <c r="C2" s="81"/>
    </row>
    <row r="3" spans="1:3">
      <c r="A3" s="81" t="s">
        <v>72</v>
      </c>
      <c r="C3" s="81"/>
    </row>
    <row r="4" spans="1:3">
      <c r="A4" s="81" t="s">
        <v>714</v>
      </c>
      <c r="C4" s="81"/>
    </row>
    <row r="5" spans="1:3">
      <c r="A5" s="81" t="s">
        <v>755</v>
      </c>
      <c r="C5" s="81"/>
    </row>
    <row r="6" spans="1:3">
      <c r="A6" s="81" t="s">
        <v>727</v>
      </c>
      <c r="C6" s="81"/>
    </row>
    <row r="7" spans="1:3">
      <c r="A7" s="81" t="s">
        <v>756</v>
      </c>
      <c r="C7" s="81"/>
    </row>
    <row r="8" spans="1:3">
      <c r="A8" s="81" t="s">
        <v>73</v>
      </c>
      <c r="C8" s="81"/>
    </row>
    <row r="9" spans="1:3">
      <c r="A9" s="81" t="s">
        <v>83</v>
      </c>
      <c r="C9" s="81"/>
    </row>
    <row r="10" spans="1:3">
      <c r="A10" s="81" t="s">
        <v>76</v>
      </c>
      <c r="C10" s="81"/>
    </row>
    <row r="11" spans="1:3">
      <c r="A11" s="81" t="s">
        <v>86</v>
      </c>
      <c r="C11" s="81"/>
    </row>
    <row r="12" spans="1:3">
      <c r="A12" s="81" t="s">
        <v>715</v>
      </c>
      <c r="C12" s="81"/>
    </row>
    <row r="13" spans="1:3">
      <c r="A13" s="81" t="s">
        <v>757</v>
      </c>
      <c r="C13" s="81"/>
    </row>
    <row r="14" spans="1:3">
      <c r="A14" s="81" t="s">
        <v>728</v>
      </c>
      <c r="C14" s="81"/>
    </row>
    <row r="15" spans="1:3">
      <c r="A15" s="81" t="s">
        <v>758</v>
      </c>
      <c r="C15" s="81"/>
    </row>
    <row r="16" spans="1:3">
      <c r="A16" s="81" t="s">
        <v>741</v>
      </c>
      <c r="C16" s="81"/>
    </row>
    <row r="17" spans="1:3">
      <c r="A17" s="81" t="s">
        <v>759</v>
      </c>
      <c r="C17" s="81"/>
    </row>
    <row r="18" spans="1:3">
      <c r="A18" s="81" t="s">
        <v>704</v>
      </c>
      <c r="C18" s="81"/>
    </row>
    <row r="19" spans="1:3">
      <c r="A19" s="81" t="s">
        <v>760</v>
      </c>
      <c r="C19" s="81"/>
    </row>
    <row r="20" spans="1:3">
      <c r="A20" s="81" t="s">
        <v>716</v>
      </c>
      <c r="C20" s="81"/>
    </row>
    <row r="21" spans="1:3">
      <c r="A21" s="81" t="s">
        <v>761</v>
      </c>
      <c r="C21" s="81"/>
    </row>
    <row r="22" spans="1:3">
      <c r="A22" s="81" t="s">
        <v>729</v>
      </c>
      <c r="C22" s="81"/>
    </row>
    <row r="23" spans="1:3">
      <c r="A23" s="81" t="s">
        <v>762</v>
      </c>
      <c r="C23" s="81"/>
    </row>
    <row r="24" spans="1:3">
      <c r="A24" s="81" t="s">
        <v>742</v>
      </c>
      <c r="C24" s="81"/>
    </row>
    <row r="25" spans="1:3">
      <c r="A25" s="81" t="s">
        <v>764</v>
      </c>
      <c r="C25" s="81"/>
    </row>
    <row r="26" spans="1:3">
      <c r="A26" s="81" t="s">
        <v>79</v>
      </c>
      <c r="C26" s="81"/>
    </row>
    <row r="27" spans="1:3">
      <c r="A27" s="81" t="s">
        <v>95</v>
      </c>
      <c r="C27" s="81"/>
    </row>
    <row r="28" spans="1:3">
      <c r="A28" s="81" t="s">
        <v>80</v>
      </c>
      <c r="C28" s="81"/>
    </row>
    <row r="29" spans="1:3">
      <c r="A29" s="81" t="s">
        <v>96</v>
      </c>
      <c r="C29" s="81"/>
    </row>
    <row r="30" spans="1:3">
      <c r="A30" s="81" t="s">
        <v>81</v>
      </c>
      <c r="C30" s="81"/>
    </row>
    <row r="31" spans="1:3">
      <c r="A31" s="81" t="s">
        <v>98</v>
      </c>
      <c r="C31" s="81"/>
    </row>
    <row r="32" spans="1:3">
      <c r="A32" s="81" t="s">
        <v>82</v>
      </c>
      <c r="C32" s="81"/>
    </row>
    <row r="33" spans="1:3">
      <c r="A33" s="81" t="s">
        <v>103</v>
      </c>
      <c r="C33" s="81"/>
    </row>
    <row r="34" spans="1:3">
      <c r="A34" s="81" t="s">
        <v>84</v>
      </c>
      <c r="C34" s="81"/>
    </row>
    <row r="35" spans="1:3">
      <c r="A35" s="81" t="s">
        <v>105</v>
      </c>
      <c r="C35" s="81"/>
    </row>
    <row r="36" spans="1:3">
      <c r="A36" s="81" t="s">
        <v>85</v>
      </c>
      <c r="C36" s="81"/>
    </row>
    <row r="37" spans="1:3">
      <c r="A37" s="81" t="s">
        <v>107</v>
      </c>
      <c r="C37" s="81"/>
    </row>
    <row r="38" spans="1:3">
      <c r="A38" s="81" t="s">
        <v>112</v>
      </c>
      <c r="C38" s="81"/>
    </row>
    <row r="39" spans="1:3">
      <c r="A39" s="81" t="s">
        <v>113</v>
      </c>
      <c r="C39" s="81"/>
    </row>
    <row r="40" spans="1:3">
      <c r="A40" s="81" t="s">
        <v>117</v>
      </c>
      <c r="C40" s="81"/>
    </row>
    <row r="41" spans="1:3">
      <c r="A41" s="81" t="s">
        <v>118</v>
      </c>
      <c r="C41" s="81"/>
    </row>
    <row r="42" spans="1:3">
      <c r="A42" s="81" t="s">
        <v>705</v>
      </c>
      <c r="C42" s="81"/>
    </row>
    <row r="43" spans="1:3">
      <c r="A43" s="81" t="s">
        <v>766</v>
      </c>
      <c r="C43" s="81"/>
    </row>
    <row r="44" spans="1:3">
      <c r="A44" s="81" t="s">
        <v>87</v>
      </c>
      <c r="C44" s="81"/>
    </row>
    <row r="45" spans="1:3">
      <c r="A45" s="81" t="s">
        <v>121</v>
      </c>
      <c r="C45" s="81"/>
    </row>
    <row r="46" spans="1:3">
      <c r="A46" s="81" t="s">
        <v>88</v>
      </c>
      <c r="C46" s="81"/>
    </row>
    <row r="47" spans="1:3">
      <c r="A47" s="81" t="s">
        <v>126</v>
      </c>
      <c r="C47" s="81"/>
    </row>
    <row r="48" spans="1:3">
      <c r="A48" s="81" t="s">
        <v>89</v>
      </c>
      <c r="C48" s="81"/>
    </row>
    <row r="49" spans="1:3">
      <c r="A49" s="81" t="s">
        <v>128</v>
      </c>
      <c r="C49" s="81"/>
    </row>
    <row r="50" spans="1:3">
      <c r="A50" s="81" t="s">
        <v>90</v>
      </c>
      <c r="C50" s="81"/>
    </row>
    <row r="51" spans="1:3">
      <c r="A51" s="81" t="s">
        <v>130</v>
      </c>
      <c r="C51" s="81"/>
    </row>
    <row r="52" spans="1:3">
      <c r="A52" s="81" t="s">
        <v>717</v>
      </c>
      <c r="C52" s="81"/>
    </row>
    <row r="53" spans="1:3">
      <c r="A53" s="81" t="s">
        <v>768</v>
      </c>
      <c r="C53" s="81"/>
    </row>
    <row r="54" spans="1:3">
      <c r="A54" s="81" t="s">
        <v>730</v>
      </c>
      <c r="C54" s="81"/>
    </row>
    <row r="55" spans="1:3">
      <c r="A55" s="81" t="s">
        <v>770</v>
      </c>
      <c r="C55" s="81"/>
    </row>
    <row r="56" spans="1:3">
      <c r="A56" s="81" t="s">
        <v>743</v>
      </c>
      <c r="C56" s="81"/>
    </row>
    <row r="57" spans="1:3">
      <c r="A57" s="81" t="s">
        <v>772</v>
      </c>
      <c r="C57" s="81"/>
    </row>
    <row r="58" spans="1:3">
      <c r="A58" s="81" t="s">
        <v>713</v>
      </c>
      <c r="C58" s="81"/>
    </row>
    <row r="59" spans="1:3">
      <c r="A59" s="81" t="s">
        <v>774</v>
      </c>
      <c r="C59" s="81"/>
    </row>
    <row r="60" spans="1:3">
      <c r="A60" s="81" t="s">
        <v>718</v>
      </c>
      <c r="C60" s="81"/>
    </row>
    <row r="61" spans="1:3">
      <c r="A61" s="81" t="s">
        <v>776</v>
      </c>
      <c r="C61" s="81"/>
    </row>
    <row r="62" spans="1:3">
      <c r="A62" s="81" t="s">
        <v>731</v>
      </c>
      <c r="C62" s="81"/>
    </row>
    <row r="63" spans="1:3">
      <c r="A63" s="81" t="s">
        <v>779</v>
      </c>
      <c r="C63" s="81"/>
    </row>
    <row r="64" spans="1:3">
      <c r="A64" s="81" t="s">
        <v>745</v>
      </c>
      <c r="C64" s="81"/>
    </row>
    <row r="65" spans="1:3">
      <c r="A65" s="81" t="s">
        <v>781</v>
      </c>
      <c r="C65" s="81"/>
    </row>
    <row r="66" spans="1:3">
      <c r="A66" s="81" t="s">
        <v>706</v>
      </c>
      <c r="C66" s="81"/>
    </row>
    <row r="67" spans="1:3">
      <c r="A67" s="81" t="s">
        <v>782</v>
      </c>
      <c r="C67" s="81"/>
    </row>
    <row r="68" spans="1:3">
      <c r="A68" s="81" t="s">
        <v>719</v>
      </c>
      <c r="C68" s="81"/>
    </row>
    <row r="69" spans="1:3">
      <c r="A69" s="81" t="s">
        <v>783</v>
      </c>
      <c r="C69" s="81"/>
    </row>
    <row r="70" spans="1:3">
      <c r="A70" s="81" t="s">
        <v>784</v>
      </c>
      <c r="C70" s="81"/>
    </row>
    <row r="71" spans="1:3">
      <c r="A71" s="81" t="s">
        <v>746</v>
      </c>
      <c r="C71" s="81"/>
    </row>
    <row r="72" spans="1:3">
      <c r="A72" s="81" t="s">
        <v>786</v>
      </c>
      <c r="C72" s="81"/>
    </row>
    <row r="73" spans="1:3">
      <c r="A73" s="81" t="s">
        <v>156</v>
      </c>
      <c r="C73" s="81"/>
    </row>
    <row r="74" spans="1:3">
      <c r="A74" s="81" t="s">
        <v>157</v>
      </c>
      <c r="C74" s="81"/>
    </row>
    <row r="75" spans="1:3">
      <c r="A75" s="81" t="s">
        <v>161</v>
      </c>
      <c r="C75" s="81"/>
    </row>
    <row r="76" spans="1:3">
      <c r="A76" s="81" t="s">
        <v>162</v>
      </c>
      <c r="C76" s="81"/>
    </row>
    <row r="77" spans="1:3">
      <c r="A77" s="81" t="s">
        <v>163</v>
      </c>
      <c r="C77" s="81"/>
    </row>
    <row r="78" spans="1:3">
      <c r="A78" s="81" t="s">
        <v>164</v>
      </c>
      <c r="C78" s="81"/>
    </row>
    <row r="79" spans="1:3">
      <c r="A79" s="81" t="s">
        <v>165</v>
      </c>
      <c r="C79" s="81"/>
    </row>
    <row r="80" spans="1:3">
      <c r="A80" s="81" t="s">
        <v>170</v>
      </c>
      <c r="C80" s="81"/>
    </row>
    <row r="81" spans="1:3">
      <c r="A81" s="81" t="s">
        <v>171</v>
      </c>
      <c r="C81" s="81"/>
    </row>
    <row r="82" spans="1:3">
      <c r="A82" s="81" t="s">
        <v>175</v>
      </c>
      <c r="C82" s="81"/>
    </row>
    <row r="83" spans="1:3">
      <c r="A83" s="81" t="s">
        <v>176</v>
      </c>
      <c r="C83" s="81"/>
    </row>
    <row r="84" spans="1:3">
      <c r="A84" s="81" t="s">
        <v>181</v>
      </c>
      <c r="C84" s="81"/>
    </row>
    <row r="85" spans="1:3">
      <c r="A85" s="81" t="s">
        <v>182</v>
      </c>
      <c r="C85" s="81"/>
    </row>
    <row r="86" spans="1:3">
      <c r="A86" s="81" t="s">
        <v>187</v>
      </c>
      <c r="C86" s="81"/>
    </row>
    <row r="87" spans="1:3">
      <c r="A87" s="81" t="s">
        <v>188</v>
      </c>
      <c r="C87" s="81"/>
    </row>
    <row r="88" spans="1:3">
      <c r="A88" s="81" t="s">
        <v>192</v>
      </c>
      <c r="C88" s="81"/>
    </row>
    <row r="89" spans="1:3">
      <c r="A89" s="81" t="s">
        <v>193</v>
      </c>
      <c r="C89" s="81"/>
    </row>
    <row r="90" spans="1:3">
      <c r="A90" s="81" t="s">
        <v>198</v>
      </c>
      <c r="C90" s="81"/>
    </row>
    <row r="91" spans="1:3">
      <c r="A91" s="81" t="s">
        <v>199</v>
      </c>
      <c r="C91" s="81"/>
    </row>
    <row r="92" spans="1:3">
      <c r="A92" s="81" t="s">
        <v>203</v>
      </c>
      <c r="C92" s="81"/>
    </row>
    <row r="93" spans="1:3">
      <c r="A93" s="81" t="s">
        <v>204</v>
      </c>
      <c r="C93" s="81"/>
    </row>
    <row r="94" spans="1:3">
      <c r="A94" s="81" t="s">
        <v>209</v>
      </c>
      <c r="C94" s="81"/>
    </row>
    <row r="95" spans="1:3">
      <c r="A95" s="81" t="s">
        <v>210</v>
      </c>
      <c r="C95" s="81"/>
    </row>
    <row r="96" spans="1:3">
      <c r="A96" s="81" t="s">
        <v>215</v>
      </c>
      <c r="C96" s="81"/>
    </row>
    <row r="97" spans="1:3">
      <c r="A97" s="81" t="s">
        <v>216</v>
      </c>
      <c r="C97" s="81"/>
    </row>
    <row r="98" spans="1:3">
      <c r="A98" s="81" t="s">
        <v>221</v>
      </c>
      <c r="C98" s="81"/>
    </row>
    <row r="99" spans="1:3">
      <c r="A99" s="81" t="s">
        <v>97</v>
      </c>
      <c r="C99" s="81"/>
    </row>
    <row r="100" spans="1:3">
      <c r="A100" s="81" t="s">
        <v>226</v>
      </c>
      <c r="C100" s="81"/>
    </row>
    <row r="101" spans="1:3">
      <c r="A101" s="81" t="s">
        <v>99</v>
      </c>
      <c r="C101" s="81"/>
    </row>
    <row r="102" spans="1:3">
      <c r="A102" s="81" t="s">
        <v>231</v>
      </c>
      <c r="C102" s="81"/>
    </row>
    <row r="103" spans="1:3">
      <c r="A103" s="81" t="s">
        <v>100</v>
      </c>
      <c r="C103" s="81"/>
    </row>
    <row r="104" spans="1:3">
      <c r="A104" s="81" t="s">
        <v>236</v>
      </c>
      <c r="C104" s="81"/>
    </row>
    <row r="105" spans="1:3">
      <c r="A105" s="81" t="s">
        <v>707</v>
      </c>
      <c r="C105" s="81"/>
    </row>
    <row r="106" spans="1:3">
      <c r="A106" s="81" t="s">
        <v>787</v>
      </c>
      <c r="C106" s="81"/>
    </row>
    <row r="107" spans="1:3">
      <c r="A107" s="81" t="s">
        <v>101</v>
      </c>
      <c r="C107" s="81"/>
    </row>
    <row r="108" spans="1:3">
      <c r="A108" s="81" t="s">
        <v>241</v>
      </c>
      <c r="C108" s="81"/>
    </row>
    <row r="109" spans="1:3">
      <c r="A109" s="81" t="s">
        <v>732</v>
      </c>
      <c r="C109" s="81"/>
    </row>
    <row r="110" spans="1:3">
      <c r="A110" s="81" t="s">
        <v>788</v>
      </c>
      <c r="C110" s="81"/>
    </row>
    <row r="111" spans="1:3">
      <c r="A111" s="81" t="s">
        <v>102</v>
      </c>
      <c r="C111" s="81"/>
    </row>
    <row r="112" spans="1:3">
      <c r="A112" s="81" t="s">
        <v>246</v>
      </c>
      <c r="C112" s="81"/>
    </row>
    <row r="113" spans="1:3">
      <c r="A113" s="81" t="s">
        <v>708</v>
      </c>
      <c r="C113" s="81"/>
    </row>
    <row r="114" spans="1:3">
      <c r="A114" s="81" t="s">
        <v>789</v>
      </c>
      <c r="C114" s="81"/>
    </row>
    <row r="115" spans="1:3">
      <c r="A115" s="81" t="s">
        <v>720</v>
      </c>
      <c r="C115" s="81"/>
    </row>
    <row r="116" spans="1:3">
      <c r="A116" s="81" t="s">
        <v>790</v>
      </c>
      <c r="C116" s="81"/>
    </row>
    <row r="117" spans="1:3">
      <c r="A117" s="81" t="s">
        <v>733</v>
      </c>
      <c r="C117" s="81"/>
    </row>
    <row r="118" spans="1:3">
      <c r="A118" s="81" t="s">
        <v>791</v>
      </c>
      <c r="C118" s="81"/>
    </row>
    <row r="119" spans="1:3">
      <c r="A119" s="81" t="s">
        <v>748</v>
      </c>
      <c r="C119" s="81"/>
    </row>
    <row r="120" spans="1:3">
      <c r="A120" s="81" t="s">
        <v>792</v>
      </c>
      <c r="C120" s="81"/>
    </row>
    <row r="121" spans="1:3">
      <c r="A121" s="81" t="s">
        <v>104</v>
      </c>
      <c r="C121" s="81"/>
    </row>
    <row r="122" spans="1:3">
      <c r="A122" s="81" t="s">
        <v>263</v>
      </c>
      <c r="C122" s="81"/>
    </row>
    <row r="123" spans="1:3">
      <c r="A123" s="81" t="s">
        <v>721</v>
      </c>
      <c r="C123" s="81"/>
    </row>
    <row r="124" spans="1:3">
      <c r="A124" s="81" t="s">
        <v>793</v>
      </c>
      <c r="C124" s="81"/>
    </row>
    <row r="125" spans="1:3">
      <c r="A125" s="81" t="s">
        <v>734</v>
      </c>
      <c r="C125" s="81"/>
    </row>
    <row r="126" spans="1:3">
      <c r="A126" s="81" t="s">
        <v>794</v>
      </c>
      <c r="C126" s="81"/>
    </row>
    <row r="127" spans="1:3">
      <c r="A127" s="81" t="s">
        <v>749</v>
      </c>
      <c r="C127" s="81"/>
    </row>
    <row r="128" spans="1:3">
      <c r="A128" s="81" t="s">
        <v>795</v>
      </c>
      <c r="C128" s="81"/>
    </row>
    <row r="129" spans="1:3">
      <c r="A129" s="81" t="s">
        <v>281</v>
      </c>
      <c r="C129" s="81"/>
    </row>
    <row r="130" spans="1:3">
      <c r="A130" s="81" t="s">
        <v>286</v>
      </c>
      <c r="C130" s="81"/>
    </row>
    <row r="131" spans="1:3">
      <c r="A131" s="81" t="s">
        <v>106</v>
      </c>
      <c r="C131" s="81"/>
    </row>
    <row r="132" spans="1:3">
      <c r="A132" s="81" t="s">
        <v>291</v>
      </c>
      <c r="C132" s="81"/>
    </row>
    <row r="133" spans="1:3">
      <c r="A133" s="81" t="s">
        <v>108</v>
      </c>
      <c r="C133" s="81"/>
    </row>
    <row r="134" spans="1:3">
      <c r="A134" s="81" t="s">
        <v>296</v>
      </c>
      <c r="C134" s="81"/>
    </row>
    <row r="135" spans="1:3">
      <c r="A135" s="81" t="s">
        <v>109</v>
      </c>
      <c r="C135" s="81"/>
    </row>
    <row r="136" spans="1:3">
      <c r="A136" s="81" t="s">
        <v>301</v>
      </c>
      <c r="C136" s="81"/>
    </row>
    <row r="137" spans="1:3">
      <c r="A137" s="81" t="s">
        <v>110</v>
      </c>
      <c r="C137" s="81"/>
    </row>
    <row r="138" spans="1:3">
      <c r="A138" s="81" t="s">
        <v>306</v>
      </c>
      <c r="C138" s="81"/>
    </row>
    <row r="139" spans="1:3">
      <c r="A139" s="81" t="s">
        <v>111</v>
      </c>
      <c r="C139" s="81"/>
    </row>
    <row r="140" spans="1:3">
      <c r="A140" s="81" t="s">
        <v>311</v>
      </c>
      <c r="C140" s="81"/>
    </row>
    <row r="141" spans="1:3">
      <c r="A141" s="81" t="s">
        <v>735</v>
      </c>
      <c r="C141" s="81"/>
    </row>
    <row r="142" spans="1:3">
      <c r="A142" s="81" t="s">
        <v>796</v>
      </c>
      <c r="C142" s="81"/>
    </row>
    <row r="143" spans="1:3">
      <c r="A143" s="81" t="s">
        <v>750</v>
      </c>
      <c r="C143" s="81"/>
    </row>
    <row r="144" spans="1:3">
      <c r="A144" s="81" t="s">
        <v>797</v>
      </c>
      <c r="C144" s="81"/>
    </row>
    <row r="145" spans="1:3">
      <c r="A145" s="81" t="s">
        <v>114</v>
      </c>
      <c r="C145" s="81"/>
    </row>
    <row r="146" spans="1:3">
      <c r="A146" s="81" t="s">
        <v>319</v>
      </c>
      <c r="C146" s="81"/>
    </row>
    <row r="147" spans="1:3">
      <c r="A147" s="81" t="s">
        <v>115</v>
      </c>
      <c r="C147" s="81"/>
    </row>
    <row r="148" spans="1:3">
      <c r="A148" s="81" t="s">
        <v>324</v>
      </c>
      <c r="C148" s="81"/>
    </row>
    <row r="149" spans="1:3">
      <c r="A149" s="81" t="s">
        <v>116</v>
      </c>
      <c r="C149" s="81"/>
    </row>
    <row r="150" spans="1:3">
      <c r="A150" s="81" t="s">
        <v>329</v>
      </c>
      <c r="C150" s="81"/>
    </row>
    <row r="151" spans="1:3">
      <c r="A151" s="81" t="s">
        <v>119</v>
      </c>
      <c r="C151" s="81"/>
    </row>
    <row r="152" spans="1:3">
      <c r="A152" s="81" t="s">
        <v>334</v>
      </c>
      <c r="C152" s="81"/>
    </row>
    <row r="153" spans="1:3">
      <c r="A153" s="81" t="s">
        <v>335</v>
      </c>
      <c r="C153" s="81"/>
    </row>
    <row r="154" spans="1:3">
      <c r="A154" s="81" t="s">
        <v>340</v>
      </c>
      <c r="C154" s="81"/>
    </row>
    <row r="155" spans="1:3">
      <c r="A155" s="81" t="s">
        <v>341</v>
      </c>
      <c r="C155" s="81"/>
    </row>
    <row r="156" spans="1:3">
      <c r="A156" s="81" t="s">
        <v>346</v>
      </c>
      <c r="C156" s="81"/>
    </row>
    <row r="157" spans="1:3">
      <c r="A157" s="81" t="s">
        <v>120</v>
      </c>
      <c r="C157" s="81"/>
    </row>
    <row r="158" spans="1:3">
      <c r="A158" s="81" t="s">
        <v>351</v>
      </c>
      <c r="C158" s="81"/>
    </row>
    <row r="159" spans="1:3">
      <c r="A159" s="81" t="s">
        <v>122</v>
      </c>
      <c r="C159" s="81"/>
    </row>
    <row r="160" spans="1:3">
      <c r="A160" s="81" t="s">
        <v>356</v>
      </c>
      <c r="C160" s="81"/>
    </row>
    <row r="161" spans="1:3">
      <c r="A161" s="81" t="s">
        <v>123</v>
      </c>
      <c r="C161" s="81"/>
    </row>
    <row r="162" spans="1:3">
      <c r="A162" s="81" t="s">
        <v>361</v>
      </c>
      <c r="C162" s="81"/>
    </row>
    <row r="163" spans="1:3">
      <c r="A163" s="81" t="s">
        <v>124</v>
      </c>
      <c r="C163" s="81"/>
    </row>
    <row r="164" spans="1:3">
      <c r="A164" s="81" t="s">
        <v>366</v>
      </c>
      <c r="C164" s="81"/>
    </row>
    <row r="165" spans="1:3">
      <c r="A165" s="81" t="s">
        <v>125</v>
      </c>
      <c r="C165" s="81"/>
    </row>
    <row r="166" spans="1:3">
      <c r="A166" s="81" t="s">
        <v>371</v>
      </c>
      <c r="C166" s="81"/>
    </row>
    <row r="167" spans="1:3">
      <c r="A167" s="81" t="s">
        <v>127</v>
      </c>
      <c r="C167" s="81"/>
    </row>
    <row r="168" spans="1:3">
      <c r="A168" s="81" t="s">
        <v>376</v>
      </c>
      <c r="C168" s="81"/>
    </row>
    <row r="169" spans="1:3">
      <c r="A169" s="81" t="s">
        <v>709</v>
      </c>
      <c r="C169" s="81"/>
    </row>
    <row r="170" spans="1:3">
      <c r="A170" s="81" t="s">
        <v>798</v>
      </c>
      <c r="C170" s="81"/>
    </row>
    <row r="171" spans="1:3">
      <c r="A171" s="81" t="s">
        <v>722</v>
      </c>
      <c r="C171" s="81"/>
    </row>
    <row r="172" spans="1:3">
      <c r="A172" s="81" t="s">
        <v>799</v>
      </c>
      <c r="C172" s="81"/>
    </row>
    <row r="173" spans="1:3">
      <c r="A173" s="81" t="s">
        <v>736</v>
      </c>
      <c r="C173" s="81"/>
    </row>
    <row r="174" spans="1:3">
      <c r="A174" s="81" t="s">
        <v>800</v>
      </c>
      <c r="C174" s="81"/>
    </row>
    <row r="175" spans="1:3">
      <c r="A175" s="81" t="s">
        <v>751</v>
      </c>
      <c r="C175" s="81"/>
    </row>
    <row r="176" spans="1:3">
      <c r="A176" s="81" t="s">
        <v>801</v>
      </c>
      <c r="C176" s="81"/>
    </row>
    <row r="177" spans="1:3">
      <c r="A177" s="81" t="s">
        <v>710</v>
      </c>
      <c r="C177" s="81"/>
    </row>
    <row r="178" spans="1:3">
      <c r="A178" s="81" t="s">
        <v>802</v>
      </c>
      <c r="C178" s="81"/>
    </row>
    <row r="179" spans="1:3">
      <c r="A179" s="81" t="s">
        <v>723</v>
      </c>
      <c r="C179" s="81"/>
    </row>
    <row r="180" spans="1:3">
      <c r="A180" s="81" t="s">
        <v>803</v>
      </c>
      <c r="C180" s="81"/>
    </row>
    <row r="181" spans="1:3">
      <c r="A181" s="81" t="s">
        <v>398</v>
      </c>
      <c r="C181" s="81"/>
    </row>
    <row r="182" spans="1:3">
      <c r="A182" s="81" t="s">
        <v>399</v>
      </c>
      <c r="C182" s="81"/>
    </row>
    <row r="183" spans="1:3">
      <c r="A183" s="81" t="s">
        <v>400</v>
      </c>
      <c r="C183" s="81"/>
    </row>
    <row r="184" spans="1:3">
      <c r="A184" s="81" t="s">
        <v>401</v>
      </c>
      <c r="C184" s="81"/>
    </row>
    <row r="185" spans="1:3">
      <c r="A185" s="81" t="s">
        <v>129</v>
      </c>
      <c r="C185" s="81"/>
    </row>
    <row r="186" spans="1:3">
      <c r="A186" s="81" t="s">
        <v>404</v>
      </c>
      <c r="C186" s="81"/>
    </row>
    <row r="187" spans="1:3">
      <c r="A187" s="81" t="s">
        <v>131</v>
      </c>
      <c r="C187" s="81"/>
    </row>
    <row r="188" spans="1:3">
      <c r="A188" s="81" t="s">
        <v>405</v>
      </c>
      <c r="C188" s="81"/>
    </row>
    <row r="189" spans="1:3">
      <c r="A189" s="81" t="s">
        <v>132</v>
      </c>
      <c r="C189" s="81"/>
    </row>
    <row r="190" spans="1:3">
      <c r="A190" s="81" t="s">
        <v>406</v>
      </c>
      <c r="C190" s="81"/>
    </row>
    <row r="191" spans="1:3">
      <c r="A191" s="81" t="s">
        <v>133</v>
      </c>
      <c r="C191" s="81"/>
    </row>
    <row r="192" spans="1:3">
      <c r="A192" s="81" t="s">
        <v>407</v>
      </c>
      <c r="C192" s="81"/>
    </row>
    <row r="193" spans="1:3">
      <c r="A193" s="81" t="s">
        <v>711</v>
      </c>
      <c r="C193" s="81"/>
    </row>
    <row r="194" spans="1:3">
      <c r="A194" s="81" t="s">
        <v>804</v>
      </c>
      <c r="C194" s="81"/>
    </row>
    <row r="195" spans="1:3">
      <c r="A195" s="81" t="s">
        <v>724</v>
      </c>
      <c r="C195" s="81"/>
    </row>
    <row r="196" spans="1:3">
      <c r="A196" s="81" t="s">
        <v>805</v>
      </c>
      <c r="C196" s="81"/>
    </row>
    <row r="197" spans="1:3">
      <c r="A197" s="81" t="s">
        <v>737</v>
      </c>
      <c r="C197" s="81"/>
    </row>
    <row r="198" spans="1:3">
      <c r="A198" s="81" t="s">
        <v>806</v>
      </c>
      <c r="C198" s="81"/>
    </row>
    <row r="199" spans="1:3">
      <c r="A199" s="81" t="s">
        <v>136</v>
      </c>
      <c r="C199" s="81"/>
    </row>
    <row r="200" spans="1:3">
      <c r="A200" s="81" t="s">
        <v>410</v>
      </c>
      <c r="C200" s="81"/>
    </row>
    <row r="201" spans="1:3">
      <c r="A201" s="81" t="s">
        <v>137</v>
      </c>
      <c r="C201" s="81"/>
    </row>
    <row r="202" spans="1:3">
      <c r="A202" s="81" t="s">
        <v>411</v>
      </c>
      <c r="C202" s="81"/>
    </row>
    <row r="203" spans="1:3">
      <c r="A203" s="81" t="s">
        <v>725</v>
      </c>
      <c r="C203" s="81"/>
    </row>
    <row r="204" spans="1:3">
      <c r="A204" s="81" t="s">
        <v>807</v>
      </c>
      <c r="C204" s="81"/>
    </row>
    <row r="205" spans="1:3">
      <c r="A205" s="81" t="s">
        <v>738</v>
      </c>
      <c r="C205" s="81"/>
    </row>
    <row r="206" spans="1:3">
      <c r="A206" s="81" t="s">
        <v>808</v>
      </c>
      <c r="C206" s="81"/>
    </row>
    <row r="207" spans="1:3">
      <c r="A207" s="81" t="s">
        <v>752</v>
      </c>
      <c r="C207" s="81"/>
    </row>
    <row r="208" spans="1:3">
      <c r="A208" s="81" t="s">
        <v>809</v>
      </c>
      <c r="C208" s="81"/>
    </row>
    <row r="209" spans="1:3">
      <c r="A209" s="81" t="s">
        <v>138</v>
      </c>
      <c r="C209" s="81"/>
    </row>
    <row r="210" spans="1:3">
      <c r="A210" s="81" t="s">
        <v>412</v>
      </c>
      <c r="C210" s="81"/>
    </row>
    <row r="211" spans="1:3">
      <c r="A211" s="81" t="s">
        <v>413</v>
      </c>
      <c r="C211" s="81"/>
    </row>
    <row r="212" spans="1:3">
      <c r="A212" s="81" t="s">
        <v>414</v>
      </c>
      <c r="C212" s="81"/>
    </row>
    <row r="213" spans="1:3">
      <c r="A213" s="81" t="s">
        <v>415</v>
      </c>
      <c r="C213" s="81"/>
    </row>
    <row r="214" spans="1:3">
      <c r="A214" s="81" t="s">
        <v>416</v>
      </c>
      <c r="C214" s="81"/>
    </row>
    <row r="215" spans="1:3">
      <c r="A215" s="81" t="s">
        <v>753</v>
      </c>
      <c r="C215" s="81"/>
    </row>
    <row r="216" spans="1:3">
      <c r="A216" s="81" t="s">
        <v>810</v>
      </c>
      <c r="C216" s="81"/>
    </row>
    <row r="217" spans="1:3">
      <c r="A217" s="81" t="s">
        <v>712</v>
      </c>
      <c r="C217" s="81"/>
    </row>
    <row r="218" spans="1:3">
      <c r="A218" s="81" t="s">
        <v>811</v>
      </c>
      <c r="C218" s="81"/>
    </row>
    <row r="219" spans="1:3">
      <c r="A219" s="81" t="s">
        <v>726</v>
      </c>
      <c r="C219" s="81"/>
    </row>
    <row r="220" spans="1:3">
      <c r="A220" s="81" t="s">
        <v>812</v>
      </c>
      <c r="C220" s="81"/>
    </row>
    <row r="221" spans="1:3">
      <c r="A221" s="81" t="s">
        <v>739</v>
      </c>
      <c r="C221" s="81"/>
    </row>
    <row r="222" spans="1:3">
      <c r="A222" s="81" t="s">
        <v>813</v>
      </c>
      <c r="C222" s="81"/>
    </row>
    <row r="223" spans="1:3">
      <c r="A223" s="81" t="s">
        <v>141</v>
      </c>
      <c r="C223" s="81"/>
    </row>
    <row r="224" spans="1:3">
      <c r="A224" s="81" t="s">
        <v>425</v>
      </c>
      <c r="C224" s="81"/>
    </row>
    <row r="225" spans="1:3">
      <c r="A225" s="81" t="s">
        <v>144</v>
      </c>
      <c r="C225" s="81"/>
    </row>
    <row r="226" spans="1:3">
      <c r="A226" s="81" t="s">
        <v>426</v>
      </c>
      <c r="C226" s="81"/>
    </row>
    <row r="227" spans="1:3">
      <c r="A227" s="81" t="s">
        <v>145</v>
      </c>
      <c r="C227" s="81"/>
    </row>
    <row r="228" spans="1:3">
      <c r="A228" s="81" t="s">
        <v>427</v>
      </c>
      <c r="C228" s="81"/>
    </row>
    <row r="229" spans="1:3">
      <c r="A229" s="81" t="s">
        <v>146</v>
      </c>
      <c r="C229" s="81"/>
    </row>
    <row r="230" spans="1:3">
      <c r="A230" s="81" t="s">
        <v>428</v>
      </c>
      <c r="C230" s="81"/>
    </row>
    <row r="231" spans="1:3">
      <c r="A231" s="81" t="s">
        <v>147</v>
      </c>
      <c r="C231" s="81"/>
    </row>
    <row r="232" spans="1:3">
      <c r="A232" s="81" t="s">
        <v>429</v>
      </c>
      <c r="C232" s="81"/>
    </row>
    <row r="233" spans="1:3">
      <c r="A233" s="81" t="s">
        <v>150</v>
      </c>
      <c r="C233" s="81"/>
    </row>
    <row r="234" spans="1:3">
      <c r="A234" s="81" t="s">
        <v>430</v>
      </c>
      <c r="C234" s="81"/>
    </row>
    <row r="235" spans="1:3">
      <c r="A235" s="81" t="s">
        <v>431</v>
      </c>
      <c r="C235" s="81"/>
    </row>
    <row r="236" spans="1:3">
      <c r="A236" s="81" t="s">
        <v>432</v>
      </c>
      <c r="C236" s="81"/>
    </row>
    <row r="237" spans="1:3">
      <c r="A237" s="81" t="s">
        <v>433</v>
      </c>
      <c r="C237" s="81"/>
    </row>
    <row r="238" spans="1:3">
      <c r="A238" s="81" t="s">
        <v>434</v>
      </c>
      <c r="C238" s="81"/>
    </row>
    <row r="239" spans="1:3">
      <c r="A239" s="81" t="s">
        <v>151</v>
      </c>
      <c r="C239" s="81"/>
    </row>
    <row r="240" spans="1:3">
      <c r="A240" s="81" t="s">
        <v>435</v>
      </c>
      <c r="C240" s="81"/>
    </row>
    <row r="241" spans="1:3">
      <c r="A241" s="81" t="s">
        <v>152</v>
      </c>
      <c r="C241" s="81"/>
    </row>
    <row r="242" spans="1:3">
      <c r="A242" s="81" t="s">
        <v>436</v>
      </c>
      <c r="C242" s="81"/>
    </row>
    <row r="243" spans="1:3">
      <c r="A243" s="81" t="s">
        <v>153</v>
      </c>
      <c r="C243" s="81"/>
    </row>
    <row r="244" spans="1:3">
      <c r="A244" s="81" t="s">
        <v>437</v>
      </c>
      <c r="C244" s="81"/>
    </row>
    <row r="245" spans="1:3">
      <c r="A245" s="81" t="s">
        <v>154</v>
      </c>
      <c r="C245" s="81"/>
    </row>
    <row r="246" spans="1:3">
      <c r="A246" s="81" t="s">
        <v>438</v>
      </c>
      <c r="C246" s="81"/>
    </row>
    <row r="247" spans="1:3">
      <c r="A247" s="81" t="s">
        <v>155</v>
      </c>
      <c r="C247" s="81"/>
    </row>
    <row r="248" spans="1:3">
      <c r="A248" s="81" t="s">
        <v>439</v>
      </c>
      <c r="C248" s="81"/>
    </row>
    <row r="249" spans="1:3">
      <c r="A249" s="81" t="s">
        <v>158</v>
      </c>
      <c r="C249" s="81"/>
    </row>
    <row r="250" spans="1:3">
      <c r="A250" s="81" t="s">
        <v>440</v>
      </c>
      <c r="C250" s="81"/>
    </row>
    <row r="251" spans="1:3">
      <c r="A251" s="81" t="s">
        <v>159</v>
      </c>
      <c r="C251" s="81"/>
    </row>
    <row r="252" spans="1:3">
      <c r="A252" s="81" t="s">
        <v>441</v>
      </c>
      <c r="C252" s="81"/>
    </row>
    <row r="253" spans="1:3">
      <c r="A253" s="81" t="s">
        <v>740</v>
      </c>
      <c r="C253" s="81"/>
    </row>
    <row r="254" spans="1:3">
      <c r="A254" s="81" t="s">
        <v>814</v>
      </c>
      <c r="C254" s="81"/>
    </row>
    <row r="255" spans="1:3">
      <c r="A255" s="81" t="s">
        <v>160</v>
      </c>
      <c r="C255" s="81"/>
    </row>
    <row r="256" spans="1:3">
      <c r="A256" s="81" t="s">
        <v>442</v>
      </c>
      <c r="C256" s="81"/>
    </row>
    <row r="257" spans="1:3">
      <c r="A257" s="81" t="s">
        <v>166</v>
      </c>
      <c r="C257" s="81"/>
    </row>
    <row r="258" spans="1:3">
      <c r="A258" s="81" t="s">
        <v>443</v>
      </c>
      <c r="C258" s="81"/>
    </row>
    <row r="259" spans="1:3">
      <c r="A259" s="81" t="s">
        <v>167</v>
      </c>
      <c r="C259" s="81"/>
    </row>
    <row r="260" spans="1:3">
      <c r="A260" s="81" t="s">
        <v>168</v>
      </c>
      <c r="C260" s="81"/>
    </row>
    <row r="261" spans="1:3">
      <c r="A261" s="81" t="s">
        <v>169</v>
      </c>
      <c r="C261" s="81"/>
    </row>
    <row r="262" spans="1:3">
      <c r="A262" s="81" t="s">
        <v>444</v>
      </c>
      <c r="C262" s="81"/>
    </row>
    <row r="263" spans="1:3">
      <c r="A263" s="81" t="s">
        <v>172</v>
      </c>
      <c r="C263" s="81"/>
    </row>
    <row r="264" spans="1:3">
      <c r="A264" s="81" t="s">
        <v>173</v>
      </c>
      <c r="C264" s="81"/>
    </row>
    <row r="265" spans="1:3">
      <c r="A265" s="81" t="s">
        <v>445</v>
      </c>
      <c r="C265" s="81"/>
    </row>
    <row r="266" spans="1:3">
      <c r="A266" s="81" t="s">
        <v>174</v>
      </c>
      <c r="C266" s="81"/>
    </row>
    <row r="267" spans="1:3">
      <c r="A267" s="81" t="s">
        <v>754</v>
      </c>
      <c r="C267" s="81"/>
    </row>
    <row r="268" spans="1:3">
      <c r="A268" s="81" t="s">
        <v>815</v>
      </c>
      <c r="C268" s="81"/>
    </row>
    <row r="269" spans="1:3">
      <c r="A269" s="81" t="s">
        <v>177</v>
      </c>
      <c r="C269" s="81"/>
    </row>
    <row r="270" spans="1:3">
      <c r="A270" s="81" t="s">
        <v>446</v>
      </c>
      <c r="C270" s="81"/>
    </row>
    <row r="271" spans="1:3">
      <c r="A271" s="81" t="s">
        <v>447</v>
      </c>
      <c r="C271" s="81"/>
    </row>
    <row r="272" spans="1:3">
      <c r="A272" s="81" t="s">
        <v>816</v>
      </c>
      <c r="C272" s="81"/>
    </row>
    <row r="273" spans="1:3">
      <c r="A273" s="81" t="s">
        <v>178</v>
      </c>
      <c r="C273" s="81"/>
    </row>
    <row r="274" spans="1:3">
      <c r="A274" s="81" t="s">
        <v>448</v>
      </c>
      <c r="C274" s="81"/>
    </row>
    <row r="275" spans="1:3">
      <c r="A275" s="81" t="s">
        <v>179</v>
      </c>
      <c r="C275" s="81"/>
    </row>
    <row r="276" spans="1:3">
      <c r="A276" s="81" t="s">
        <v>554</v>
      </c>
      <c r="C276" s="81"/>
    </row>
    <row r="277" spans="1:3">
      <c r="A277" s="81" t="s">
        <v>180</v>
      </c>
      <c r="C277" s="81"/>
    </row>
    <row r="278" spans="1:3">
      <c r="A278" s="81" t="s">
        <v>183</v>
      </c>
      <c r="C278" s="81"/>
    </row>
    <row r="279" spans="1:3">
      <c r="A279" s="81" t="s">
        <v>184</v>
      </c>
      <c r="C279" s="81"/>
    </row>
    <row r="280" spans="1:3">
      <c r="A280" s="81" t="s">
        <v>896</v>
      </c>
      <c r="C280" s="81"/>
    </row>
    <row r="281" spans="1:3">
      <c r="A281" s="81" t="s">
        <v>185</v>
      </c>
      <c r="C281" s="81"/>
    </row>
    <row r="282" spans="1:3">
      <c r="A282" s="81" t="s">
        <v>869</v>
      </c>
      <c r="C282" s="81"/>
    </row>
    <row r="283" spans="1:3">
      <c r="A283" s="81" t="s">
        <v>186</v>
      </c>
      <c r="C283" s="81"/>
    </row>
    <row r="284" spans="1:3">
      <c r="A284" s="81" t="s">
        <v>897</v>
      </c>
      <c r="C284" s="81"/>
    </row>
    <row r="285" spans="1:3">
      <c r="A285" s="81" t="s">
        <v>189</v>
      </c>
      <c r="C285" s="81"/>
    </row>
    <row r="286" spans="1:3">
      <c r="A286" s="81" t="s">
        <v>898</v>
      </c>
      <c r="C286" s="81"/>
    </row>
    <row r="287" spans="1:3">
      <c r="A287" s="81" t="s">
        <v>190</v>
      </c>
      <c r="C287" s="81"/>
    </row>
    <row r="288" spans="1:3">
      <c r="A288" s="81" t="s">
        <v>449</v>
      </c>
      <c r="C288" s="81"/>
    </row>
    <row r="289" spans="1:3">
      <c r="A289" s="81" t="s">
        <v>191</v>
      </c>
      <c r="C289" s="81"/>
    </row>
    <row r="290" spans="1:3">
      <c r="A290" s="81" t="s">
        <v>450</v>
      </c>
      <c r="C290" s="81"/>
    </row>
    <row r="291" spans="1:3">
      <c r="A291" s="81" t="s">
        <v>890</v>
      </c>
      <c r="C291" s="81"/>
    </row>
    <row r="292" spans="1:3">
      <c r="A292" s="81" t="s">
        <v>891</v>
      </c>
      <c r="C292" s="81"/>
    </row>
    <row r="293" spans="1:3">
      <c r="A293" s="81" t="s">
        <v>194</v>
      </c>
      <c r="C293" s="81"/>
    </row>
    <row r="294" spans="1:3">
      <c r="A294" s="81" t="s">
        <v>451</v>
      </c>
      <c r="C294" s="81"/>
    </row>
    <row r="295" spans="1:3">
      <c r="A295" s="81" t="s">
        <v>195</v>
      </c>
      <c r="C295" s="81"/>
    </row>
    <row r="296" spans="1:3">
      <c r="A296" s="81" t="s">
        <v>452</v>
      </c>
      <c r="C296" s="81"/>
    </row>
    <row r="297" spans="1:3">
      <c r="A297" s="81" t="s">
        <v>196</v>
      </c>
      <c r="C297" s="81"/>
    </row>
    <row r="298" spans="1:3">
      <c r="A298" s="81" t="s">
        <v>197</v>
      </c>
      <c r="C298" s="81"/>
    </row>
    <row r="299" spans="1:3">
      <c r="A299" s="81" t="s">
        <v>453</v>
      </c>
      <c r="C299" s="81"/>
    </row>
    <row r="300" spans="1:3">
      <c r="A300" s="81" t="s">
        <v>200</v>
      </c>
      <c r="C300" s="81"/>
    </row>
    <row r="301" spans="1:3">
      <c r="A301" s="81" t="s">
        <v>454</v>
      </c>
      <c r="C301" s="81"/>
    </row>
    <row r="302" spans="1:3">
      <c r="A302" s="81" t="s">
        <v>201</v>
      </c>
      <c r="C302" s="81"/>
    </row>
    <row r="303" spans="1:3">
      <c r="A303" s="81" t="s">
        <v>455</v>
      </c>
      <c r="C303" s="81"/>
    </row>
    <row r="304" spans="1:3">
      <c r="A304" s="81" t="s">
        <v>534</v>
      </c>
      <c r="C304" s="81"/>
    </row>
    <row r="305" spans="1:3">
      <c r="A305" s="81" t="s">
        <v>535</v>
      </c>
      <c r="C305" s="81"/>
    </row>
    <row r="306" spans="1:3">
      <c r="A306" s="81" t="s">
        <v>202</v>
      </c>
      <c r="C306" s="81"/>
    </row>
    <row r="307" spans="1:3">
      <c r="A307" s="81" t="s">
        <v>456</v>
      </c>
      <c r="C307" s="81"/>
    </row>
    <row r="308" spans="1:3">
      <c r="A308" s="81" t="s">
        <v>205</v>
      </c>
      <c r="C308" s="81"/>
    </row>
    <row r="309" spans="1:3">
      <c r="A309" s="81" t="s">
        <v>206</v>
      </c>
      <c r="C309" s="81"/>
    </row>
    <row r="310" spans="1:3">
      <c r="A310" s="81" t="s">
        <v>457</v>
      </c>
      <c r="C310" s="81"/>
    </row>
    <row r="311" spans="1:3">
      <c r="A311" s="81" t="s">
        <v>207</v>
      </c>
      <c r="C311" s="81"/>
    </row>
    <row r="312" spans="1:3">
      <c r="A312" s="81" t="s">
        <v>458</v>
      </c>
      <c r="C312" s="81"/>
    </row>
    <row r="313" spans="1:3">
      <c r="A313" s="81" t="s">
        <v>208</v>
      </c>
      <c r="C313" s="81"/>
    </row>
    <row r="314" spans="1:3">
      <c r="A314" s="81" t="s">
        <v>459</v>
      </c>
      <c r="C314" s="81"/>
    </row>
    <row r="315" spans="1:3">
      <c r="A315" s="81" t="s">
        <v>211</v>
      </c>
      <c r="C315" s="81"/>
    </row>
    <row r="316" spans="1:3">
      <c r="A316" s="81" t="s">
        <v>212</v>
      </c>
      <c r="C316" s="81"/>
    </row>
    <row r="317" spans="1:3">
      <c r="A317" s="81" t="s">
        <v>213</v>
      </c>
      <c r="C317" s="81"/>
    </row>
    <row r="318" spans="1:3">
      <c r="A318" s="81" t="s">
        <v>214</v>
      </c>
      <c r="C318" s="81"/>
    </row>
    <row r="319" spans="1:3">
      <c r="A319" s="81" t="s">
        <v>870</v>
      </c>
      <c r="C319" s="81"/>
    </row>
    <row r="320" spans="1:3">
      <c r="A320" s="81" t="s">
        <v>217</v>
      </c>
      <c r="C320" s="81"/>
    </row>
    <row r="321" spans="1:3">
      <c r="A321" s="81" t="s">
        <v>460</v>
      </c>
      <c r="C321" s="81"/>
    </row>
    <row r="322" spans="1:3">
      <c r="A322" s="81" t="s">
        <v>218</v>
      </c>
      <c r="C322" s="81"/>
    </row>
    <row r="323" spans="1:3">
      <c r="A323" s="81" t="s">
        <v>461</v>
      </c>
      <c r="C323" s="81"/>
    </row>
    <row r="324" spans="1:3">
      <c r="A324" s="81" t="s">
        <v>219</v>
      </c>
      <c r="C324" s="81"/>
    </row>
    <row r="325" spans="1:3">
      <c r="A325" s="81" t="s">
        <v>220</v>
      </c>
      <c r="C325" s="81"/>
    </row>
    <row r="326" spans="1:3">
      <c r="A326" s="81" t="s">
        <v>536</v>
      </c>
      <c r="C326" s="81"/>
    </row>
    <row r="327" spans="1:3">
      <c r="A327" s="81" t="s">
        <v>222</v>
      </c>
      <c r="C327" s="81"/>
    </row>
    <row r="328" spans="1:3">
      <c r="A328" s="81" t="s">
        <v>537</v>
      </c>
      <c r="C328" s="81"/>
    </row>
    <row r="329" spans="1:3">
      <c r="A329" s="81" t="s">
        <v>223</v>
      </c>
      <c r="C329" s="81"/>
    </row>
    <row r="330" spans="1:3">
      <c r="A330" s="81" t="s">
        <v>462</v>
      </c>
      <c r="C330" s="81"/>
    </row>
    <row r="331" spans="1:3">
      <c r="A331" s="81" t="s">
        <v>224</v>
      </c>
      <c r="C331" s="81"/>
    </row>
    <row r="332" spans="1:3">
      <c r="A332" s="81" t="s">
        <v>225</v>
      </c>
      <c r="C332" s="81"/>
    </row>
    <row r="333" spans="1:3">
      <c r="A333" s="81" t="s">
        <v>463</v>
      </c>
      <c r="C333" s="81"/>
    </row>
    <row r="334" spans="1:3">
      <c r="A334" s="81" t="s">
        <v>227</v>
      </c>
      <c r="C334" s="81"/>
    </row>
    <row r="335" spans="1:3">
      <c r="A335" s="81" t="s">
        <v>464</v>
      </c>
      <c r="C335" s="81"/>
    </row>
    <row r="336" spans="1:3">
      <c r="A336" s="81" t="s">
        <v>228</v>
      </c>
      <c r="C336" s="81"/>
    </row>
    <row r="337" spans="1:3">
      <c r="A337" s="81" t="s">
        <v>538</v>
      </c>
      <c r="C337" s="81"/>
    </row>
    <row r="338" spans="1:3">
      <c r="A338" s="81" t="s">
        <v>229</v>
      </c>
      <c r="C338" s="81"/>
    </row>
    <row r="339" spans="1:3">
      <c r="A339" s="81" t="s">
        <v>465</v>
      </c>
      <c r="C339" s="81"/>
    </row>
    <row r="340" spans="1:3">
      <c r="A340" s="81" t="s">
        <v>230</v>
      </c>
      <c r="C340" s="81"/>
    </row>
    <row r="341" spans="1:3">
      <c r="A341" s="81" t="s">
        <v>871</v>
      </c>
      <c r="C341" s="81"/>
    </row>
    <row r="342" spans="1:3">
      <c r="A342" s="81" t="s">
        <v>232</v>
      </c>
      <c r="C342" s="81"/>
    </row>
    <row r="343" spans="1:3">
      <c r="A343" s="81" t="s">
        <v>872</v>
      </c>
      <c r="C343" s="81"/>
    </row>
    <row r="344" spans="1:3">
      <c r="A344" s="81" t="s">
        <v>233</v>
      </c>
      <c r="C344" s="81"/>
    </row>
    <row r="345" spans="1:3">
      <c r="A345" s="81" t="s">
        <v>234</v>
      </c>
      <c r="C345" s="81"/>
    </row>
    <row r="346" spans="1:3">
      <c r="A346" s="81" t="s">
        <v>539</v>
      </c>
      <c r="C346" s="81"/>
    </row>
    <row r="347" spans="1:3">
      <c r="A347" s="81" t="s">
        <v>235</v>
      </c>
      <c r="C347" s="81"/>
    </row>
    <row r="348" spans="1:3">
      <c r="A348" s="81" t="s">
        <v>466</v>
      </c>
      <c r="C348" s="81"/>
    </row>
    <row r="349" spans="1:3">
      <c r="A349" s="81" t="s">
        <v>237</v>
      </c>
      <c r="C349" s="81"/>
    </row>
    <row r="350" spans="1:3">
      <c r="A350" s="81" t="s">
        <v>238</v>
      </c>
      <c r="C350" s="81"/>
    </row>
    <row r="351" spans="1:3">
      <c r="A351" s="81" t="s">
        <v>467</v>
      </c>
      <c r="C351" s="81"/>
    </row>
    <row r="352" spans="1:3">
      <c r="A352" s="81" t="s">
        <v>239</v>
      </c>
      <c r="C352" s="81"/>
    </row>
    <row r="353" spans="1:3">
      <c r="A353" s="81" t="s">
        <v>468</v>
      </c>
      <c r="C353" s="81"/>
    </row>
    <row r="354" spans="1:3">
      <c r="A354" s="81" t="s">
        <v>240</v>
      </c>
      <c r="C354" s="81"/>
    </row>
    <row r="355" spans="1:3">
      <c r="A355" s="81" t="s">
        <v>242</v>
      </c>
      <c r="C355" s="81"/>
    </row>
    <row r="356" spans="1:3">
      <c r="A356" s="81" t="s">
        <v>540</v>
      </c>
      <c r="C356" s="81"/>
    </row>
    <row r="357" spans="1:3">
      <c r="A357" s="81" t="s">
        <v>243</v>
      </c>
      <c r="C357" s="81"/>
    </row>
    <row r="358" spans="1:3">
      <c r="A358" s="81" t="s">
        <v>244</v>
      </c>
      <c r="C358" s="81"/>
    </row>
    <row r="359" spans="1:3">
      <c r="A359" s="81" t="s">
        <v>245</v>
      </c>
      <c r="C359" s="81"/>
    </row>
    <row r="360" spans="1:3">
      <c r="A360" s="81" t="s">
        <v>873</v>
      </c>
      <c r="C360" s="81"/>
    </row>
    <row r="361" spans="1:3">
      <c r="A361" s="81" t="s">
        <v>248</v>
      </c>
      <c r="C361" s="81"/>
    </row>
    <row r="362" spans="1:3">
      <c r="A362" s="81" t="s">
        <v>541</v>
      </c>
      <c r="C362" s="81"/>
    </row>
    <row r="363" spans="1:3">
      <c r="A363" s="81" t="s">
        <v>610</v>
      </c>
      <c r="C363" s="81"/>
    </row>
    <row r="364" spans="1:3">
      <c r="A364" s="81" t="s">
        <v>249</v>
      </c>
      <c r="C364" s="81"/>
    </row>
    <row r="365" spans="1:3">
      <c r="A365" s="81" t="s">
        <v>250</v>
      </c>
      <c r="C365" s="81"/>
    </row>
    <row r="366" spans="1:3">
      <c r="A366" s="81" t="s">
        <v>469</v>
      </c>
      <c r="C366" s="81"/>
    </row>
    <row r="367" spans="1:3">
      <c r="A367" s="81" t="s">
        <v>251</v>
      </c>
      <c r="C367" s="81"/>
    </row>
    <row r="368" spans="1:3">
      <c r="A368" s="81" t="s">
        <v>254</v>
      </c>
      <c r="C368" s="81"/>
    </row>
    <row r="369" spans="1:3">
      <c r="A369" s="81" t="s">
        <v>255</v>
      </c>
      <c r="C369" s="81"/>
    </row>
    <row r="370" spans="1:3">
      <c r="A370" s="81" t="s">
        <v>256</v>
      </c>
      <c r="C370" s="81"/>
    </row>
    <row r="371" spans="1:3">
      <c r="A371" s="81" t="s">
        <v>470</v>
      </c>
      <c r="C371" s="81"/>
    </row>
    <row r="372" spans="1:3">
      <c r="A372" s="81" t="s">
        <v>257</v>
      </c>
      <c r="C372" s="81"/>
    </row>
    <row r="373" spans="1:3">
      <c r="A373" s="81" t="s">
        <v>471</v>
      </c>
      <c r="C373" s="81"/>
    </row>
    <row r="374" spans="1:3">
      <c r="A374" s="81" t="s">
        <v>259</v>
      </c>
      <c r="C374" s="81"/>
    </row>
    <row r="375" spans="1:3">
      <c r="A375" s="81" t="s">
        <v>472</v>
      </c>
      <c r="C375" s="81"/>
    </row>
    <row r="376" spans="1:3">
      <c r="A376" s="81" t="s">
        <v>260</v>
      </c>
      <c r="C376" s="81"/>
    </row>
    <row r="377" spans="1:3">
      <c r="A377" s="81" t="s">
        <v>874</v>
      </c>
      <c r="C377" s="81"/>
    </row>
    <row r="378" spans="1:3">
      <c r="A378" s="81" t="s">
        <v>261</v>
      </c>
      <c r="C378" s="81"/>
    </row>
    <row r="379" spans="1:3">
      <c r="A379" s="81" t="s">
        <v>473</v>
      </c>
      <c r="C379" s="81"/>
    </row>
    <row r="380" spans="1:3">
      <c r="A380" s="81" t="s">
        <v>474</v>
      </c>
      <c r="C380" s="81"/>
    </row>
    <row r="381" spans="1:3">
      <c r="A381" s="81" t="s">
        <v>475</v>
      </c>
      <c r="C381" s="81"/>
    </row>
    <row r="382" spans="1:3">
      <c r="A382" s="81" t="s">
        <v>476</v>
      </c>
      <c r="C382" s="81"/>
    </row>
    <row r="383" spans="1:3">
      <c r="A383" s="81" t="s">
        <v>477</v>
      </c>
      <c r="C383" s="81"/>
    </row>
    <row r="384" spans="1:3">
      <c r="A384" s="81" t="s">
        <v>478</v>
      </c>
      <c r="C384" s="81"/>
    </row>
    <row r="385" spans="1:3">
      <c r="A385" s="81" t="s">
        <v>479</v>
      </c>
      <c r="C385" s="81"/>
    </row>
    <row r="386" spans="1:3">
      <c r="A386" s="81" t="s">
        <v>480</v>
      </c>
      <c r="C386" s="81"/>
    </row>
    <row r="387" spans="1:3">
      <c r="A387" s="81" t="s">
        <v>481</v>
      </c>
      <c r="C387" s="81"/>
    </row>
    <row r="388" spans="1:3">
      <c r="A388" s="81" t="s">
        <v>482</v>
      </c>
      <c r="C388" s="81"/>
    </row>
    <row r="389" spans="1:3">
      <c r="A389" s="81" t="s">
        <v>483</v>
      </c>
      <c r="C389" s="81"/>
    </row>
    <row r="390" spans="1:3">
      <c r="A390" s="81" t="s">
        <v>484</v>
      </c>
      <c r="C390" s="81"/>
    </row>
    <row r="391" spans="1:3">
      <c r="A391" s="81" t="s">
        <v>262</v>
      </c>
      <c r="C391" s="81"/>
    </row>
    <row r="392" spans="1:3">
      <c r="A392" s="81" t="s">
        <v>265</v>
      </c>
      <c r="C392" s="81"/>
    </row>
    <row r="393" spans="1:3">
      <c r="A393" s="81" t="s">
        <v>485</v>
      </c>
      <c r="C393" s="81"/>
    </row>
    <row r="394" spans="1:3">
      <c r="A394" s="81" t="s">
        <v>266</v>
      </c>
      <c r="C394" s="81"/>
    </row>
    <row r="395" spans="1:3">
      <c r="A395" s="81" t="s">
        <v>267</v>
      </c>
      <c r="C395" s="81"/>
    </row>
    <row r="396" spans="1:3">
      <c r="A396" s="81" t="s">
        <v>268</v>
      </c>
      <c r="C396" s="81"/>
    </row>
    <row r="397" spans="1:3">
      <c r="A397" s="81" t="s">
        <v>271</v>
      </c>
      <c r="C397" s="81"/>
    </row>
    <row r="398" spans="1:3">
      <c r="A398" s="81" t="s">
        <v>272</v>
      </c>
      <c r="C398" s="81"/>
    </row>
    <row r="399" spans="1:3">
      <c r="A399" s="81" t="s">
        <v>273</v>
      </c>
      <c r="C399" s="81"/>
    </row>
    <row r="400" spans="1:3">
      <c r="A400" s="81" t="s">
        <v>875</v>
      </c>
      <c r="C400" s="81"/>
    </row>
    <row r="401" spans="1:3">
      <c r="A401" s="81" t="s">
        <v>274</v>
      </c>
      <c r="C401" s="81"/>
    </row>
    <row r="402" spans="1:3">
      <c r="A402" s="81" t="s">
        <v>277</v>
      </c>
      <c r="C402" s="81"/>
    </row>
    <row r="403" spans="1:3">
      <c r="A403" s="81" t="s">
        <v>542</v>
      </c>
      <c r="C403" s="81"/>
    </row>
    <row r="404" spans="1:3">
      <c r="A404" s="81" t="s">
        <v>486</v>
      </c>
      <c r="C404" s="81"/>
    </row>
    <row r="405" spans="1:3">
      <c r="A405" s="81" t="s">
        <v>487</v>
      </c>
      <c r="C405" s="81"/>
    </row>
    <row r="406" spans="1:3">
      <c r="A406" s="81" t="s">
        <v>488</v>
      </c>
      <c r="C406" s="81"/>
    </row>
    <row r="407" spans="1:3">
      <c r="A407" s="81" t="s">
        <v>278</v>
      </c>
      <c r="C407" s="81"/>
    </row>
    <row r="408" spans="1:3">
      <c r="A408" s="81" t="s">
        <v>279</v>
      </c>
      <c r="C408" s="81"/>
    </row>
    <row r="409" spans="1:3">
      <c r="A409" s="81" t="s">
        <v>876</v>
      </c>
      <c r="C409" s="81"/>
    </row>
    <row r="410" spans="1:3">
      <c r="A410" s="81" t="s">
        <v>489</v>
      </c>
      <c r="C410" s="81"/>
    </row>
    <row r="411" spans="1:3">
      <c r="A411" s="81" t="s">
        <v>282</v>
      </c>
      <c r="C411" s="81"/>
    </row>
    <row r="412" spans="1:3">
      <c r="A412" s="81" t="s">
        <v>283</v>
      </c>
      <c r="C412" s="81"/>
    </row>
    <row r="413" spans="1:3">
      <c r="A413" s="81" t="s">
        <v>284</v>
      </c>
      <c r="C413" s="81"/>
    </row>
    <row r="414" spans="1:3">
      <c r="A414" s="81" t="s">
        <v>899</v>
      </c>
      <c r="C414" s="81"/>
    </row>
    <row r="415" spans="1:3">
      <c r="A415" s="81" t="s">
        <v>285</v>
      </c>
      <c r="C415" s="81"/>
    </row>
    <row r="416" spans="1:3">
      <c r="A416" s="81" t="s">
        <v>900</v>
      </c>
      <c r="C416" s="81"/>
    </row>
    <row r="417" spans="1:3">
      <c r="A417" s="81" t="s">
        <v>287</v>
      </c>
      <c r="C417" s="81"/>
    </row>
    <row r="418" spans="1:3">
      <c r="A418" s="81" t="s">
        <v>288</v>
      </c>
      <c r="C418" s="81"/>
    </row>
    <row r="419" spans="1:3">
      <c r="A419" s="81" t="s">
        <v>490</v>
      </c>
      <c r="C419" s="81"/>
    </row>
    <row r="420" spans="1:3">
      <c r="A420" s="81" t="s">
        <v>289</v>
      </c>
      <c r="C420" s="81"/>
    </row>
    <row r="421" spans="1:3">
      <c r="A421" s="81" t="s">
        <v>877</v>
      </c>
      <c r="C421" s="81"/>
    </row>
    <row r="422" spans="1:3">
      <c r="A422" s="81" t="s">
        <v>290</v>
      </c>
      <c r="C422" s="81"/>
    </row>
    <row r="423" spans="1:3">
      <c r="A423" s="81" t="s">
        <v>292</v>
      </c>
      <c r="C423" s="81"/>
    </row>
    <row r="424" spans="1:3">
      <c r="A424" s="81" t="s">
        <v>293</v>
      </c>
      <c r="C424" s="81"/>
    </row>
    <row r="425" spans="1:3">
      <c r="A425" s="81" t="s">
        <v>294</v>
      </c>
      <c r="C425" s="81"/>
    </row>
    <row r="426" spans="1:3">
      <c r="A426" s="81" t="s">
        <v>295</v>
      </c>
      <c r="C426" s="81"/>
    </row>
    <row r="427" spans="1:3">
      <c r="A427" s="81" t="s">
        <v>491</v>
      </c>
      <c r="C427" s="81"/>
    </row>
    <row r="428" spans="1:3">
      <c r="A428" s="81" t="s">
        <v>297</v>
      </c>
      <c r="C428" s="81"/>
    </row>
    <row r="429" spans="1:3">
      <c r="A429" s="81" t="s">
        <v>492</v>
      </c>
      <c r="C429" s="81"/>
    </row>
    <row r="430" spans="1:3">
      <c r="A430" s="81" t="s">
        <v>298</v>
      </c>
      <c r="C430" s="81"/>
    </row>
    <row r="431" spans="1:3">
      <c r="A431" s="81" t="s">
        <v>299</v>
      </c>
      <c r="C431" s="81"/>
    </row>
    <row r="432" spans="1:3">
      <c r="A432" s="81" t="s">
        <v>493</v>
      </c>
      <c r="C432" s="81"/>
    </row>
    <row r="433" spans="1:3">
      <c r="A433" s="81" t="s">
        <v>300</v>
      </c>
      <c r="C433" s="81"/>
    </row>
    <row r="434" spans="1:3">
      <c r="A434" s="81" t="s">
        <v>494</v>
      </c>
      <c r="C434" s="81"/>
    </row>
    <row r="435" spans="1:3">
      <c r="A435" s="81" t="s">
        <v>302</v>
      </c>
      <c r="C435" s="81"/>
    </row>
    <row r="436" spans="1:3">
      <c r="A436" s="81" t="s">
        <v>495</v>
      </c>
      <c r="C436" s="81"/>
    </row>
    <row r="437" spans="1:3">
      <c r="A437" s="81" t="s">
        <v>555</v>
      </c>
      <c r="C437" s="81"/>
    </row>
    <row r="438" spans="1:3">
      <c r="A438" s="81" t="s">
        <v>303</v>
      </c>
      <c r="C438" s="81"/>
    </row>
    <row r="439" spans="1:3">
      <c r="A439" s="81" t="s">
        <v>878</v>
      </c>
      <c r="C439" s="81"/>
    </row>
    <row r="440" spans="1:3">
      <c r="A440" s="81" t="s">
        <v>304</v>
      </c>
      <c r="C440" s="81"/>
    </row>
    <row r="441" spans="1:3">
      <c r="A441" s="81" t="s">
        <v>879</v>
      </c>
      <c r="C441" s="81"/>
    </row>
    <row r="442" spans="1:3">
      <c r="A442" s="81" t="s">
        <v>305</v>
      </c>
      <c r="C442" s="81"/>
    </row>
    <row r="443" spans="1:3">
      <c r="A443" s="81" t="s">
        <v>496</v>
      </c>
      <c r="C443" s="81"/>
    </row>
    <row r="444" spans="1:3">
      <c r="A444" s="81" t="s">
        <v>307</v>
      </c>
      <c r="C444" s="81"/>
    </row>
    <row r="445" spans="1:3">
      <c r="A445" s="81" t="s">
        <v>543</v>
      </c>
      <c r="C445" s="81"/>
    </row>
    <row r="446" spans="1:3">
      <c r="A446" s="81" t="s">
        <v>308</v>
      </c>
      <c r="C446" s="81"/>
    </row>
    <row r="447" spans="1:3">
      <c r="A447" s="81" t="s">
        <v>544</v>
      </c>
      <c r="C447" s="81"/>
    </row>
    <row r="448" spans="1:3">
      <c r="A448" s="81" t="s">
        <v>309</v>
      </c>
      <c r="C448" s="81"/>
    </row>
    <row r="449" spans="1:3">
      <c r="A449" s="81" t="s">
        <v>545</v>
      </c>
      <c r="C449" s="81"/>
    </row>
    <row r="450" spans="1:3">
      <c r="A450" s="81" t="s">
        <v>310</v>
      </c>
      <c r="C450" s="81"/>
    </row>
    <row r="451" spans="1:3">
      <c r="A451" s="81" t="s">
        <v>497</v>
      </c>
      <c r="C451" s="81"/>
    </row>
    <row r="452" spans="1:3">
      <c r="A452" s="81" t="s">
        <v>312</v>
      </c>
      <c r="C452" s="81"/>
    </row>
    <row r="453" spans="1:3">
      <c r="A453" s="81" t="s">
        <v>313</v>
      </c>
      <c r="C453" s="81"/>
    </row>
    <row r="454" spans="1:3">
      <c r="A454" s="81" t="s">
        <v>880</v>
      </c>
      <c r="C454" s="81"/>
    </row>
    <row r="455" spans="1:3">
      <c r="A455" s="81" t="s">
        <v>314</v>
      </c>
      <c r="C455" s="81"/>
    </row>
    <row r="456" spans="1:3">
      <c r="A456" s="81" t="s">
        <v>498</v>
      </c>
      <c r="C456" s="81"/>
    </row>
    <row r="457" spans="1:3">
      <c r="A457" s="81" t="s">
        <v>315</v>
      </c>
      <c r="C457" s="81"/>
    </row>
    <row r="458" spans="1:3">
      <c r="A458" s="81" t="s">
        <v>316</v>
      </c>
      <c r="C458" s="81"/>
    </row>
    <row r="459" spans="1:3">
      <c r="A459" s="81" t="s">
        <v>881</v>
      </c>
      <c r="C459" s="81"/>
    </row>
    <row r="460" spans="1:3">
      <c r="A460" s="81" t="s">
        <v>317</v>
      </c>
      <c r="C460" s="81"/>
    </row>
    <row r="461" spans="1:3">
      <c r="A461" s="81" t="s">
        <v>318</v>
      </c>
      <c r="C461" s="81"/>
    </row>
    <row r="462" spans="1:3">
      <c r="A462" s="81" t="s">
        <v>882</v>
      </c>
      <c r="C462" s="81"/>
    </row>
    <row r="463" spans="1:3">
      <c r="A463" s="81" t="s">
        <v>320</v>
      </c>
      <c r="C463" s="81"/>
    </row>
    <row r="464" spans="1:3">
      <c r="A464" s="81" t="s">
        <v>546</v>
      </c>
      <c r="C464" s="81"/>
    </row>
    <row r="465" spans="1:3">
      <c r="A465" s="81" t="s">
        <v>321</v>
      </c>
      <c r="C465" s="81"/>
    </row>
    <row r="466" spans="1:3">
      <c r="A466" s="81" t="s">
        <v>322</v>
      </c>
      <c r="C466" s="81"/>
    </row>
    <row r="467" spans="1:3">
      <c r="A467" s="81" t="s">
        <v>323</v>
      </c>
      <c r="C467" s="81"/>
    </row>
    <row r="468" spans="1:3">
      <c r="A468" s="81" t="s">
        <v>499</v>
      </c>
      <c r="C468" s="81"/>
    </row>
    <row r="469" spans="1:3">
      <c r="A469" s="81" t="s">
        <v>325</v>
      </c>
      <c r="C469" s="81"/>
    </row>
    <row r="470" spans="1:3">
      <c r="A470" s="81" t="s">
        <v>326</v>
      </c>
      <c r="C470" s="81"/>
    </row>
    <row r="471" spans="1:3">
      <c r="A471" s="81" t="s">
        <v>327</v>
      </c>
      <c r="C471" s="81"/>
    </row>
    <row r="472" spans="1:3">
      <c r="A472" s="81" t="s">
        <v>328</v>
      </c>
      <c r="C472" s="81"/>
    </row>
    <row r="473" spans="1:3">
      <c r="A473" s="81" t="s">
        <v>330</v>
      </c>
      <c r="C473" s="81"/>
    </row>
    <row r="474" spans="1:3">
      <c r="A474" s="81" t="s">
        <v>500</v>
      </c>
      <c r="C474" s="81"/>
    </row>
    <row r="475" spans="1:3">
      <c r="A475" s="81" t="s">
        <v>331</v>
      </c>
      <c r="C475" s="81"/>
    </row>
    <row r="476" spans="1:3">
      <c r="A476" s="81" t="s">
        <v>501</v>
      </c>
      <c r="C476" s="81"/>
    </row>
    <row r="477" spans="1:3">
      <c r="A477" s="81" t="s">
        <v>332</v>
      </c>
      <c r="C477" s="81"/>
    </row>
    <row r="478" spans="1:3">
      <c r="A478" s="81" t="s">
        <v>883</v>
      </c>
      <c r="C478" s="81"/>
    </row>
    <row r="479" spans="1:3">
      <c r="A479" s="81" t="s">
        <v>333</v>
      </c>
      <c r="C479" s="81"/>
    </row>
    <row r="480" spans="1:3">
      <c r="A480" s="81" t="s">
        <v>502</v>
      </c>
      <c r="C480" s="81"/>
    </row>
    <row r="481" spans="1:3">
      <c r="A481" s="81" t="s">
        <v>336</v>
      </c>
      <c r="C481" s="81"/>
    </row>
    <row r="482" spans="1:3">
      <c r="A482" s="81" t="s">
        <v>901</v>
      </c>
      <c r="C482" s="81"/>
    </row>
    <row r="483" spans="1:3">
      <c r="A483" s="81" t="s">
        <v>337</v>
      </c>
      <c r="C483" s="81"/>
    </row>
    <row r="484" spans="1:3">
      <c r="A484" s="81" t="s">
        <v>338</v>
      </c>
      <c r="C484" s="81"/>
    </row>
    <row r="485" spans="1:3">
      <c r="A485" s="81" t="s">
        <v>503</v>
      </c>
      <c r="C485" s="81"/>
    </row>
    <row r="486" spans="1:3">
      <c r="A486" s="81" t="s">
        <v>339</v>
      </c>
      <c r="C486" s="81"/>
    </row>
    <row r="487" spans="1:3">
      <c r="A487" s="81" t="s">
        <v>342</v>
      </c>
      <c r="C487" s="81"/>
    </row>
    <row r="488" spans="1:3">
      <c r="A488" s="81" t="s">
        <v>343</v>
      </c>
      <c r="C488" s="81"/>
    </row>
    <row r="489" spans="1:3">
      <c r="A489" s="81" t="s">
        <v>884</v>
      </c>
      <c r="C489" s="81"/>
    </row>
    <row r="490" spans="1:3">
      <c r="A490" s="81" t="s">
        <v>344</v>
      </c>
      <c r="C490" s="81"/>
    </row>
    <row r="491" spans="1:3">
      <c r="A491" s="81" t="s">
        <v>345</v>
      </c>
      <c r="C491" s="81"/>
    </row>
    <row r="492" spans="1:3">
      <c r="A492" s="81" t="s">
        <v>547</v>
      </c>
      <c r="C492" s="81"/>
    </row>
    <row r="493" spans="1:3">
      <c r="A493" s="81" t="s">
        <v>347</v>
      </c>
      <c r="C493" s="81"/>
    </row>
    <row r="494" spans="1:3">
      <c r="A494" s="81" t="s">
        <v>348</v>
      </c>
      <c r="C494" s="81"/>
    </row>
    <row r="495" spans="1:3">
      <c r="A495" s="81" t="s">
        <v>349</v>
      </c>
      <c r="C495" s="81"/>
    </row>
    <row r="496" spans="1:3">
      <c r="A496" s="81" t="s">
        <v>350</v>
      </c>
      <c r="C496" s="81"/>
    </row>
    <row r="497" spans="1:3">
      <c r="A497" s="81" t="s">
        <v>352</v>
      </c>
      <c r="C497" s="81"/>
    </row>
    <row r="498" spans="1:3">
      <c r="A498" s="81" t="s">
        <v>353</v>
      </c>
      <c r="C498" s="81"/>
    </row>
    <row r="499" spans="1:3">
      <c r="A499" s="81" t="s">
        <v>504</v>
      </c>
      <c r="C499" s="81"/>
    </row>
    <row r="500" spans="1:3">
      <c r="A500" s="81" t="s">
        <v>354</v>
      </c>
      <c r="C500" s="81"/>
    </row>
    <row r="501" spans="1:3">
      <c r="A501" s="81" t="s">
        <v>355</v>
      </c>
      <c r="C501" s="81"/>
    </row>
    <row r="502" spans="1:3">
      <c r="A502" s="81" t="s">
        <v>357</v>
      </c>
      <c r="C502" s="81"/>
    </row>
    <row r="503" spans="1:3">
      <c r="A503" s="81" t="s">
        <v>358</v>
      </c>
      <c r="C503" s="81"/>
    </row>
    <row r="504" spans="1:3">
      <c r="A504" s="81" t="s">
        <v>505</v>
      </c>
      <c r="C504" s="81"/>
    </row>
    <row r="505" spans="1:3">
      <c r="A505" s="81" t="s">
        <v>359</v>
      </c>
      <c r="C505" s="81"/>
    </row>
    <row r="506" spans="1:3">
      <c r="A506" s="81" t="s">
        <v>360</v>
      </c>
      <c r="C506" s="81"/>
    </row>
    <row r="507" spans="1:3">
      <c r="A507" s="81" t="s">
        <v>506</v>
      </c>
      <c r="C507" s="81"/>
    </row>
    <row r="508" spans="1:3">
      <c r="A508" s="81" t="s">
        <v>362</v>
      </c>
      <c r="C508" s="81"/>
    </row>
    <row r="509" spans="1:3">
      <c r="A509" s="81" t="s">
        <v>363</v>
      </c>
      <c r="C509" s="81"/>
    </row>
    <row r="510" spans="1:3">
      <c r="A510" s="81" t="s">
        <v>548</v>
      </c>
      <c r="C510" s="81"/>
    </row>
    <row r="511" spans="1:3">
      <c r="A511" s="81" t="s">
        <v>507</v>
      </c>
      <c r="C511" s="81"/>
    </row>
    <row r="512" spans="1:3">
      <c r="A512" s="81" t="s">
        <v>364</v>
      </c>
      <c r="C512" s="81"/>
    </row>
    <row r="513" spans="1:3">
      <c r="A513" s="81" t="s">
        <v>508</v>
      </c>
      <c r="C513" s="81"/>
    </row>
    <row r="514" spans="1:3">
      <c r="A514" s="81" t="s">
        <v>365</v>
      </c>
      <c r="C514" s="81"/>
    </row>
    <row r="515" spans="1:3">
      <c r="A515" s="83" t="s">
        <v>885</v>
      </c>
    </row>
    <row r="516" spans="1:3">
      <c r="A516" s="83" t="s">
        <v>367</v>
      </c>
    </row>
    <row r="517" spans="1:3">
      <c r="A517" s="83" t="s">
        <v>509</v>
      </c>
    </row>
    <row r="518" spans="1:3">
      <c r="A518" s="83" t="s">
        <v>368</v>
      </c>
    </row>
    <row r="519" spans="1:3">
      <c r="A519" s="83" t="s">
        <v>902</v>
      </c>
    </row>
    <row r="520" spans="1:3">
      <c r="A520" s="83" t="s">
        <v>369</v>
      </c>
    </row>
    <row r="521" spans="1:3">
      <c r="A521" s="83" t="s">
        <v>549</v>
      </c>
    </row>
    <row r="522" spans="1:3">
      <c r="A522" s="83" t="s">
        <v>370</v>
      </c>
    </row>
    <row r="523" spans="1:3">
      <c r="A523" s="83" t="s">
        <v>550</v>
      </c>
    </row>
    <row r="524" spans="1:3">
      <c r="A524" s="83" t="s">
        <v>372</v>
      </c>
    </row>
    <row r="525" spans="1:3">
      <c r="A525" s="83" t="s">
        <v>510</v>
      </c>
    </row>
    <row r="526" spans="1:3">
      <c r="A526" s="83" t="s">
        <v>373</v>
      </c>
    </row>
    <row r="527" spans="1:3">
      <c r="A527" s="83" t="s">
        <v>374</v>
      </c>
    </row>
    <row r="528" spans="1:3">
      <c r="A528" s="83" t="s">
        <v>375</v>
      </c>
    </row>
    <row r="529" spans="1:1">
      <c r="A529" s="83" t="s">
        <v>551</v>
      </c>
    </row>
    <row r="530" spans="1:1">
      <c r="A530" s="83" t="s">
        <v>378</v>
      </c>
    </row>
    <row r="531" spans="1:1">
      <c r="A531" s="83" t="s">
        <v>379</v>
      </c>
    </row>
    <row r="532" spans="1:1">
      <c r="A532" s="83" t="s">
        <v>380</v>
      </c>
    </row>
    <row r="533" spans="1:1">
      <c r="A533" s="83" t="s">
        <v>381</v>
      </c>
    </row>
    <row r="534" spans="1:1">
      <c r="A534" s="83" t="s">
        <v>886</v>
      </c>
    </row>
    <row r="535" spans="1:1">
      <c r="A535" s="83" t="s">
        <v>887</v>
      </c>
    </row>
    <row r="536" spans="1:1">
      <c r="A536" s="83" t="s">
        <v>384</v>
      </c>
    </row>
    <row r="537" spans="1:1">
      <c r="A537" s="83" t="s">
        <v>888</v>
      </c>
    </row>
    <row r="538" spans="1:1">
      <c r="A538" s="83" t="s">
        <v>385</v>
      </c>
    </row>
    <row r="539" spans="1:1">
      <c r="A539" s="83" t="s">
        <v>903</v>
      </c>
    </row>
    <row r="540" spans="1:1">
      <c r="A540" s="83" t="s">
        <v>386</v>
      </c>
    </row>
    <row r="541" spans="1:1">
      <c r="A541" s="83" t="s">
        <v>552</v>
      </c>
    </row>
    <row r="542" spans="1:1">
      <c r="A542" s="83" t="s">
        <v>387</v>
      </c>
    </row>
    <row r="543" spans="1:1">
      <c r="A543" s="83" t="s">
        <v>553</v>
      </c>
    </row>
    <row r="544" spans="1:1">
      <c r="A544" s="83" t="s">
        <v>390</v>
      </c>
    </row>
    <row r="545" spans="1:1">
      <c r="A545" s="83" t="s">
        <v>391</v>
      </c>
    </row>
    <row r="546" spans="1:1">
      <c r="A546" s="83" t="s">
        <v>392</v>
      </c>
    </row>
    <row r="547" spans="1:1">
      <c r="A547" s="83" t="s">
        <v>393</v>
      </c>
    </row>
    <row r="548" spans="1:1">
      <c r="A548" s="83" t="s">
        <v>396</v>
      </c>
    </row>
    <row r="549" spans="1:1">
      <c r="A549" s="83" t="s">
        <v>402</v>
      </c>
    </row>
    <row r="550" spans="1:1">
      <c r="A550" s="83" t="s">
        <v>403</v>
      </c>
    </row>
  </sheetData>
  <sheetProtection selectLockedCells="1"/>
  <sortState xmlns:xlrd2="http://schemas.microsoft.com/office/spreadsheetml/2017/richdata2" ref="A2:A508">
    <sortCondition ref="A2:A508"/>
  </sortState>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Application Form</vt:lpstr>
      <vt:lpstr>Sample Shipping Info</vt:lpstr>
      <vt:lpstr>Complete Kinase List</vt:lpstr>
      <vt:lpstr>'Application Form'!CheckList</vt:lpstr>
      <vt:lpstr>KinaseList</vt:lpstr>
      <vt:lpstr>'Application Form'!Print_Area</vt:lpstr>
      <vt:lpstr>'Sample Shipping 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Carnabio</dc:creator>
  <cp:lastModifiedBy>鳴海 有剛</cp:lastModifiedBy>
  <cp:lastPrinted>2024-07-23T04:14:42Z</cp:lastPrinted>
  <dcterms:created xsi:type="dcterms:W3CDTF">2011-03-18T05:50:36Z</dcterms:created>
  <dcterms:modified xsi:type="dcterms:W3CDTF">2024-11-15T01:39:28Z</dcterms:modified>
</cp:coreProperties>
</file>