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drawings/drawing2.xml" ContentType="application/vnd.openxmlformats-officedocument.drawing+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bs-sv12\Factory\Product\Profiling\Document\Manual\Tool\AppForm\AppForm_2024_08\"/>
    </mc:Choice>
  </mc:AlternateContent>
  <xr:revisionPtr revIDLastSave="0" documentId="13_ncr:1_{8A571AC0-4D11-47A7-951E-B7C09E0889F8}" xr6:coauthVersionLast="47" xr6:coauthVersionMax="47" xr10:uidLastSave="{00000000-0000-0000-0000-000000000000}"/>
  <bookViews>
    <workbookView xWindow="-120" yWindow="-120" windowWidth="29040" windowHeight="17520" xr2:uid="{00000000-000D-0000-FFFF-FFFF00000000}"/>
  </bookViews>
  <sheets>
    <sheet name="Application Form" sheetId="3" r:id="rId1"/>
    <sheet name="Kinase List" sheetId="2" r:id="rId2"/>
    <sheet name="Powder Compound" sheetId="4" r:id="rId3"/>
  </sheets>
  <definedNames>
    <definedName name="_xlnm._FilterDatabase" localSheetId="0" hidden="1">'Application Form'!$CF$139:$DC$758</definedName>
    <definedName name="_xlnm._FilterDatabase" localSheetId="1" hidden="1">'Kinase List'!$A$1:$B$518</definedName>
    <definedName name="CheckList" localSheetId="0">'Application Form'!$CF$140:$CH$797</definedName>
    <definedName name="KinaseList">'Kinase List'!$A$2:$A$600</definedName>
    <definedName name="_xlnm.Print_Area" localSheetId="0">'Application Form'!$F$1:$BG$300</definedName>
    <definedName name="_xlnm.Print_Area" localSheetId="2">'Powder Compound'!$A$1:$N$25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G19" i="3" l="1"/>
  <c r="CY535" i="3"/>
  <c r="DB536" i="3"/>
  <c r="CZ536" i="3"/>
  <c r="CX536" i="3"/>
  <c r="CU536" i="3"/>
  <c r="CS535" i="3"/>
  <c r="CX425" i="3" l="1"/>
  <c r="DB588" i="3"/>
  <c r="CZ588" i="3"/>
  <c r="CX588" i="3"/>
  <c r="CU588" i="3"/>
  <c r="DB740" i="3"/>
  <c r="CZ740" i="3"/>
  <c r="CX740" i="3"/>
  <c r="CU740" i="3"/>
  <c r="DB715" i="3"/>
  <c r="CZ715" i="3"/>
  <c r="CX715" i="3"/>
  <c r="CU715" i="3"/>
  <c r="DB667" i="3"/>
  <c r="CZ667" i="3"/>
  <c r="CX667" i="3"/>
  <c r="CU667" i="3"/>
  <c r="DB586" i="3"/>
  <c r="CZ586" i="3"/>
  <c r="CX586" i="3"/>
  <c r="CU586" i="3"/>
  <c r="DB429" i="3"/>
  <c r="CZ429" i="3"/>
  <c r="CX429" i="3"/>
  <c r="CU429" i="3"/>
  <c r="DB431" i="3"/>
  <c r="CZ431" i="3"/>
  <c r="CX431" i="3"/>
  <c r="CU431" i="3"/>
  <c r="DB425" i="3"/>
  <c r="CZ425" i="3"/>
  <c r="CU425" i="3"/>
  <c r="CG730" i="3" l="1"/>
  <c r="CF730" i="3"/>
  <c r="CG398" i="3"/>
  <c r="CF398" i="3"/>
  <c r="CG400" i="3"/>
  <c r="CF400" i="3"/>
  <c r="CG404" i="3"/>
  <c r="CF404" i="3"/>
  <c r="CG408" i="3"/>
  <c r="CF408" i="3"/>
  <c r="CG418" i="3"/>
  <c r="CF418" i="3"/>
  <c r="CG420" i="3"/>
  <c r="CF420" i="3"/>
  <c r="CG423" i="3"/>
  <c r="CF423" i="3"/>
  <c r="CG425" i="3"/>
  <c r="CF425" i="3"/>
  <c r="CG429" i="3"/>
  <c r="CF429" i="3"/>
  <c r="CG431" i="3"/>
  <c r="CF431" i="3"/>
  <c r="CG454" i="3"/>
  <c r="CF454" i="3"/>
  <c r="CG462" i="3"/>
  <c r="CF462" i="3"/>
  <c r="CG464" i="3"/>
  <c r="CF464" i="3"/>
  <c r="CG466" i="3"/>
  <c r="CF466" i="3"/>
  <c r="CG474" i="3"/>
  <c r="CF474" i="3"/>
  <c r="CG480" i="3"/>
  <c r="CF480" i="3"/>
  <c r="CG483" i="3"/>
  <c r="CF483" i="3"/>
  <c r="CG487" i="3"/>
  <c r="CF487" i="3"/>
  <c r="CG498" i="3"/>
  <c r="CF498" i="3"/>
  <c r="CG509" i="3"/>
  <c r="CF509" i="3"/>
  <c r="CG513" i="3"/>
  <c r="CF513" i="3"/>
  <c r="CG515" i="3"/>
  <c r="CF515" i="3"/>
  <c r="CG521" i="3"/>
  <c r="CF521" i="3"/>
  <c r="CG526" i="3"/>
  <c r="CF526" i="3"/>
  <c r="CG540" i="3"/>
  <c r="CF540" i="3"/>
  <c r="CG554" i="3"/>
  <c r="CF554" i="3"/>
  <c r="CG558" i="3"/>
  <c r="CF558" i="3"/>
  <c r="CG560" i="3"/>
  <c r="CF560" i="3"/>
  <c r="CG562" i="3"/>
  <c r="CF562" i="3"/>
  <c r="CG564" i="3"/>
  <c r="CF564" i="3"/>
  <c r="CG566" i="3"/>
  <c r="CF566" i="3"/>
  <c r="CG570" i="3"/>
  <c r="CF570" i="3"/>
  <c r="CG577" i="3"/>
  <c r="CF577" i="3"/>
  <c r="CG582" i="3"/>
  <c r="CF582" i="3"/>
  <c r="CG584" i="3"/>
  <c r="CF584" i="3"/>
  <c r="CG586" i="3"/>
  <c r="CF586" i="3"/>
  <c r="CG588" i="3"/>
  <c r="CF588" i="3"/>
  <c r="CG590" i="3"/>
  <c r="CF590" i="3"/>
  <c r="CG596" i="3"/>
  <c r="CF596" i="3"/>
  <c r="CG598" i="3"/>
  <c r="CF598" i="3"/>
  <c r="CG600" i="3"/>
  <c r="CF600" i="3"/>
  <c r="CG602" i="3"/>
  <c r="CF602" i="3"/>
  <c r="CG608" i="3"/>
  <c r="CF608" i="3"/>
  <c r="CG616" i="3"/>
  <c r="CF616" i="3"/>
  <c r="CG632" i="3"/>
  <c r="CF632" i="3"/>
  <c r="CG646" i="3"/>
  <c r="CF646" i="3"/>
  <c r="CG648" i="3"/>
  <c r="CF648" i="3"/>
  <c r="CG653" i="3"/>
  <c r="CF653" i="3"/>
  <c r="CG655" i="3"/>
  <c r="CF655" i="3"/>
  <c r="CG657" i="3"/>
  <c r="CF657" i="3"/>
  <c r="CG667" i="3"/>
  <c r="CF667" i="3"/>
  <c r="CG669" i="3"/>
  <c r="CF669" i="3"/>
  <c r="CG673" i="3"/>
  <c r="CF673" i="3"/>
  <c r="CG675" i="3"/>
  <c r="CF675" i="3"/>
  <c r="CG679" i="3"/>
  <c r="CF679" i="3"/>
  <c r="CG683" i="3"/>
  <c r="CF683" i="3"/>
  <c r="CG685" i="3"/>
  <c r="CF685" i="3"/>
  <c r="CG687" i="3"/>
  <c r="CF687" i="3"/>
  <c r="CG689" i="3"/>
  <c r="CF689" i="3"/>
  <c r="CG691" i="3"/>
  <c r="CF691" i="3"/>
  <c r="CG695" i="3"/>
  <c r="CF695" i="3"/>
  <c r="CG704" i="3"/>
  <c r="CF704" i="3"/>
  <c r="CG715" i="3"/>
  <c r="CF715" i="3"/>
  <c r="CG723" i="3"/>
  <c r="CF723" i="3"/>
  <c r="CG725" i="3"/>
  <c r="CF725" i="3"/>
  <c r="CG733" i="3"/>
  <c r="CF733" i="3"/>
  <c r="CG740" i="3"/>
  <c r="CF740" i="3"/>
  <c r="CG746" i="3"/>
  <c r="CF746" i="3"/>
  <c r="CG748" i="3"/>
  <c r="CF748" i="3"/>
  <c r="CG750" i="3"/>
  <c r="CF750" i="3"/>
  <c r="CG752" i="3"/>
  <c r="CF752" i="3"/>
  <c r="CG754" i="3"/>
  <c r="CF754" i="3"/>
  <c r="CG756" i="3"/>
  <c r="CF756" i="3"/>
  <c r="CG758" i="3"/>
  <c r="CF758" i="3"/>
  <c r="DB711" i="3" l="1"/>
  <c r="CZ711" i="3"/>
  <c r="CX711" i="3"/>
  <c r="CU711" i="3"/>
  <c r="DB677" i="3"/>
  <c r="CZ677" i="3"/>
  <c r="CX677" i="3"/>
  <c r="CU677" i="3"/>
  <c r="DB663" i="3"/>
  <c r="CZ663" i="3"/>
  <c r="CX663" i="3"/>
  <c r="CU663" i="3"/>
  <c r="DB642" i="3"/>
  <c r="CZ642" i="3"/>
  <c r="CX642" i="3"/>
  <c r="CU642" i="3"/>
  <c r="DB639" i="3"/>
  <c r="CZ639" i="3"/>
  <c r="CX639" i="3"/>
  <c r="CU639" i="3"/>
  <c r="DB634" i="3"/>
  <c r="CZ634" i="3"/>
  <c r="CX634" i="3"/>
  <c r="CU634" i="3"/>
  <c r="DB620" i="3"/>
  <c r="CZ620" i="3"/>
  <c r="CX620" i="3"/>
  <c r="CU620" i="3"/>
  <c r="DB618" i="3"/>
  <c r="CZ618" i="3"/>
  <c r="CX618" i="3"/>
  <c r="CU618" i="3"/>
  <c r="DB594" i="3"/>
  <c r="CZ594" i="3"/>
  <c r="CX594" i="3"/>
  <c r="CU594" i="3"/>
  <c r="DB579" i="3"/>
  <c r="CZ579" i="3"/>
  <c r="CX579" i="3"/>
  <c r="CU579" i="3"/>
  <c r="DB568" i="3"/>
  <c r="CZ568" i="3"/>
  <c r="CX568" i="3"/>
  <c r="CU568" i="3"/>
  <c r="DB538" i="3"/>
  <c r="CZ538" i="3"/>
  <c r="CX538" i="3"/>
  <c r="CU538" i="3"/>
  <c r="DB517" i="3"/>
  <c r="CZ517" i="3"/>
  <c r="CX517" i="3"/>
  <c r="CU517" i="3"/>
  <c r="DB496" i="3"/>
  <c r="CZ496" i="3"/>
  <c r="CX496" i="3"/>
  <c r="CU496" i="3"/>
  <c r="DB494" i="3"/>
  <c r="CZ494" i="3"/>
  <c r="CX494" i="3"/>
  <c r="CU494" i="3"/>
  <c r="DB468" i="3"/>
  <c r="CZ468" i="3"/>
  <c r="CX468" i="3"/>
  <c r="CU468" i="3"/>
  <c r="CZ427" i="3"/>
  <c r="DB427" i="3"/>
  <c r="CX427" i="3"/>
  <c r="CU427" i="3"/>
  <c r="DD707" i="3"/>
  <c r="DD580" i="3"/>
  <c r="DD575" i="3"/>
  <c r="DD574" i="3"/>
  <c r="DD573" i="3"/>
  <c r="DD552" i="3"/>
  <c r="DD551" i="3"/>
  <c r="DD550" i="3"/>
  <c r="DD549" i="3"/>
  <c r="DD548" i="3"/>
  <c r="DD547" i="3"/>
  <c r="DD546" i="3"/>
  <c r="DD545" i="3"/>
  <c r="DD544" i="3"/>
  <c r="DD543" i="3"/>
  <c r="DD542" i="3"/>
  <c r="DD541" i="3"/>
  <c r="DD488" i="3"/>
  <c r="DD481" i="3"/>
  <c r="DD414" i="3"/>
  <c r="DD413" i="3"/>
  <c r="CY734" i="3" l="1"/>
  <c r="CZ735" i="3"/>
  <c r="CX738" i="3"/>
  <c r="CX735" i="3"/>
  <c r="DB738" i="3"/>
  <c r="DB735" i="3"/>
  <c r="CS734" i="3"/>
  <c r="CU738" i="3"/>
  <c r="CU735" i="3"/>
  <c r="BY291" i="3"/>
  <c r="BY295" i="3"/>
  <c r="CZ707" i="3" l="1"/>
  <c r="CZ580" i="3"/>
  <c r="CZ575" i="3"/>
  <c r="CZ574" i="3"/>
  <c r="CZ573" i="3"/>
  <c r="CZ552" i="3"/>
  <c r="CZ551" i="3"/>
  <c r="CZ550" i="3"/>
  <c r="CZ549" i="3"/>
  <c r="CZ548" i="3"/>
  <c r="CZ547" i="3"/>
  <c r="CZ546" i="3"/>
  <c r="CZ545" i="3"/>
  <c r="CZ544" i="3"/>
  <c r="CZ543" i="3"/>
  <c r="CZ542" i="3"/>
  <c r="CZ541" i="3"/>
  <c r="CZ488" i="3"/>
  <c r="CZ481" i="3"/>
  <c r="CZ414" i="3"/>
  <c r="CZ413" i="3"/>
  <c r="CU707" i="3"/>
  <c r="CU580" i="3"/>
  <c r="CU575" i="3"/>
  <c r="CU574" i="3"/>
  <c r="CU573" i="3"/>
  <c r="CU552" i="3"/>
  <c r="CU551" i="3"/>
  <c r="CU550" i="3"/>
  <c r="CU549" i="3"/>
  <c r="CU548" i="3"/>
  <c r="CU547" i="3"/>
  <c r="CU546" i="3"/>
  <c r="CU545" i="3"/>
  <c r="CU544" i="3"/>
  <c r="CU543" i="3"/>
  <c r="CU542" i="3"/>
  <c r="CU541" i="3"/>
  <c r="CU488" i="3"/>
  <c r="CU481" i="3"/>
  <c r="CU413" i="3"/>
  <c r="DB744" i="3"/>
  <c r="DB742" i="3"/>
  <c r="DB728" i="3"/>
  <c r="DB727" i="3"/>
  <c r="DB721" i="3"/>
  <c r="DB719" i="3"/>
  <c r="DB717" i="3"/>
  <c r="DB713" i="3"/>
  <c r="DB709" i="3"/>
  <c r="DB706" i="3"/>
  <c r="DB702" i="3"/>
  <c r="DB699" i="3"/>
  <c r="DB693" i="3"/>
  <c r="DB681" i="3"/>
  <c r="DB671" i="3"/>
  <c r="DB665" i="3"/>
  <c r="DB661" i="3"/>
  <c r="DB659" i="3"/>
  <c r="DB650" i="3"/>
  <c r="DB644" i="3"/>
  <c r="DB636" i="3"/>
  <c r="DB630" i="3"/>
  <c r="DB628" i="3"/>
  <c r="DB626" i="3"/>
  <c r="DB624" i="3"/>
  <c r="DB622" i="3"/>
  <c r="DB614" i="3"/>
  <c r="DB612" i="3"/>
  <c r="DB610" i="3"/>
  <c r="DB606" i="3"/>
  <c r="DB604" i="3"/>
  <c r="DB592" i="3"/>
  <c r="DB572" i="3"/>
  <c r="DB556" i="3"/>
  <c r="DB534" i="3"/>
  <c r="DB532" i="3"/>
  <c r="DB530" i="3"/>
  <c r="DB528" i="3"/>
  <c r="DB524" i="3"/>
  <c r="DB519" i="3"/>
  <c r="DB511" i="3"/>
  <c r="DB507" i="3"/>
  <c r="DB505" i="3"/>
  <c r="DB503" i="3"/>
  <c r="DB502" i="3"/>
  <c r="DB500" i="3"/>
  <c r="DB492" i="3"/>
  <c r="DB490" i="3"/>
  <c r="DB485" i="3"/>
  <c r="DB478" i="3"/>
  <c r="DB476" i="3"/>
  <c r="DB472" i="3"/>
  <c r="DB470" i="3"/>
  <c r="DB460" i="3"/>
  <c r="DB458" i="3"/>
  <c r="DB456" i="3"/>
  <c r="DB452" i="3"/>
  <c r="DB450" i="3"/>
  <c r="DB448" i="3"/>
  <c r="DB446" i="3"/>
  <c r="DB444" i="3"/>
  <c r="DB442" i="3"/>
  <c r="DB441" i="3"/>
  <c r="DB439" i="3"/>
  <c r="DB437" i="3"/>
  <c r="DB435" i="3"/>
  <c r="DB433" i="3"/>
  <c r="DB421" i="3"/>
  <c r="DB416" i="3"/>
  <c r="DB412" i="3"/>
  <c r="DB410" i="3"/>
  <c r="DB406" i="3"/>
  <c r="DB402" i="3"/>
  <c r="DB396" i="3"/>
  <c r="DB394" i="3"/>
  <c r="DB392" i="3"/>
  <c r="DB390" i="3"/>
  <c r="DB388" i="3"/>
  <c r="DB386" i="3"/>
  <c r="DB384" i="3"/>
  <c r="DB382" i="3"/>
  <c r="DB380" i="3"/>
  <c r="DB378" i="3"/>
  <c r="DB376" i="3"/>
  <c r="DB374" i="3"/>
  <c r="DB372" i="3"/>
  <c r="DB370" i="3"/>
  <c r="DB368" i="3"/>
  <c r="DB366" i="3"/>
  <c r="DB364" i="3"/>
  <c r="DB362" i="3"/>
  <c r="DB360" i="3"/>
  <c r="DB358" i="3"/>
  <c r="DB356" i="3"/>
  <c r="DB354" i="3"/>
  <c r="DB352" i="3"/>
  <c r="DB350" i="3"/>
  <c r="DB348" i="3"/>
  <c r="DB346" i="3"/>
  <c r="DB344" i="3"/>
  <c r="DB342" i="3"/>
  <c r="DB340" i="3"/>
  <c r="DB338" i="3"/>
  <c r="DB336" i="3"/>
  <c r="DB334" i="3"/>
  <c r="DB332" i="3"/>
  <c r="DB330" i="3"/>
  <c r="DB328" i="3"/>
  <c r="DB326" i="3"/>
  <c r="DB324" i="3"/>
  <c r="DB322" i="3"/>
  <c r="DB320" i="3"/>
  <c r="DB318" i="3"/>
  <c r="DB316" i="3"/>
  <c r="DB314" i="3"/>
  <c r="DB312" i="3"/>
  <c r="DB310" i="3"/>
  <c r="DB308" i="3"/>
  <c r="DB306" i="3"/>
  <c r="DB304" i="3"/>
  <c r="DB302" i="3"/>
  <c r="DB300" i="3"/>
  <c r="DB298" i="3"/>
  <c r="DB296" i="3"/>
  <c r="DB294" i="3"/>
  <c r="DB292" i="3"/>
  <c r="DB290" i="3"/>
  <c r="DB288" i="3"/>
  <c r="DB286" i="3"/>
  <c r="DB284" i="3"/>
  <c r="DB282" i="3"/>
  <c r="DB280" i="3"/>
  <c r="DB278" i="3"/>
  <c r="DB276" i="3"/>
  <c r="DB274" i="3"/>
  <c r="DB272" i="3"/>
  <c r="DB270" i="3"/>
  <c r="DB268" i="3"/>
  <c r="DB266" i="3"/>
  <c r="DB264" i="3"/>
  <c r="DB260" i="3"/>
  <c r="DB258" i="3"/>
  <c r="DB256" i="3"/>
  <c r="DB254" i="3"/>
  <c r="DB252" i="3"/>
  <c r="DB250" i="3"/>
  <c r="DB248" i="3"/>
  <c r="DB246" i="3"/>
  <c r="DB244" i="3"/>
  <c r="DB242" i="3"/>
  <c r="DB240" i="3"/>
  <c r="DB238" i="3"/>
  <c r="DB236" i="3"/>
  <c r="DB234" i="3"/>
  <c r="DB232" i="3"/>
  <c r="DB230" i="3"/>
  <c r="DB228" i="3"/>
  <c r="DB226" i="3"/>
  <c r="DB224" i="3"/>
  <c r="DB222" i="3"/>
  <c r="DB220" i="3"/>
  <c r="DB218" i="3"/>
  <c r="DB216" i="3"/>
  <c r="DB214" i="3"/>
  <c r="DB212" i="3"/>
  <c r="DB210" i="3"/>
  <c r="DB208" i="3"/>
  <c r="DB207" i="3"/>
  <c r="DB205" i="3"/>
  <c r="DB203" i="3"/>
  <c r="DB201" i="3"/>
  <c r="DB199" i="3"/>
  <c r="DB197" i="3"/>
  <c r="DB195" i="3"/>
  <c r="DB193" i="3"/>
  <c r="DB191" i="3"/>
  <c r="DB189" i="3"/>
  <c r="DB187" i="3"/>
  <c r="DB185" i="3"/>
  <c r="DB183" i="3"/>
  <c r="DB181" i="3"/>
  <c r="DB179" i="3"/>
  <c r="DB177" i="3"/>
  <c r="DB175" i="3"/>
  <c r="DB173" i="3"/>
  <c r="DB171" i="3"/>
  <c r="DB169" i="3"/>
  <c r="DB167" i="3"/>
  <c r="DB165" i="3"/>
  <c r="DB163" i="3"/>
  <c r="DB161" i="3"/>
  <c r="DB159" i="3"/>
  <c r="DB157" i="3"/>
  <c r="DB155" i="3"/>
  <c r="DB153" i="3"/>
  <c r="DB151" i="3"/>
  <c r="DB149" i="3"/>
  <c r="DB147" i="3"/>
  <c r="DB145" i="3"/>
  <c r="DB143" i="3"/>
  <c r="DB141" i="3"/>
  <c r="CX744" i="3"/>
  <c r="CX742" i="3"/>
  <c r="CX728" i="3"/>
  <c r="CX727" i="3"/>
  <c r="CX721" i="3"/>
  <c r="CX719" i="3"/>
  <c r="CX717" i="3"/>
  <c r="CX713" i="3"/>
  <c r="CX709" i="3"/>
  <c r="CX706" i="3"/>
  <c r="CX702" i="3"/>
  <c r="CX699" i="3"/>
  <c r="CX693" i="3"/>
  <c r="CX681" i="3"/>
  <c r="CX671" i="3"/>
  <c r="CX665" i="3"/>
  <c r="CX661" i="3"/>
  <c r="CX659" i="3"/>
  <c r="CX650" i="3"/>
  <c r="CX644" i="3"/>
  <c r="CX636" i="3"/>
  <c r="CX630" i="3"/>
  <c r="CX628" i="3"/>
  <c r="CX626" i="3"/>
  <c r="CX624" i="3"/>
  <c r="CX622" i="3"/>
  <c r="CX614" i="3"/>
  <c r="CX612" i="3"/>
  <c r="CX610" i="3"/>
  <c r="CX606" i="3"/>
  <c r="CX604" i="3"/>
  <c r="CX592" i="3"/>
  <c r="CX572" i="3"/>
  <c r="CX556" i="3"/>
  <c r="CX534" i="3"/>
  <c r="CX532" i="3"/>
  <c r="CX530" i="3"/>
  <c r="CX528" i="3"/>
  <c r="CX524" i="3"/>
  <c r="CX519" i="3"/>
  <c r="CX511" i="3"/>
  <c r="CX507" i="3"/>
  <c r="CX505" i="3"/>
  <c r="CX503" i="3"/>
  <c r="CX502" i="3"/>
  <c r="CX500" i="3"/>
  <c r="CX492" i="3"/>
  <c r="CX490" i="3"/>
  <c r="CX485" i="3"/>
  <c r="CX478" i="3"/>
  <c r="CX476" i="3"/>
  <c r="CX472" i="3"/>
  <c r="CX470" i="3"/>
  <c r="CX460" i="3"/>
  <c r="CX458" i="3"/>
  <c r="CX456" i="3"/>
  <c r="CX452" i="3"/>
  <c r="CX450" i="3"/>
  <c r="CX448" i="3"/>
  <c r="CX446" i="3"/>
  <c r="CX444" i="3"/>
  <c r="CX442" i="3"/>
  <c r="CX441" i="3"/>
  <c r="CX439" i="3"/>
  <c r="CX437" i="3"/>
  <c r="CX435" i="3"/>
  <c r="CX433" i="3"/>
  <c r="CX421" i="3"/>
  <c r="CX416" i="3"/>
  <c r="CX412" i="3"/>
  <c r="CX410" i="3"/>
  <c r="CX406" i="3"/>
  <c r="CX402" i="3"/>
  <c r="CX396" i="3"/>
  <c r="CX394" i="3"/>
  <c r="CX390" i="3"/>
  <c r="CX388" i="3"/>
  <c r="CX386" i="3"/>
  <c r="CX384" i="3"/>
  <c r="CX382" i="3"/>
  <c r="CX380" i="3"/>
  <c r="CX378" i="3"/>
  <c r="CX376" i="3"/>
  <c r="CX374" i="3"/>
  <c r="CX372" i="3"/>
  <c r="CX370" i="3"/>
  <c r="CX368" i="3"/>
  <c r="CX366" i="3"/>
  <c r="CX364" i="3"/>
  <c r="CX362" i="3"/>
  <c r="CX352" i="3"/>
  <c r="CX350" i="3"/>
  <c r="CX348" i="3"/>
  <c r="CX340" i="3"/>
  <c r="CX338" i="3"/>
  <c r="CX330" i="3"/>
  <c r="CX328" i="3"/>
  <c r="CX326" i="3"/>
  <c r="CX324" i="3"/>
  <c r="CX322" i="3"/>
  <c r="CX320" i="3"/>
  <c r="CX306" i="3"/>
  <c r="CX304" i="3"/>
  <c r="CX302" i="3"/>
  <c r="CX300" i="3"/>
  <c r="CX298" i="3"/>
  <c r="CX296" i="3"/>
  <c r="CX294" i="3"/>
  <c r="CX292" i="3"/>
  <c r="CX290" i="3"/>
  <c r="CX288" i="3"/>
  <c r="CX286" i="3"/>
  <c r="CX284" i="3"/>
  <c r="CX282" i="3"/>
  <c r="CX280" i="3"/>
  <c r="CX278" i="3"/>
  <c r="CX276" i="3"/>
  <c r="CX274" i="3"/>
  <c r="CX272" i="3"/>
  <c r="CX270" i="3"/>
  <c r="CX268" i="3"/>
  <c r="CX260" i="3"/>
  <c r="CX250" i="3"/>
  <c r="CX246" i="3"/>
  <c r="CX242" i="3"/>
  <c r="CX240" i="3"/>
  <c r="CX238" i="3"/>
  <c r="CX236" i="3"/>
  <c r="CX234" i="3"/>
  <c r="CX232" i="3"/>
  <c r="CX230" i="3"/>
  <c r="CX228" i="3"/>
  <c r="CX226" i="3"/>
  <c r="CX224" i="3"/>
  <c r="CX222" i="3"/>
  <c r="CX220" i="3"/>
  <c r="CX218" i="3"/>
  <c r="CX216" i="3"/>
  <c r="CX214" i="3"/>
  <c r="CX212" i="3"/>
  <c r="CX189" i="3"/>
  <c r="CX187" i="3"/>
  <c r="CX185" i="3"/>
  <c r="CX183" i="3"/>
  <c r="CX179" i="3"/>
  <c r="CX177" i="3"/>
  <c r="CX175" i="3"/>
  <c r="CX173" i="3"/>
  <c r="CX171" i="3"/>
  <c r="CX169" i="3"/>
  <c r="CX149" i="3"/>
  <c r="CX147" i="3"/>
  <c r="CX141" i="3"/>
  <c r="CU744" i="3" l="1"/>
  <c r="CU742" i="3"/>
  <c r="CU728" i="3"/>
  <c r="CU727" i="3"/>
  <c r="CU721" i="3"/>
  <c r="CU719" i="3"/>
  <c r="CU717" i="3"/>
  <c r="CU713" i="3"/>
  <c r="CU709" i="3"/>
  <c r="CU706" i="3"/>
  <c r="CU702" i="3"/>
  <c r="CU699" i="3"/>
  <c r="CU693" i="3"/>
  <c r="CU681" i="3"/>
  <c r="CU671" i="3"/>
  <c r="CU665" i="3"/>
  <c r="CU661" i="3"/>
  <c r="CU659" i="3"/>
  <c r="CU650" i="3"/>
  <c r="CU644" i="3"/>
  <c r="CU636" i="3"/>
  <c r="CU630" i="3"/>
  <c r="CU628" i="3"/>
  <c r="CU626" i="3"/>
  <c r="CU624" i="3"/>
  <c r="CU622" i="3"/>
  <c r="CU614" i="3"/>
  <c r="CU612" i="3"/>
  <c r="CU610" i="3"/>
  <c r="CU606" i="3"/>
  <c r="CU604" i="3"/>
  <c r="CU592" i="3"/>
  <c r="CU572" i="3"/>
  <c r="CU556" i="3"/>
  <c r="CU534" i="3"/>
  <c r="CU532" i="3"/>
  <c r="CU530" i="3"/>
  <c r="CU528" i="3"/>
  <c r="CU524" i="3"/>
  <c r="CU519" i="3"/>
  <c r="CU511" i="3"/>
  <c r="CU507" i="3"/>
  <c r="CU505" i="3"/>
  <c r="CU503" i="3"/>
  <c r="CU502" i="3"/>
  <c r="CU500" i="3"/>
  <c r="CU492" i="3"/>
  <c r="CU490" i="3"/>
  <c r="CU485" i="3"/>
  <c r="CU478" i="3"/>
  <c r="CU476" i="3"/>
  <c r="CU472" i="3"/>
  <c r="CU470" i="3"/>
  <c r="CU460" i="3"/>
  <c r="CU458" i="3"/>
  <c r="CU456" i="3"/>
  <c r="CU452" i="3"/>
  <c r="CU450" i="3"/>
  <c r="CU448" i="3"/>
  <c r="CU446" i="3"/>
  <c r="CU444" i="3"/>
  <c r="CU442" i="3"/>
  <c r="CU441" i="3"/>
  <c r="CU439" i="3"/>
  <c r="CU437" i="3"/>
  <c r="CU435" i="3"/>
  <c r="CU433" i="3"/>
  <c r="CU421" i="3"/>
  <c r="CU416" i="3"/>
  <c r="CU412" i="3"/>
  <c r="CU410" i="3"/>
  <c r="CU406" i="3"/>
  <c r="CU402" i="3"/>
  <c r="CU396" i="3"/>
  <c r="CU394" i="3"/>
  <c r="CU390" i="3"/>
  <c r="CU388" i="3"/>
  <c r="CU386" i="3"/>
  <c r="CU384" i="3"/>
  <c r="CU382" i="3"/>
  <c r="CU380" i="3"/>
  <c r="CU378" i="3"/>
  <c r="CU376" i="3"/>
  <c r="CU374" i="3"/>
  <c r="CU372" i="3"/>
  <c r="CU370" i="3"/>
  <c r="CU368" i="3"/>
  <c r="CU366" i="3"/>
  <c r="CU364" i="3"/>
  <c r="CU362" i="3"/>
  <c r="CU352" i="3"/>
  <c r="CU350" i="3"/>
  <c r="CU348" i="3"/>
  <c r="CU340" i="3"/>
  <c r="CU338" i="3"/>
  <c r="CU330" i="3"/>
  <c r="CU328" i="3"/>
  <c r="CU326" i="3"/>
  <c r="CU324" i="3"/>
  <c r="CU322" i="3"/>
  <c r="CU320" i="3"/>
  <c r="CU306" i="3"/>
  <c r="CU304" i="3"/>
  <c r="CU302" i="3"/>
  <c r="CU300" i="3"/>
  <c r="CU298" i="3"/>
  <c r="CU296" i="3"/>
  <c r="CU294" i="3"/>
  <c r="CU292" i="3"/>
  <c r="CU290" i="3"/>
  <c r="CU288" i="3"/>
  <c r="CU286" i="3"/>
  <c r="CU284" i="3"/>
  <c r="CU282" i="3"/>
  <c r="CU280" i="3"/>
  <c r="CU278" i="3"/>
  <c r="CU276" i="3"/>
  <c r="CU274" i="3"/>
  <c r="CU272" i="3"/>
  <c r="CU270" i="3"/>
  <c r="CU268" i="3"/>
  <c r="CU260" i="3"/>
  <c r="CU250" i="3"/>
  <c r="CU246" i="3"/>
  <c r="CU242" i="3"/>
  <c r="CU240" i="3"/>
  <c r="CU238" i="3"/>
  <c r="CU236" i="3"/>
  <c r="CU234" i="3"/>
  <c r="CU232" i="3"/>
  <c r="CU230" i="3"/>
  <c r="CU228" i="3"/>
  <c r="CU226" i="3"/>
  <c r="CU224" i="3"/>
  <c r="CU222" i="3"/>
  <c r="CU220" i="3"/>
  <c r="CU218" i="3"/>
  <c r="CU216" i="3"/>
  <c r="CU214" i="3"/>
  <c r="CU212" i="3"/>
  <c r="CU189" i="3"/>
  <c r="CU187" i="3"/>
  <c r="CU185" i="3"/>
  <c r="CU183" i="3"/>
  <c r="CU179" i="3"/>
  <c r="CU177" i="3"/>
  <c r="CU175" i="3"/>
  <c r="CU173" i="3"/>
  <c r="CU171" i="3"/>
  <c r="CU169" i="3"/>
  <c r="CU149" i="3"/>
  <c r="CU147" i="3"/>
  <c r="CS757" i="3"/>
  <c r="CS755" i="3"/>
  <c r="CS753" i="3"/>
  <c r="CS751" i="3"/>
  <c r="CS749" i="3"/>
  <c r="CS747" i="3"/>
  <c r="CS745" i="3"/>
  <c r="CS743" i="3"/>
  <c r="CS741" i="3"/>
  <c r="CS739" i="3"/>
  <c r="CS737" i="3"/>
  <c r="CS732" i="3"/>
  <c r="CS731" i="3"/>
  <c r="CS729" i="3"/>
  <c r="CS728" i="3"/>
  <c r="CS726" i="3"/>
  <c r="CS724" i="3"/>
  <c r="CS722" i="3"/>
  <c r="CS720" i="3"/>
  <c r="CS718" i="3"/>
  <c r="CS716" i="3"/>
  <c r="CS714" i="3"/>
  <c r="CS712" i="3"/>
  <c r="CS710" i="3"/>
  <c r="CS708" i="3"/>
  <c r="CS705" i="3"/>
  <c r="CS703" i="3"/>
  <c r="CS701" i="3"/>
  <c r="CS700" i="3"/>
  <c r="CS698" i="3"/>
  <c r="CS697" i="3"/>
  <c r="CS696" i="3"/>
  <c r="CS694" i="3"/>
  <c r="CS692" i="3"/>
  <c r="CS690" i="3"/>
  <c r="CS688" i="3"/>
  <c r="CS686" i="3"/>
  <c r="CS684" i="3"/>
  <c r="CS682" i="3"/>
  <c r="CS680" i="3"/>
  <c r="CS678" i="3"/>
  <c r="CS676" i="3"/>
  <c r="CS674" i="3"/>
  <c r="CS672" i="3"/>
  <c r="CS670" i="3"/>
  <c r="CS668" i="3"/>
  <c r="CS666" i="3"/>
  <c r="CS664" i="3"/>
  <c r="CS662" i="3"/>
  <c r="CS660" i="3"/>
  <c r="CS658" i="3"/>
  <c r="CS656" i="3"/>
  <c r="CS654" i="3"/>
  <c r="CS652" i="3"/>
  <c r="CS651" i="3"/>
  <c r="CS649" i="3"/>
  <c r="CS647" i="3"/>
  <c r="CS645" i="3"/>
  <c r="CS643" i="3"/>
  <c r="CS641" i="3"/>
  <c r="CS640" i="3"/>
  <c r="CS638" i="3"/>
  <c r="CS637" i="3"/>
  <c r="CS635" i="3"/>
  <c r="CS633" i="3"/>
  <c r="CS631" i="3"/>
  <c r="CS629" i="3"/>
  <c r="CS627" i="3"/>
  <c r="CS625" i="3"/>
  <c r="CS623" i="3"/>
  <c r="CS621" i="3"/>
  <c r="CS619" i="3"/>
  <c r="CS617" i="3"/>
  <c r="CS615" i="3"/>
  <c r="CS613" i="3"/>
  <c r="CS611" i="3"/>
  <c r="CS609" i="3"/>
  <c r="CS607" i="3"/>
  <c r="CS605" i="3"/>
  <c r="CS603" i="3"/>
  <c r="CS601" i="3"/>
  <c r="CS599" i="3"/>
  <c r="CS597" i="3"/>
  <c r="CS595" i="3"/>
  <c r="CS593" i="3"/>
  <c r="CS591" i="3"/>
  <c r="CS589" i="3"/>
  <c r="CS587" i="3"/>
  <c r="CS585" i="3"/>
  <c r="CS583" i="3"/>
  <c r="CS581" i="3"/>
  <c r="CS578" i="3"/>
  <c r="CS576" i="3"/>
  <c r="CS571" i="3"/>
  <c r="CS569" i="3"/>
  <c r="CS567" i="3"/>
  <c r="CS565" i="3"/>
  <c r="CS563" i="3"/>
  <c r="CS561" i="3"/>
  <c r="CS559" i="3"/>
  <c r="CS557" i="3"/>
  <c r="CS555" i="3"/>
  <c r="CS553" i="3"/>
  <c r="CS539" i="3"/>
  <c r="CS537" i="3"/>
  <c r="CS533" i="3"/>
  <c r="CS531" i="3"/>
  <c r="CS529" i="3"/>
  <c r="CS528" i="3"/>
  <c r="CS527" i="3"/>
  <c r="CS525" i="3"/>
  <c r="CS523" i="3"/>
  <c r="CS522" i="3"/>
  <c r="CS520" i="3"/>
  <c r="CS518" i="3"/>
  <c r="CS516" i="3"/>
  <c r="CS514" i="3"/>
  <c r="CS512" i="3"/>
  <c r="CS510" i="3"/>
  <c r="CS508" i="3"/>
  <c r="CS506" i="3"/>
  <c r="CS504" i="3"/>
  <c r="CS503" i="3"/>
  <c r="CS501" i="3"/>
  <c r="CS499" i="3"/>
  <c r="CS497" i="3"/>
  <c r="CS495" i="3"/>
  <c r="CS493" i="3"/>
  <c r="CS491" i="3"/>
  <c r="CS489" i="3"/>
  <c r="CS486" i="3"/>
  <c r="CS484" i="3"/>
  <c r="CS482" i="3"/>
  <c r="CS479" i="3"/>
  <c r="CS477" i="3"/>
  <c r="CS475" i="3"/>
  <c r="CS473" i="3"/>
  <c r="CS471" i="3"/>
  <c r="CS469" i="3"/>
  <c r="CS467" i="3"/>
  <c r="CS465" i="3"/>
  <c r="CS463" i="3"/>
  <c r="CS461" i="3"/>
  <c r="CS459" i="3"/>
  <c r="CS457" i="3"/>
  <c r="CS455" i="3"/>
  <c r="CS453" i="3"/>
  <c r="CS451" i="3"/>
  <c r="CS449" i="3"/>
  <c r="CS447" i="3"/>
  <c r="CS445" i="3"/>
  <c r="CS443" i="3"/>
  <c r="CS442" i="3"/>
  <c r="CS440" i="3"/>
  <c r="CS438" i="3"/>
  <c r="CS436" i="3"/>
  <c r="CS434" i="3"/>
  <c r="CS432" i="3"/>
  <c r="CS430" i="3"/>
  <c r="CS428" i="3"/>
  <c r="CS426" i="3"/>
  <c r="CS424" i="3"/>
  <c r="CS422" i="3"/>
  <c r="CS421" i="3"/>
  <c r="CS419" i="3"/>
  <c r="CS417" i="3"/>
  <c r="CS415" i="3"/>
  <c r="CS411" i="3"/>
  <c r="CS409" i="3"/>
  <c r="CS407" i="3"/>
  <c r="CS405" i="3"/>
  <c r="CS403" i="3"/>
  <c r="CS401" i="3"/>
  <c r="CS399" i="3"/>
  <c r="CS397" i="3"/>
  <c r="CS395" i="3"/>
  <c r="CS393" i="3"/>
  <c r="CS389" i="3"/>
  <c r="CS387" i="3"/>
  <c r="CS385" i="3"/>
  <c r="CS383" i="3"/>
  <c r="CS381" i="3"/>
  <c r="CS379" i="3"/>
  <c r="CS377" i="3"/>
  <c r="CS375" i="3"/>
  <c r="CS373" i="3"/>
  <c r="CS371" i="3"/>
  <c r="CS369" i="3"/>
  <c r="CS367" i="3"/>
  <c r="CS365" i="3"/>
  <c r="CS363" i="3"/>
  <c r="CS361" i="3"/>
  <c r="CS351" i="3"/>
  <c r="CS349" i="3"/>
  <c r="CS347" i="3"/>
  <c r="CS339" i="3"/>
  <c r="CS337" i="3"/>
  <c r="CS329" i="3"/>
  <c r="CS327" i="3"/>
  <c r="CS325" i="3"/>
  <c r="CS323" i="3"/>
  <c r="CS321" i="3"/>
  <c r="CS319" i="3"/>
  <c r="CS305" i="3"/>
  <c r="CS303" i="3"/>
  <c r="CS301" i="3"/>
  <c r="CS299" i="3"/>
  <c r="CS297" i="3"/>
  <c r="CS295" i="3"/>
  <c r="CS293" i="3"/>
  <c r="CS291" i="3"/>
  <c r="CS289" i="3"/>
  <c r="CS287" i="3"/>
  <c r="CS285" i="3"/>
  <c r="CS283" i="3"/>
  <c r="CS281" i="3"/>
  <c r="CS279" i="3"/>
  <c r="CS277" i="3"/>
  <c r="CS275" i="3"/>
  <c r="CS273" i="3"/>
  <c r="CS271" i="3"/>
  <c r="CS269" i="3"/>
  <c r="CS267" i="3"/>
  <c r="CS259" i="3"/>
  <c r="CS249" i="3"/>
  <c r="CS245" i="3"/>
  <c r="CS241" i="3"/>
  <c r="CS239" i="3"/>
  <c r="CS237" i="3"/>
  <c r="CS235" i="3"/>
  <c r="CS233" i="3"/>
  <c r="CS231" i="3"/>
  <c r="CS229" i="3"/>
  <c r="CS227" i="3"/>
  <c r="CS225" i="3"/>
  <c r="CS223" i="3"/>
  <c r="CS221" i="3"/>
  <c r="CS219" i="3"/>
  <c r="CS217" i="3"/>
  <c r="CS215" i="3"/>
  <c r="CS213" i="3"/>
  <c r="CS211" i="3"/>
  <c r="CS188" i="3"/>
  <c r="CS186" i="3"/>
  <c r="CS184" i="3"/>
  <c r="CS182" i="3"/>
  <c r="CS178" i="3"/>
  <c r="CS176" i="3"/>
  <c r="CS174" i="3"/>
  <c r="CS172" i="3"/>
  <c r="CS170" i="3"/>
  <c r="CS168" i="3"/>
  <c r="CS148" i="3"/>
  <c r="CS146" i="3"/>
  <c r="CU141" i="3"/>
  <c r="CS140" i="3"/>
  <c r="CK139" i="3" l="1"/>
  <c r="CY198" i="3" l="1"/>
  <c r="CY194" i="3"/>
  <c r="CY190" i="3"/>
  <c r="CZ199" i="3"/>
  <c r="CZ195" i="3"/>
  <c r="CZ191" i="3"/>
  <c r="CZ208" i="3"/>
  <c r="CR140" i="3"/>
  <c r="BX305" i="3"/>
  <c r="BW299" i="3"/>
  <c r="CB299" i="3"/>
  <c r="CA299" i="3"/>
  <c r="BZ299" i="3"/>
  <c r="BY299" i="3"/>
  <c r="BX299" i="3"/>
  <c r="BV299" i="3"/>
  <c r="BU299" i="3"/>
  <c r="CB295" i="3"/>
  <c r="CA295" i="3"/>
  <c r="BZ295" i="3"/>
  <c r="BX295" i="3"/>
  <c r="BW295" i="3"/>
  <c r="BV295" i="3"/>
  <c r="BU295" i="3"/>
  <c r="CB293" i="3"/>
  <c r="CA293" i="3"/>
  <c r="BZ293" i="3"/>
  <c r="BY293" i="3"/>
  <c r="BX293" i="3"/>
  <c r="BW293" i="3"/>
  <c r="BV293" i="3"/>
  <c r="BU293" i="3"/>
  <c r="CB291" i="3"/>
  <c r="CA291" i="3"/>
  <c r="BZ291" i="3"/>
  <c r="BX291" i="3"/>
  <c r="BW291" i="3"/>
  <c r="BV291" i="3"/>
  <c r="BU291" i="3"/>
  <c r="CB289" i="3"/>
  <c r="CA289" i="3"/>
  <c r="BZ289" i="3"/>
  <c r="BY289" i="3"/>
  <c r="BX289" i="3"/>
  <c r="BW289" i="3"/>
  <c r="BV289" i="3"/>
  <c r="BU289" i="3"/>
  <c r="CB287" i="3"/>
  <c r="CA287" i="3"/>
  <c r="BZ287" i="3"/>
  <c r="BY287" i="3"/>
  <c r="BX287" i="3"/>
  <c r="BW287" i="3"/>
  <c r="BV287" i="3"/>
  <c r="BU287" i="3"/>
  <c r="CB285" i="3"/>
  <c r="CA285" i="3"/>
  <c r="BZ285" i="3"/>
  <c r="BY285" i="3"/>
  <c r="BX285" i="3"/>
  <c r="BW285" i="3"/>
  <c r="BV285" i="3"/>
  <c r="BU285" i="3"/>
  <c r="CB283" i="3"/>
  <c r="CA283" i="3"/>
  <c r="BZ283" i="3"/>
  <c r="BY283" i="3"/>
  <c r="BX283" i="3"/>
  <c r="BW283" i="3"/>
  <c r="BV283" i="3"/>
  <c r="BU283" i="3"/>
  <c r="CB281" i="3"/>
  <c r="CA281" i="3"/>
  <c r="BZ281" i="3"/>
  <c r="BY281" i="3"/>
  <c r="BX281" i="3"/>
  <c r="BW281" i="3"/>
  <c r="BV281" i="3"/>
  <c r="BU281" i="3"/>
  <c r="CB279" i="3"/>
  <c r="CA279" i="3"/>
  <c r="BZ279" i="3"/>
  <c r="BY279" i="3"/>
  <c r="BX279" i="3"/>
  <c r="BW279" i="3"/>
  <c r="BV279" i="3"/>
  <c r="BU279" i="3"/>
  <c r="CB277" i="3"/>
  <c r="CA277" i="3"/>
  <c r="BZ277" i="3"/>
  <c r="BY277" i="3"/>
  <c r="BX277" i="3"/>
  <c r="BW277" i="3"/>
  <c r="BV277" i="3"/>
  <c r="BU277" i="3"/>
  <c r="CB275" i="3"/>
  <c r="CA275" i="3"/>
  <c r="BZ275" i="3"/>
  <c r="BY275" i="3"/>
  <c r="BX275" i="3"/>
  <c r="BW275" i="3"/>
  <c r="BV275" i="3"/>
  <c r="BU275" i="3"/>
  <c r="CB273" i="3"/>
  <c r="CA273" i="3"/>
  <c r="BZ273" i="3"/>
  <c r="BY273" i="3"/>
  <c r="BX273" i="3"/>
  <c r="BW273" i="3"/>
  <c r="BV273" i="3"/>
  <c r="BU273" i="3"/>
  <c r="CB271" i="3"/>
  <c r="CA271" i="3"/>
  <c r="BZ271" i="3"/>
  <c r="BY271" i="3"/>
  <c r="BX271" i="3"/>
  <c r="BW271" i="3"/>
  <c r="BV271" i="3"/>
  <c r="BU271" i="3"/>
  <c r="CB269" i="3"/>
  <c r="CA269" i="3"/>
  <c r="BZ269" i="3"/>
  <c r="BY269" i="3"/>
  <c r="BX269" i="3"/>
  <c r="BW269" i="3"/>
  <c r="BV269" i="3"/>
  <c r="BU269" i="3"/>
  <c r="CB267" i="3"/>
  <c r="CA267" i="3"/>
  <c r="BZ267" i="3"/>
  <c r="BY267" i="3"/>
  <c r="BX267" i="3"/>
  <c r="BW267" i="3"/>
  <c r="BV267" i="3"/>
  <c r="BU267" i="3"/>
  <c r="CB265" i="3"/>
  <c r="CA265" i="3"/>
  <c r="BZ265" i="3"/>
  <c r="BY265" i="3"/>
  <c r="BX265" i="3"/>
  <c r="BW265" i="3"/>
  <c r="BV265" i="3"/>
  <c r="BU265" i="3"/>
  <c r="CB263" i="3"/>
  <c r="CA263" i="3"/>
  <c r="BZ263" i="3"/>
  <c r="BY263" i="3"/>
  <c r="BX263" i="3"/>
  <c r="BW263" i="3"/>
  <c r="BV263" i="3"/>
  <c r="BU263" i="3"/>
  <c r="CB261" i="3"/>
  <c r="CA261" i="3"/>
  <c r="BZ261" i="3"/>
  <c r="BY261" i="3"/>
  <c r="BX261" i="3"/>
  <c r="BW261" i="3"/>
  <c r="BV261" i="3"/>
  <c r="BU261" i="3"/>
  <c r="CB259" i="3"/>
  <c r="CA259" i="3"/>
  <c r="BZ259" i="3"/>
  <c r="BY259" i="3"/>
  <c r="BX259" i="3"/>
  <c r="BW259" i="3"/>
  <c r="BV259" i="3"/>
  <c r="BU259" i="3"/>
  <c r="CB257" i="3"/>
  <c r="CA257" i="3"/>
  <c r="BZ257" i="3"/>
  <c r="BY257" i="3"/>
  <c r="BX257" i="3"/>
  <c r="BW257" i="3"/>
  <c r="BV257" i="3"/>
  <c r="BU257" i="3"/>
  <c r="CB255" i="3"/>
  <c r="CA255" i="3"/>
  <c r="BZ255" i="3"/>
  <c r="BY255" i="3"/>
  <c r="BX255" i="3"/>
  <c r="BW255" i="3"/>
  <c r="BV255" i="3"/>
  <c r="BU255" i="3"/>
  <c r="CB253" i="3"/>
  <c r="CA253" i="3"/>
  <c r="BZ253" i="3"/>
  <c r="BY253" i="3"/>
  <c r="BX253" i="3"/>
  <c r="BW253" i="3"/>
  <c r="BV253" i="3"/>
  <c r="BU253" i="3"/>
  <c r="CB251" i="3"/>
  <c r="CA251" i="3"/>
  <c r="BZ251" i="3"/>
  <c r="BY251" i="3"/>
  <c r="BX251" i="3"/>
  <c r="BW251" i="3"/>
  <c r="BV251" i="3"/>
  <c r="BU251" i="3"/>
  <c r="CB249" i="3"/>
  <c r="CA249" i="3"/>
  <c r="BZ249" i="3"/>
  <c r="BY249" i="3"/>
  <c r="BX249" i="3"/>
  <c r="BW249" i="3"/>
  <c r="BV249" i="3"/>
  <c r="BU249" i="3"/>
  <c r="CB247" i="3"/>
  <c r="CA247" i="3"/>
  <c r="BZ247" i="3"/>
  <c r="BY247" i="3"/>
  <c r="BX247" i="3"/>
  <c r="BW247" i="3"/>
  <c r="BV247" i="3"/>
  <c r="BU247" i="3"/>
  <c r="CB245" i="3"/>
  <c r="CA245" i="3"/>
  <c r="BZ245" i="3"/>
  <c r="BY245" i="3"/>
  <c r="BX245" i="3"/>
  <c r="BW245" i="3"/>
  <c r="BV245" i="3"/>
  <c r="BU245" i="3"/>
  <c r="CB243" i="3"/>
  <c r="CA243" i="3"/>
  <c r="BZ243" i="3"/>
  <c r="BY243" i="3"/>
  <c r="BX243" i="3"/>
  <c r="BW243" i="3"/>
  <c r="BV243" i="3"/>
  <c r="BU243" i="3"/>
  <c r="CB241" i="3"/>
  <c r="CA241" i="3"/>
  <c r="BZ241" i="3"/>
  <c r="BY241" i="3"/>
  <c r="BX241" i="3"/>
  <c r="BW241" i="3"/>
  <c r="BV241" i="3"/>
  <c r="BU241" i="3"/>
  <c r="CB239" i="3"/>
  <c r="CA239" i="3"/>
  <c r="BZ239" i="3"/>
  <c r="BY239" i="3"/>
  <c r="BX239" i="3"/>
  <c r="BW239" i="3"/>
  <c r="BV239" i="3"/>
  <c r="BU239" i="3"/>
  <c r="CB237" i="3"/>
  <c r="CA237" i="3"/>
  <c r="BZ237" i="3"/>
  <c r="BY237" i="3"/>
  <c r="BX237" i="3"/>
  <c r="BW237" i="3"/>
  <c r="BV237" i="3"/>
  <c r="BU237" i="3"/>
  <c r="CB235" i="3"/>
  <c r="CA235" i="3"/>
  <c r="BZ235" i="3"/>
  <c r="BY235" i="3"/>
  <c r="BX235" i="3"/>
  <c r="BW235" i="3"/>
  <c r="BV235" i="3"/>
  <c r="BU235" i="3"/>
  <c r="CB233" i="3"/>
  <c r="CA233" i="3"/>
  <c r="BZ233" i="3"/>
  <c r="BY233" i="3"/>
  <c r="BX233" i="3"/>
  <c r="BW233" i="3"/>
  <c r="BV233" i="3"/>
  <c r="BU233" i="3"/>
  <c r="CB231" i="3"/>
  <c r="CA231" i="3"/>
  <c r="BZ231" i="3"/>
  <c r="BY231" i="3"/>
  <c r="BX231" i="3"/>
  <c r="BW231" i="3"/>
  <c r="BV231" i="3"/>
  <c r="BU231" i="3"/>
  <c r="CB229" i="3"/>
  <c r="CA229" i="3"/>
  <c r="BZ229" i="3"/>
  <c r="BY229" i="3"/>
  <c r="BX229" i="3"/>
  <c r="BW229" i="3"/>
  <c r="BV229" i="3"/>
  <c r="BU229" i="3"/>
  <c r="CB227" i="3"/>
  <c r="CA227" i="3"/>
  <c r="BZ227" i="3"/>
  <c r="BY227" i="3"/>
  <c r="BX227" i="3"/>
  <c r="BW227" i="3"/>
  <c r="BV227" i="3"/>
  <c r="BU227" i="3"/>
  <c r="CB225" i="3"/>
  <c r="CA225" i="3"/>
  <c r="BZ225" i="3"/>
  <c r="BY225" i="3"/>
  <c r="BX225" i="3"/>
  <c r="BW225" i="3"/>
  <c r="BV225" i="3"/>
  <c r="BU225" i="3"/>
  <c r="CB223" i="3"/>
  <c r="CA223" i="3"/>
  <c r="BZ223" i="3"/>
  <c r="BY223" i="3"/>
  <c r="BX223" i="3"/>
  <c r="BW223" i="3"/>
  <c r="BV223" i="3"/>
  <c r="BU223" i="3"/>
  <c r="CB221" i="3"/>
  <c r="CA221" i="3"/>
  <c r="BZ221" i="3"/>
  <c r="BY221" i="3"/>
  <c r="BX221" i="3"/>
  <c r="BW221" i="3"/>
  <c r="BV221" i="3"/>
  <c r="BU221" i="3"/>
  <c r="CB219" i="3"/>
  <c r="CA219" i="3"/>
  <c r="BZ219" i="3"/>
  <c r="BY219" i="3"/>
  <c r="BX219" i="3"/>
  <c r="BW219" i="3"/>
  <c r="BV219" i="3"/>
  <c r="BU219" i="3"/>
  <c r="CB217" i="3"/>
  <c r="CA217" i="3"/>
  <c r="BZ217" i="3"/>
  <c r="BY217" i="3"/>
  <c r="BX217" i="3"/>
  <c r="BW217" i="3"/>
  <c r="BV217" i="3"/>
  <c r="BU217" i="3"/>
  <c r="CB215" i="3"/>
  <c r="CA215" i="3"/>
  <c r="BZ215" i="3"/>
  <c r="BY215" i="3"/>
  <c r="BX215" i="3"/>
  <c r="BW215" i="3"/>
  <c r="BV215" i="3"/>
  <c r="BU215" i="3"/>
  <c r="CB213" i="3"/>
  <c r="CA213" i="3"/>
  <c r="BZ213" i="3"/>
  <c r="BY213" i="3"/>
  <c r="BX213" i="3"/>
  <c r="BW213" i="3"/>
  <c r="BV213" i="3"/>
  <c r="BU213" i="3"/>
  <c r="CB211" i="3"/>
  <c r="CA211" i="3"/>
  <c r="BZ211" i="3"/>
  <c r="BY211" i="3"/>
  <c r="BX211" i="3"/>
  <c r="BW211" i="3"/>
  <c r="BV211" i="3"/>
  <c r="BU211" i="3"/>
  <c r="CB209" i="3"/>
  <c r="CA209" i="3"/>
  <c r="BZ209" i="3"/>
  <c r="BY209" i="3"/>
  <c r="BX209" i="3"/>
  <c r="BW209" i="3"/>
  <c r="BV209" i="3"/>
  <c r="BU209" i="3"/>
  <c r="BV204" i="3"/>
  <c r="BU204" i="3"/>
  <c r="CB204" i="3" l="1"/>
  <c r="CA204" i="3"/>
  <c r="BZ204" i="3"/>
  <c r="BY204" i="3"/>
  <c r="BX204" i="3"/>
  <c r="BW204" i="3"/>
  <c r="CB202" i="3"/>
  <c r="CA202" i="3"/>
  <c r="BZ202" i="3"/>
  <c r="BY202" i="3"/>
  <c r="BX202" i="3"/>
  <c r="BW202" i="3"/>
  <c r="BV202" i="3"/>
  <c r="BU202" i="3"/>
  <c r="CB200" i="3"/>
  <c r="CA200" i="3"/>
  <c r="BZ200" i="3"/>
  <c r="BY200" i="3"/>
  <c r="BX200" i="3"/>
  <c r="BW200" i="3"/>
  <c r="BV200" i="3"/>
  <c r="BU200" i="3"/>
  <c r="CB198" i="3"/>
  <c r="CA198" i="3"/>
  <c r="BZ198" i="3"/>
  <c r="BY198" i="3"/>
  <c r="BX198" i="3"/>
  <c r="BW198" i="3"/>
  <c r="BV198" i="3"/>
  <c r="BU198" i="3"/>
  <c r="CB196" i="3"/>
  <c r="CA196" i="3"/>
  <c r="BZ196" i="3"/>
  <c r="BY196" i="3"/>
  <c r="BX196" i="3"/>
  <c r="BW196" i="3"/>
  <c r="BV196" i="3"/>
  <c r="BU196" i="3"/>
  <c r="CB194" i="3"/>
  <c r="CA194" i="3"/>
  <c r="BZ194" i="3"/>
  <c r="BY194" i="3"/>
  <c r="BX194" i="3"/>
  <c r="BW194" i="3"/>
  <c r="BV194" i="3"/>
  <c r="BU194" i="3"/>
  <c r="CB192" i="3"/>
  <c r="CA192" i="3"/>
  <c r="BZ192" i="3"/>
  <c r="BY192" i="3"/>
  <c r="BX192" i="3"/>
  <c r="BW192" i="3"/>
  <c r="BV192" i="3"/>
  <c r="BU192" i="3"/>
  <c r="CB190" i="3"/>
  <c r="CA190" i="3"/>
  <c r="BZ190" i="3"/>
  <c r="BY190" i="3"/>
  <c r="BX190" i="3"/>
  <c r="BW190" i="3"/>
  <c r="BV190" i="3"/>
  <c r="BU190" i="3"/>
  <c r="CB188" i="3"/>
  <c r="CA188" i="3"/>
  <c r="BZ188" i="3"/>
  <c r="BY188" i="3"/>
  <c r="BX188" i="3"/>
  <c r="BW188" i="3"/>
  <c r="BV188" i="3"/>
  <c r="BU188" i="3"/>
  <c r="CB186" i="3"/>
  <c r="CA186" i="3"/>
  <c r="BZ186" i="3"/>
  <c r="BY186" i="3"/>
  <c r="BX186" i="3"/>
  <c r="BW186" i="3"/>
  <c r="BV186" i="3"/>
  <c r="BU186" i="3"/>
  <c r="CB184" i="3"/>
  <c r="CA184" i="3"/>
  <c r="BZ184" i="3"/>
  <c r="BY184" i="3"/>
  <c r="BX184" i="3"/>
  <c r="BW184" i="3"/>
  <c r="BV184" i="3"/>
  <c r="BU184" i="3"/>
  <c r="CB182" i="3"/>
  <c r="CA182" i="3"/>
  <c r="BZ182" i="3"/>
  <c r="BY182" i="3"/>
  <c r="BX182" i="3"/>
  <c r="BW182" i="3"/>
  <c r="BV182" i="3"/>
  <c r="BU182" i="3"/>
  <c r="CB180" i="3"/>
  <c r="CA180" i="3"/>
  <c r="BZ180" i="3"/>
  <c r="BY180" i="3"/>
  <c r="BX180" i="3"/>
  <c r="BW180" i="3"/>
  <c r="BV180" i="3"/>
  <c r="BU180" i="3"/>
  <c r="CB178" i="3"/>
  <c r="CA178" i="3"/>
  <c r="BZ178" i="3"/>
  <c r="BY178" i="3"/>
  <c r="BX178" i="3"/>
  <c r="BW178" i="3"/>
  <c r="BV178" i="3"/>
  <c r="BU178" i="3"/>
  <c r="CB176" i="3"/>
  <c r="CA176" i="3"/>
  <c r="BZ176" i="3"/>
  <c r="BY176" i="3"/>
  <c r="BX176" i="3"/>
  <c r="BW176" i="3"/>
  <c r="BV176" i="3"/>
  <c r="BU176" i="3"/>
  <c r="CB174" i="3"/>
  <c r="CA174" i="3"/>
  <c r="BZ174" i="3"/>
  <c r="BY174" i="3"/>
  <c r="BX174" i="3"/>
  <c r="BW174" i="3"/>
  <c r="BV174" i="3"/>
  <c r="BU174" i="3"/>
  <c r="CB172" i="3"/>
  <c r="CA172" i="3"/>
  <c r="BZ172" i="3"/>
  <c r="BY172" i="3"/>
  <c r="BX172" i="3"/>
  <c r="BW172" i="3"/>
  <c r="BV172" i="3"/>
  <c r="BU172" i="3"/>
  <c r="CB170" i="3"/>
  <c r="CA170" i="3"/>
  <c r="BZ170" i="3"/>
  <c r="BY170" i="3"/>
  <c r="BX170" i="3"/>
  <c r="BW170" i="3"/>
  <c r="BV170" i="3"/>
  <c r="BU170" i="3"/>
  <c r="CB168" i="3"/>
  <c r="CA168" i="3"/>
  <c r="BZ168" i="3"/>
  <c r="BY168" i="3"/>
  <c r="BX168" i="3"/>
  <c r="BW168" i="3"/>
  <c r="BV168" i="3"/>
  <c r="BU168" i="3"/>
  <c r="CB166" i="3"/>
  <c r="CA166" i="3"/>
  <c r="BZ166" i="3"/>
  <c r="BY166" i="3"/>
  <c r="BX166" i="3"/>
  <c r="BW166" i="3"/>
  <c r="BV166" i="3"/>
  <c r="BU166" i="3"/>
  <c r="CB164" i="3"/>
  <c r="CA164" i="3"/>
  <c r="BZ164" i="3"/>
  <c r="BY164" i="3"/>
  <c r="BX164" i="3"/>
  <c r="BW164" i="3"/>
  <c r="BV164" i="3"/>
  <c r="BU164" i="3"/>
  <c r="CB162" i="3"/>
  <c r="CA162" i="3"/>
  <c r="BZ162" i="3"/>
  <c r="BY162" i="3"/>
  <c r="BX162" i="3"/>
  <c r="BW162" i="3"/>
  <c r="BV162" i="3"/>
  <c r="BU162" i="3"/>
  <c r="CB160" i="3"/>
  <c r="CA160" i="3"/>
  <c r="BZ160" i="3"/>
  <c r="BY160" i="3"/>
  <c r="BX160" i="3"/>
  <c r="BW160" i="3"/>
  <c r="BV160" i="3"/>
  <c r="BU160" i="3"/>
  <c r="CB158" i="3"/>
  <c r="CA158" i="3"/>
  <c r="BZ158" i="3"/>
  <c r="BY158" i="3"/>
  <c r="BX158" i="3"/>
  <c r="BW158" i="3"/>
  <c r="BV158" i="3"/>
  <c r="BU158" i="3"/>
  <c r="CB156" i="3"/>
  <c r="CA156" i="3"/>
  <c r="BZ156" i="3"/>
  <c r="BY156" i="3"/>
  <c r="BX156" i="3"/>
  <c r="BW156" i="3"/>
  <c r="BV156" i="3"/>
  <c r="BU156" i="3"/>
  <c r="CB154" i="3"/>
  <c r="CA154" i="3"/>
  <c r="BZ154" i="3"/>
  <c r="BY154" i="3"/>
  <c r="BX154" i="3"/>
  <c r="BW154" i="3"/>
  <c r="BV154" i="3"/>
  <c r="BU154" i="3"/>
  <c r="CB152" i="3"/>
  <c r="CA152" i="3"/>
  <c r="BZ152" i="3"/>
  <c r="BY152" i="3"/>
  <c r="BX152" i="3"/>
  <c r="BW152" i="3"/>
  <c r="BV152" i="3"/>
  <c r="BU152" i="3"/>
  <c r="CB150" i="3"/>
  <c r="CA150" i="3"/>
  <c r="BZ150" i="3"/>
  <c r="BY150" i="3"/>
  <c r="BX150" i="3"/>
  <c r="BW150" i="3"/>
  <c r="BV150" i="3"/>
  <c r="BU150" i="3"/>
  <c r="CB148" i="3"/>
  <c r="CA148" i="3"/>
  <c r="BZ148" i="3"/>
  <c r="BY148" i="3"/>
  <c r="BX148" i="3"/>
  <c r="BW148" i="3"/>
  <c r="BV148" i="3"/>
  <c r="BU148" i="3"/>
  <c r="CB146" i="3"/>
  <c r="CA146" i="3"/>
  <c r="BZ146" i="3"/>
  <c r="BY146" i="3"/>
  <c r="BX146" i="3"/>
  <c r="BW146" i="3"/>
  <c r="BV146" i="3"/>
  <c r="BU146" i="3"/>
  <c r="CB144" i="3"/>
  <c r="CA144" i="3"/>
  <c r="BZ144" i="3"/>
  <c r="BY144" i="3"/>
  <c r="BX144" i="3"/>
  <c r="BW144" i="3"/>
  <c r="BV144" i="3"/>
  <c r="BU144" i="3"/>
  <c r="CB142" i="3"/>
  <c r="CA142" i="3"/>
  <c r="BZ142" i="3"/>
  <c r="BY142" i="3"/>
  <c r="BX142" i="3"/>
  <c r="BW142" i="3"/>
  <c r="BV142" i="3"/>
  <c r="BU142" i="3"/>
  <c r="DJ127" i="3" l="1"/>
  <c r="CP140" i="3" l="1"/>
  <c r="CP536" i="3"/>
  <c r="CP537" i="3"/>
  <c r="CP535" i="3"/>
  <c r="CP431" i="3"/>
  <c r="CP740" i="3"/>
  <c r="CP667" i="3"/>
  <c r="CP429" i="3"/>
  <c r="CP425" i="3"/>
  <c r="CP715" i="3"/>
  <c r="CP588" i="3"/>
  <c r="CP586" i="3"/>
  <c r="CP677" i="3"/>
  <c r="CP711" i="3"/>
  <c r="CP642" i="3"/>
  <c r="CP663" i="3"/>
  <c r="CP634" i="3"/>
  <c r="CP639" i="3"/>
  <c r="CP594" i="3"/>
  <c r="CP618" i="3"/>
  <c r="CP620" i="3"/>
  <c r="CP568" i="3"/>
  <c r="CP579" i="3"/>
  <c r="CP538" i="3"/>
  <c r="CP517" i="3"/>
  <c r="CP468" i="3"/>
  <c r="CP494" i="3"/>
  <c r="CP496" i="3"/>
  <c r="CP738" i="3"/>
  <c r="CP427" i="3"/>
  <c r="CP734" i="3"/>
  <c r="CP735" i="3"/>
  <c r="CP210" i="3"/>
  <c r="CP751" i="3"/>
  <c r="CP757" i="3"/>
  <c r="CP749" i="3"/>
  <c r="CP753" i="3"/>
  <c r="CP747" i="3"/>
  <c r="CP745" i="3"/>
  <c r="CP755" i="3"/>
  <c r="CP744" i="3"/>
  <c r="CP144" i="3"/>
  <c r="CP148" i="3"/>
  <c r="CP152" i="3"/>
  <c r="CP156" i="3"/>
  <c r="CP160" i="3"/>
  <c r="CP164" i="3"/>
  <c r="CP168" i="3"/>
  <c r="CP172" i="3"/>
  <c r="CP176" i="3"/>
  <c r="CP180" i="3"/>
  <c r="CP184" i="3"/>
  <c r="CP188" i="3"/>
  <c r="CP192" i="3"/>
  <c r="CP196" i="3"/>
  <c r="CP200" i="3"/>
  <c r="CP204" i="3"/>
  <c r="CP208" i="3"/>
  <c r="CP212" i="3"/>
  <c r="CP216" i="3"/>
  <c r="CP220" i="3"/>
  <c r="CP224" i="3"/>
  <c r="CP228" i="3"/>
  <c r="CP232" i="3"/>
  <c r="CP236" i="3"/>
  <c r="CP240" i="3"/>
  <c r="CP244" i="3"/>
  <c r="CP248" i="3"/>
  <c r="CP252" i="3"/>
  <c r="CP256" i="3"/>
  <c r="CP260" i="3"/>
  <c r="CP264" i="3"/>
  <c r="CP268" i="3"/>
  <c r="CP272" i="3"/>
  <c r="CP276" i="3"/>
  <c r="CP280" i="3"/>
  <c r="CP284" i="3"/>
  <c r="CP288" i="3"/>
  <c r="CP292" i="3"/>
  <c r="CP296" i="3"/>
  <c r="CP300" i="3"/>
  <c r="CP304" i="3"/>
  <c r="CP308" i="3"/>
  <c r="CP312" i="3"/>
  <c r="CP316" i="3"/>
  <c r="CP320" i="3"/>
  <c r="CP324" i="3"/>
  <c r="CP328" i="3"/>
  <c r="CP332" i="3"/>
  <c r="CP336" i="3"/>
  <c r="CP340" i="3"/>
  <c r="CP344" i="3"/>
  <c r="CP348" i="3"/>
  <c r="CP352" i="3"/>
  <c r="CP356" i="3"/>
  <c r="CP360" i="3"/>
  <c r="CP364" i="3"/>
  <c r="CP368" i="3"/>
  <c r="CP372" i="3"/>
  <c r="CP376" i="3"/>
  <c r="CP380" i="3"/>
  <c r="CP384" i="3"/>
  <c r="CP388" i="3"/>
  <c r="CP392" i="3"/>
  <c r="CP396" i="3"/>
  <c r="CP402" i="3"/>
  <c r="CP407" i="3"/>
  <c r="CP412" i="3"/>
  <c r="CP416" i="3"/>
  <c r="CP422" i="3"/>
  <c r="CP430" i="3"/>
  <c r="CP435" i="3"/>
  <c r="CP439" i="3"/>
  <c r="CP443" i="3"/>
  <c r="CP447" i="3"/>
  <c r="CP451" i="3"/>
  <c r="CP456" i="3"/>
  <c r="CP460" i="3"/>
  <c r="CP467" i="3"/>
  <c r="CP472" i="3"/>
  <c r="CP477" i="3"/>
  <c r="CP141" i="3"/>
  <c r="CP145" i="3"/>
  <c r="CP149" i="3"/>
  <c r="CP153" i="3"/>
  <c r="CP157" i="3"/>
  <c r="CP161" i="3"/>
  <c r="CP165" i="3"/>
  <c r="CP169" i="3"/>
  <c r="CP173" i="3"/>
  <c r="CP177" i="3"/>
  <c r="CP181" i="3"/>
  <c r="CP185" i="3"/>
  <c r="CP189" i="3"/>
  <c r="CP193" i="3"/>
  <c r="CP197" i="3"/>
  <c r="CP201" i="3"/>
  <c r="CP205" i="3"/>
  <c r="CP209" i="3"/>
  <c r="CP213" i="3"/>
  <c r="CP217" i="3"/>
  <c r="CP221" i="3"/>
  <c r="CP225" i="3"/>
  <c r="CP229" i="3"/>
  <c r="CP233" i="3"/>
  <c r="CP237" i="3"/>
  <c r="CP241" i="3"/>
  <c r="CP245" i="3"/>
  <c r="CP249" i="3"/>
  <c r="CP253" i="3"/>
  <c r="CP257" i="3"/>
  <c r="CP261" i="3"/>
  <c r="CP265" i="3"/>
  <c r="CP269" i="3"/>
  <c r="CP273" i="3"/>
  <c r="CP277" i="3"/>
  <c r="CP281" i="3"/>
  <c r="CP285" i="3"/>
  <c r="CP289" i="3"/>
  <c r="CP293" i="3"/>
  <c r="CP297" i="3"/>
  <c r="CP301" i="3"/>
  <c r="CP305" i="3"/>
  <c r="CP309" i="3"/>
  <c r="CP313" i="3"/>
  <c r="CP317" i="3"/>
  <c r="CP321" i="3"/>
  <c r="CP325" i="3"/>
  <c r="CP329" i="3"/>
  <c r="CP333" i="3"/>
  <c r="CP337" i="3"/>
  <c r="CP341" i="3"/>
  <c r="CP345" i="3"/>
  <c r="CP349" i="3"/>
  <c r="CP353" i="3"/>
  <c r="CP357" i="3"/>
  <c r="CP361" i="3"/>
  <c r="CP365" i="3"/>
  <c r="CP369" i="3"/>
  <c r="CP373" i="3"/>
  <c r="CP377" i="3"/>
  <c r="CP381" i="3"/>
  <c r="CP385" i="3"/>
  <c r="CP389" i="3"/>
  <c r="CP393" i="3"/>
  <c r="CP397" i="3"/>
  <c r="CP403" i="3"/>
  <c r="CP409" i="3"/>
  <c r="CP413" i="3"/>
  <c r="CP417" i="3"/>
  <c r="CP424" i="3"/>
  <c r="CP432" i="3"/>
  <c r="CP436" i="3"/>
  <c r="CP440" i="3"/>
  <c r="CP444" i="3"/>
  <c r="CP448" i="3"/>
  <c r="CP452" i="3"/>
  <c r="CP457" i="3"/>
  <c r="CP461" i="3"/>
  <c r="CP469" i="3"/>
  <c r="CP473" i="3"/>
  <c r="CP478" i="3"/>
  <c r="CP484" i="3"/>
  <c r="CP489" i="3"/>
  <c r="CP493" i="3"/>
  <c r="CP142" i="3"/>
  <c r="CP146" i="3"/>
  <c r="CP150" i="3"/>
  <c r="CP154" i="3"/>
  <c r="CP158" i="3"/>
  <c r="CP162" i="3"/>
  <c r="CP166" i="3"/>
  <c r="CP170" i="3"/>
  <c r="CP174" i="3"/>
  <c r="CP178" i="3"/>
  <c r="CP182" i="3"/>
  <c r="CP186" i="3"/>
  <c r="CP190" i="3"/>
  <c r="CP194" i="3"/>
  <c r="CP198" i="3"/>
  <c r="CP202" i="3"/>
  <c r="CP206" i="3"/>
  <c r="CP214" i="3"/>
  <c r="CP218" i="3"/>
  <c r="CP222" i="3"/>
  <c r="CP226" i="3"/>
  <c r="CP230" i="3"/>
  <c r="CP234" i="3"/>
  <c r="CP238" i="3"/>
  <c r="CP242" i="3"/>
  <c r="CP246" i="3"/>
  <c r="CP250" i="3"/>
  <c r="CP254" i="3"/>
  <c r="CP258" i="3"/>
  <c r="CP262" i="3"/>
  <c r="CP266" i="3"/>
  <c r="CP270" i="3"/>
  <c r="CP274" i="3"/>
  <c r="CP278" i="3"/>
  <c r="CP282" i="3"/>
  <c r="CP286" i="3"/>
  <c r="CP290" i="3"/>
  <c r="CP294" i="3"/>
  <c r="CP298" i="3"/>
  <c r="CP302" i="3"/>
  <c r="CP306" i="3"/>
  <c r="CP310" i="3"/>
  <c r="CP314" i="3"/>
  <c r="CP318" i="3"/>
  <c r="CP322" i="3"/>
  <c r="CP326" i="3"/>
  <c r="CP330" i="3"/>
  <c r="CP334" i="3"/>
  <c r="CP338" i="3"/>
  <c r="CP342" i="3"/>
  <c r="CP346" i="3"/>
  <c r="CP350" i="3"/>
  <c r="CP354" i="3"/>
  <c r="CP358" i="3"/>
  <c r="CP362" i="3"/>
  <c r="CP366" i="3"/>
  <c r="CP370" i="3"/>
  <c r="CP374" i="3"/>
  <c r="CP378" i="3"/>
  <c r="CP382" i="3"/>
  <c r="CP386" i="3"/>
  <c r="CP390" i="3"/>
  <c r="CP394" i="3"/>
  <c r="CP399" i="3"/>
  <c r="CP405" i="3"/>
  <c r="CP410" i="3"/>
  <c r="CP414" i="3"/>
  <c r="CP419" i="3"/>
  <c r="CP426" i="3"/>
  <c r="CP433" i="3"/>
  <c r="CP437" i="3"/>
  <c r="CP441" i="3"/>
  <c r="CP445" i="3"/>
  <c r="CP449" i="3"/>
  <c r="CP453" i="3"/>
  <c r="CP458" i="3"/>
  <c r="CP463" i="3"/>
  <c r="CP470" i="3"/>
  <c r="CP475" i="3"/>
  <c r="CP479" i="3"/>
  <c r="CP485" i="3"/>
  <c r="CP490" i="3"/>
  <c r="CP495" i="3"/>
  <c r="CP501" i="3"/>
  <c r="CP143" i="3"/>
  <c r="CP159" i="3"/>
  <c r="CP175" i="3"/>
  <c r="CP191" i="3"/>
  <c r="CP207" i="3"/>
  <c r="CP223" i="3"/>
  <c r="CP239" i="3"/>
  <c r="CP255" i="3"/>
  <c r="CP271" i="3"/>
  <c r="CP287" i="3"/>
  <c r="CP303" i="3"/>
  <c r="CP319" i="3"/>
  <c r="CP335" i="3"/>
  <c r="CP351" i="3"/>
  <c r="CP367" i="3"/>
  <c r="CP383" i="3"/>
  <c r="CP401" i="3"/>
  <c r="CP421" i="3"/>
  <c r="CP442" i="3"/>
  <c r="CP459" i="3"/>
  <c r="CP481" i="3"/>
  <c r="CP491" i="3"/>
  <c r="CP500" i="3"/>
  <c r="CP505" i="3"/>
  <c r="CP510" i="3"/>
  <c r="CP516" i="3"/>
  <c r="CP522" i="3"/>
  <c r="CP527" i="3"/>
  <c r="CP531" i="3"/>
  <c r="CP543" i="3"/>
  <c r="CP547" i="3"/>
  <c r="CP551" i="3"/>
  <c r="CP556" i="3"/>
  <c r="CP563" i="3"/>
  <c r="CP571" i="3"/>
  <c r="CP575" i="3"/>
  <c r="CP581" i="3"/>
  <c r="CP589" i="3"/>
  <c r="CP595" i="3"/>
  <c r="CP603" i="3"/>
  <c r="CP607" i="3"/>
  <c r="CP612" i="3"/>
  <c r="CP617" i="3"/>
  <c r="CP623" i="3"/>
  <c r="CP627" i="3"/>
  <c r="CP631" i="3"/>
  <c r="CP637" i="3"/>
  <c r="CP643" i="3"/>
  <c r="CP649" i="3"/>
  <c r="CP654" i="3"/>
  <c r="CP660" i="3"/>
  <c r="CP665" i="3"/>
  <c r="CP671" i="3"/>
  <c r="CP678" i="3"/>
  <c r="CP684" i="3"/>
  <c r="CP692" i="3"/>
  <c r="CP697" i="3"/>
  <c r="CP701" i="3"/>
  <c r="CP706" i="3"/>
  <c r="CP710" i="3"/>
  <c r="CP716" i="3"/>
  <c r="CP720" i="3"/>
  <c r="CP726" i="3"/>
  <c r="CP731" i="3"/>
  <c r="CP739" i="3"/>
  <c r="CP520" i="3"/>
  <c r="CP561" i="3"/>
  <c r="CP587" i="3"/>
  <c r="CP611" i="3"/>
  <c r="CP626" i="3"/>
  <c r="CP647" i="3"/>
  <c r="CP670" i="3"/>
  <c r="CP696" i="3"/>
  <c r="CP714" i="3"/>
  <c r="CP743" i="3"/>
  <c r="CP147" i="3"/>
  <c r="CP163" i="3"/>
  <c r="CP179" i="3"/>
  <c r="CP195" i="3"/>
  <c r="CP211" i="3"/>
  <c r="CP227" i="3"/>
  <c r="CP243" i="3"/>
  <c r="CP259" i="3"/>
  <c r="CP275" i="3"/>
  <c r="CP291" i="3"/>
  <c r="CP307" i="3"/>
  <c r="CP323" i="3"/>
  <c r="CP339" i="3"/>
  <c r="CP355" i="3"/>
  <c r="CP371" i="3"/>
  <c r="CP387" i="3"/>
  <c r="CP406" i="3"/>
  <c r="CP428" i="3"/>
  <c r="CP446" i="3"/>
  <c r="CP465" i="3"/>
  <c r="CP482" i="3"/>
  <c r="CP492" i="3"/>
  <c r="CP502" i="3"/>
  <c r="CP506" i="3"/>
  <c r="CP511" i="3"/>
  <c r="CP518" i="3"/>
  <c r="CP523" i="3"/>
  <c r="CP528" i="3"/>
  <c r="CP532" i="3"/>
  <c r="CP539" i="3"/>
  <c r="CP544" i="3"/>
  <c r="CP548" i="3"/>
  <c r="CP552" i="3"/>
  <c r="CP557" i="3"/>
  <c r="CP565" i="3"/>
  <c r="CP572" i="3"/>
  <c r="CP576" i="3"/>
  <c r="CP583" i="3"/>
  <c r="CP591" i="3"/>
  <c r="CP597" i="3"/>
  <c r="CP604" i="3"/>
  <c r="CP609" i="3"/>
  <c r="CP613" i="3"/>
  <c r="CP619" i="3"/>
  <c r="CP624" i="3"/>
  <c r="CP628" i="3"/>
  <c r="CP633" i="3"/>
  <c r="CP638" i="3"/>
  <c r="CP644" i="3"/>
  <c r="CP650" i="3"/>
  <c r="CP656" i="3"/>
  <c r="CP661" i="3"/>
  <c r="CP666" i="3"/>
  <c r="CP672" i="3"/>
  <c r="CP680" i="3"/>
  <c r="CP686" i="3"/>
  <c r="CP693" i="3"/>
  <c r="CP698" i="3"/>
  <c r="CP702" i="3"/>
  <c r="CP707" i="3"/>
  <c r="CP712" i="3"/>
  <c r="CP717" i="3"/>
  <c r="CP721" i="3"/>
  <c r="CP727" i="3"/>
  <c r="CP732" i="3"/>
  <c r="CP741" i="3"/>
  <c r="CP315" i="3"/>
  <c r="CP363" i="3"/>
  <c r="CP415" i="3"/>
  <c r="CP476" i="3"/>
  <c r="CP514" i="3"/>
  <c r="CP534" i="3"/>
  <c r="CP555" i="3"/>
  <c r="CP580" i="3"/>
  <c r="CP606" i="3"/>
  <c r="CP630" i="3"/>
  <c r="CP652" i="3"/>
  <c r="CP676" i="3"/>
  <c r="CP700" i="3"/>
  <c r="CP719" i="3"/>
  <c r="CP737" i="3"/>
  <c r="CP151" i="3"/>
  <c r="CP167" i="3"/>
  <c r="CP183" i="3"/>
  <c r="CP199" i="3"/>
  <c r="CP215" i="3"/>
  <c r="CP231" i="3"/>
  <c r="CP247" i="3"/>
  <c r="CP263" i="3"/>
  <c r="CP279" i="3"/>
  <c r="CP295" i="3"/>
  <c r="CP311" i="3"/>
  <c r="CP327" i="3"/>
  <c r="CP343" i="3"/>
  <c r="CP359" i="3"/>
  <c r="CP375" i="3"/>
  <c r="CP391" i="3"/>
  <c r="CP411" i="3"/>
  <c r="CP434" i="3"/>
  <c r="CP450" i="3"/>
  <c r="CP471" i="3"/>
  <c r="CP486" i="3"/>
  <c r="CP497" i="3"/>
  <c r="CP503" i="3"/>
  <c r="CP507" i="3"/>
  <c r="CP512" i="3"/>
  <c r="CP519" i="3"/>
  <c r="CP524" i="3"/>
  <c r="CP529" i="3"/>
  <c r="CP533" i="3"/>
  <c r="CP541" i="3"/>
  <c r="CP545" i="3"/>
  <c r="CP549" i="3"/>
  <c r="CP553" i="3"/>
  <c r="CP559" i="3"/>
  <c r="CP567" i="3"/>
  <c r="CP573" i="3"/>
  <c r="CP578" i="3"/>
  <c r="CP585" i="3"/>
  <c r="CP592" i="3"/>
  <c r="CP599" i="3"/>
  <c r="CP605" i="3"/>
  <c r="CP610" i="3"/>
  <c r="CP614" i="3"/>
  <c r="CP621" i="3"/>
  <c r="CP625" i="3"/>
  <c r="CP629" i="3"/>
  <c r="CP635" i="3"/>
  <c r="CP640" i="3"/>
  <c r="CP645" i="3"/>
  <c r="CP651" i="3"/>
  <c r="CP658" i="3"/>
  <c r="CP662" i="3"/>
  <c r="CP668" i="3"/>
  <c r="CP674" i="3"/>
  <c r="CP681" i="3"/>
  <c r="CP688" i="3"/>
  <c r="CP694" i="3"/>
  <c r="CP699" i="3"/>
  <c r="CP703" i="3"/>
  <c r="CP708" i="3"/>
  <c r="CP713" i="3"/>
  <c r="CP718" i="3"/>
  <c r="CP722" i="3"/>
  <c r="CP728" i="3"/>
  <c r="CP736" i="3"/>
  <c r="CP742" i="3"/>
  <c r="CP187" i="3"/>
  <c r="CP219" i="3"/>
  <c r="CP251" i="3"/>
  <c r="CP283" i="3"/>
  <c r="CP331" i="3"/>
  <c r="CP379" i="3"/>
  <c r="CP438" i="3"/>
  <c r="CP488" i="3"/>
  <c r="CP504" i="3"/>
  <c r="CP525" i="3"/>
  <c r="CP542" i="3"/>
  <c r="CP550" i="3"/>
  <c r="CP574" i="3"/>
  <c r="CP593" i="3"/>
  <c r="CP615" i="3"/>
  <c r="CP622" i="3"/>
  <c r="CP641" i="3"/>
  <c r="CP659" i="3"/>
  <c r="CP682" i="3"/>
  <c r="CP705" i="3"/>
  <c r="CP724" i="3"/>
  <c r="CP155" i="3"/>
  <c r="CP171" i="3"/>
  <c r="CP203" i="3"/>
  <c r="CP235" i="3"/>
  <c r="CP267" i="3"/>
  <c r="CP299" i="3"/>
  <c r="CP347" i="3"/>
  <c r="CP395" i="3"/>
  <c r="CP455" i="3"/>
  <c r="CP499" i="3"/>
  <c r="CP508" i="3"/>
  <c r="CP530" i="3"/>
  <c r="CP546" i="3"/>
  <c r="CP569" i="3"/>
  <c r="CP601" i="3"/>
  <c r="CP636" i="3"/>
  <c r="CP664" i="3"/>
  <c r="CP690" i="3"/>
  <c r="CP709" i="3"/>
  <c r="CP729" i="3"/>
  <c r="V70" i="3"/>
  <c r="AD70" i="3"/>
  <c r="AD121" i="3"/>
  <c r="AD120" i="3"/>
  <c r="AD119" i="3"/>
  <c r="AD118" i="3"/>
  <c r="AD117" i="3"/>
  <c r="AD116" i="3"/>
  <c r="AD115" i="3"/>
  <c r="AD114" i="3"/>
  <c r="AD113" i="3"/>
  <c r="AD112" i="3"/>
  <c r="AD111" i="3"/>
  <c r="AD110" i="3"/>
  <c r="AD109" i="3"/>
  <c r="AD108" i="3"/>
  <c r="AD107" i="3"/>
  <c r="AD106" i="3"/>
  <c r="AD105" i="3"/>
  <c r="AD104" i="3"/>
  <c r="AD103" i="3"/>
  <c r="AD102" i="3"/>
  <c r="AD101" i="3"/>
  <c r="AD100" i="3"/>
  <c r="AD99" i="3"/>
  <c r="AD98" i="3"/>
  <c r="AD97" i="3"/>
  <c r="AD96" i="3"/>
  <c r="AD95" i="3"/>
  <c r="AD94" i="3"/>
  <c r="AD93" i="3"/>
  <c r="AD92" i="3"/>
  <c r="AD91" i="3"/>
  <c r="AD90" i="3"/>
  <c r="AD89" i="3"/>
  <c r="AD88" i="3"/>
  <c r="AD87" i="3"/>
  <c r="AD86" i="3"/>
  <c r="AD85" i="3"/>
  <c r="AD84" i="3"/>
  <c r="AD83" i="3"/>
  <c r="AD82" i="3"/>
  <c r="AD81" i="3"/>
  <c r="AD80" i="3"/>
  <c r="AD79" i="3"/>
  <c r="AD78" i="3"/>
  <c r="AD77" i="3"/>
  <c r="AD76" i="3"/>
  <c r="AD75" i="3"/>
  <c r="AD74" i="3"/>
  <c r="AD73" i="3"/>
  <c r="AD72" i="3"/>
  <c r="CY757" i="3" l="1"/>
  <c r="CY755" i="3"/>
  <c r="CY753" i="3"/>
  <c r="CY751" i="3"/>
  <c r="CY749" i="3"/>
  <c r="CY747" i="3"/>
  <c r="CY745" i="3"/>
  <c r="CZ744" i="3"/>
  <c r="CY743" i="3"/>
  <c r="CT743" i="3"/>
  <c r="CZ742" i="3"/>
  <c r="CY741" i="3"/>
  <c r="CY739" i="3"/>
  <c r="CY737" i="3"/>
  <c r="CY732" i="3"/>
  <c r="CY731" i="3"/>
  <c r="CY729" i="3"/>
  <c r="CZ728" i="3"/>
  <c r="CY728" i="3"/>
  <c r="CZ727" i="3"/>
  <c r="CY726" i="3"/>
  <c r="CY724" i="3"/>
  <c r="CY722" i="3"/>
  <c r="CZ721" i="3"/>
  <c r="CY720" i="3"/>
  <c r="CT720" i="3"/>
  <c r="CZ719" i="3"/>
  <c r="CY718" i="3"/>
  <c r="CZ717" i="3"/>
  <c r="CY716" i="3"/>
  <c r="CY714" i="3"/>
  <c r="CZ713" i="3"/>
  <c r="CY712" i="3"/>
  <c r="CV712" i="3"/>
  <c r="CY710" i="3"/>
  <c r="CZ709" i="3"/>
  <c r="CY708" i="3"/>
  <c r="CT708" i="3"/>
  <c r="DC707" i="3"/>
  <c r="CZ706" i="3"/>
  <c r="CY705" i="3"/>
  <c r="CY703" i="3"/>
  <c r="CZ702" i="3"/>
  <c r="CY701" i="3"/>
  <c r="CY700" i="3"/>
  <c r="CV700" i="3"/>
  <c r="CZ699" i="3"/>
  <c r="CY698" i="3"/>
  <c r="CV698" i="3"/>
  <c r="CY697" i="3"/>
  <c r="CY696" i="3"/>
  <c r="CY694" i="3"/>
  <c r="CZ693" i="3"/>
  <c r="CY692" i="3"/>
  <c r="CT692" i="3"/>
  <c r="CY690" i="3"/>
  <c r="CY688" i="3"/>
  <c r="CY686" i="3"/>
  <c r="CY684" i="3"/>
  <c r="CY682" i="3"/>
  <c r="CZ681" i="3"/>
  <c r="CY680" i="3"/>
  <c r="CY678" i="3"/>
  <c r="CY676" i="3"/>
  <c r="CY674" i="3"/>
  <c r="CY672" i="3"/>
  <c r="CZ671" i="3"/>
  <c r="CY670" i="3"/>
  <c r="CT670" i="3"/>
  <c r="CY668" i="3"/>
  <c r="CY666" i="3"/>
  <c r="CZ665" i="3"/>
  <c r="CY664" i="3"/>
  <c r="CT664" i="3"/>
  <c r="CY662" i="3"/>
  <c r="CZ661" i="3"/>
  <c r="CY660" i="3"/>
  <c r="CV660" i="3"/>
  <c r="CZ659" i="3"/>
  <c r="CY658" i="3"/>
  <c r="CV658" i="3"/>
  <c r="CT658" i="3"/>
  <c r="CY656" i="3"/>
  <c r="CY654" i="3"/>
  <c r="CY652" i="3"/>
  <c r="CY651" i="3"/>
  <c r="CZ650" i="3"/>
  <c r="CY649" i="3"/>
  <c r="CT649" i="3"/>
  <c r="CY647" i="3"/>
  <c r="CY645" i="3"/>
  <c r="CZ644" i="3"/>
  <c r="CY643" i="3"/>
  <c r="CT643" i="3"/>
  <c r="CY641" i="3"/>
  <c r="CY640" i="3"/>
  <c r="CY638" i="3"/>
  <c r="CY637" i="3"/>
  <c r="CZ636" i="3"/>
  <c r="CY635" i="3"/>
  <c r="CT635" i="3"/>
  <c r="CY633" i="3"/>
  <c r="CY631" i="3"/>
  <c r="CZ630" i="3"/>
  <c r="CY629" i="3"/>
  <c r="CV629" i="3"/>
  <c r="CT629" i="3"/>
  <c r="CZ628" i="3"/>
  <c r="CY627" i="3"/>
  <c r="CZ626" i="3"/>
  <c r="CY625" i="3"/>
  <c r="CZ624" i="3"/>
  <c r="CY623" i="3"/>
  <c r="CZ622" i="3"/>
  <c r="CY621" i="3"/>
  <c r="CV621" i="3"/>
  <c r="CT621" i="3"/>
  <c r="CY619" i="3"/>
  <c r="CY617" i="3"/>
  <c r="CY615" i="3"/>
  <c r="CZ614" i="3"/>
  <c r="CY613" i="3"/>
  <c r="CV613" i="3"/>
  <c r="CZ612" i="3"/>
  <c r="CY611" i="3"/>
  <c r="CV611" i="3"/>
  <c r="CZ610" i="3"/>
  <c r="CY609" i="3"/>
  <c r="CV609" i="3"/>
  <c r="CY607" i="3"/>
  <c r="CZ606" i="3"/>
  <c r="CY605" i="3"/>
  <c r="CV605" i="3"/>
  <c r="CT605" i="3"/>
  <c r="CZ604" i="3"/>
  <c r="CY603" i="3"/>
  <c r="CV603" i="3"/>
  <c r="CY601" i="3"/>
  <c r="CY599" i="3"/>
  <c r="CY597" i="3"/>
  <c r="CY595" i="3"/>
  <c r="CY593" i="3"/>
  <c r="CZ592" i="3"/>
  <c r="CY591" i="3"/>
  <c r="CT591" i="3"/>
  <c r="CY589" i="3"/>
  <c r="CY587" i="3"/>
  <c r="CY585" i="3"/>
  <c r="CY583" i="3"/>
  <c r="CY581" i="3"/>
  <c r="DC580" i="3"/>
  <c r="CY578" i="3"/>
  <c r="CY576" i="3"/>
  <c r="DC575" i="3"/>
  <c r="DC574" i="3"/>
  <c r="DC573" i="3"/>
  <c r="CZ572" i="3"/>
  <c r="CY571" i="3"/>
  <c r="CY569" i="3"/>
  <c r="CY567" i="3"/>
  <c r="CY565" i="3"/>
  <c r="CY563" i="3"/>
  <c r="CY561" i="3"/>
  <c r="CY559" i="3"/>
  <c r="CY557" i="3"/>
  <c r="CZ556" i="3"/>
  <c r="CY555" i="3"/>
  <c r="CT555" i="3"/>
  <c r="CY553" i="3"/>
  <c r="DC552" i="3"/>
  <c r="DC551" i="3"/>
  <c r="DC550" i="3"/>
  <c r="DC549" i="3"/>
  <c r="DC548" i="3"/>
  <c r="DC547" i="3"/>
  <c r="DC546" i="3"/>
  <c r="DC545" i="3"/>
  <c r="DC544" i="3"/>
  <c r="DC543" i="3"/>
  <c r="DC542" i="3"/>
  <c r="DC541" i="3"/>
  <c r="CY539" i="3"/>
  <c r="CY537" i="3"/>
  <c r="CZ534" i="3"/>
  <c r="CY533" i="3"/>
  <c r="CZ532" i="3"/>
  <c r="CY531" i="3"/>
  <c r="CT531" i="3"/>
  <c r="CZ530" i="3"/>
  <c r="CY529" i="3"/>
  <c r="CZ528" i="3"/>
  <c r="CY528" i="3"/>
  <c r="CT528" i="3"/>
  <c r="CY527" i="3"/>
  <c r="CY525" i="3"/>
  <c r="CZ524" i="3"/>
  <c r="CY523" i="3"/>
  <c r="CT523" i="3"/>
  <c r="CY522" i="3"/>
  <c r="CY520" i="3"/>
  <c r="CZ519" i="3"/>
  <c r="CY518" i="3"/>
  <c r="CY516" i="3"/>
  <c r="CY514" i="3"/>
  <c r="CY512" i="3"/>
  <c r="CZ511" i="3"/>
  <c r="CY510" i="3"/>
  <c r="CT510" i="3"/>
  <c r="CY508" i="3"/>
  <c r="CZ507" i="3"/>
  <c r="CY506" i="3"/>
  <c r="CV506" i="3"/>
  <c r="CT506" i="3"/>
  <c r="CZ505" i="3"/>
  <c r="CY504" i="3"/>
  <c r="CZ503" i="3"/>
  <c r="CY503" i="3"/>
  <c r="CZ502" i="3"/>
  <c r="CY501" i="3"/>
  <c r="CT501" i="3"/>
  <c r="CZ500" i="3"/>
  <c r="CY499" i="3"/>
  <c r="CY497" i="3"/>
  <c r="CY495" i="3"/>
  <c r="CY493" i="3"/>
  <c r="CZ492" i="3"/>
  <c r="CY491" i="3"/>
  <c r="CT491" i="3"/>
  <c r="CZ490" i="3"/>
  <c r="CY489" i="3"/>
  <c r="DC488" i="3"/>
  <c r="CY486" i="3"/>
  <c r="CZ485" i="3"/>
  <c r="CY484" i="3"/>
  <c r="CT484" i="3"/>
  <c r="CY482" i="3"/>
  <c r="DC481" i="3"/>
  <c r="CY479" i="3"/>
  <c r="CZ478" i="3"/>
  <c r="CY477" i="3"/>
  <c r="CZ476" i="3"/>
  <c r="CY475" i="3"/>
  <c r="CY473" i="3"/>
  <c r="CV473" i="3"/>
  <c r="CZ472" i="3"/>
  <c r="CY471" i="3"/>
  <c r="CV471" i="3"/>
  <c r="CZ470" i="3"/>
  <c r="CY469" i="3"/>
  <c r="CT469" i="3"/>
  <c r="CY467" i="3"/>
  <c r="CY465" i="3"/>
  <c r="CY463" i="3"/>
  <c r="CY461" i="3"/>
  <c r="CZ460" i="3"/>
  <c r="CY459" i="3"/>
  <c r="CZ458" i="3"/>
  <c r="CY457" i="3"/>
  <c r="CV457" i="3"/>
  <c r="CZ456" i="3"/>
  <c r="CY455" i="3"/>
  <c r="CV455" i="3"/>
  <c r="CT455" i="3"/>
  <c r="CY453" i="3"/>
  <c r="CZ452" i="3"/>
  <c r="CY451" i="3"/>
  <c r="CV451" i="3"/>
  <c r="CZ450" i="3"/>
  <c r="CY449" i="3"/>
  <c r="CV449" i="3"/>
  <c r="CZ448" i="3"/>
  <c r="CY447" i="3"/>
  <c r="CV447" i="3"/>
  <c r="CZ446" i="3"/>
  <c r="CY445" i="3"/>
  <c r="CZ444" i="3"/>
  <c r="CY443" i="3"/>
  <c r="CV443" i="3"/>
  <c r="CZ442" i="3"/>
  <c r="CY442" i="3"/>
  <c r="CV442" i="3"/>
  <c r="CZ441" i="3"/>
  <c r="CY440" i="3"/>
  <c r="CV440" i="3"/>
  <c r="CZ439" i="3"/>
  <c r="CY438" i="3"/>
  <c r="CV438" i="3"/>
  <c r="CT438" i="3"/>
  <c r="CZ437" i="3"/>
  <c r="CY436" i="3"/>
  <c r="CV436" i="3"/>
  <c r="CZ435" i="3"/>
  <c r="CY434" i="3"/>
  <c r="CV434" i="3"/>
  <c r="CZ433" i="3"/>
  <c r="CY432" i="3"/>
  <c r="CT432" i="3"/>
  <c r="CY430" i="3"/>
  <c r="CY428" i="3"/>
  <c r="CY426" i="3"/>
  <c r="CY424" i="3"/>
  <c r="CY422" i="3"/>
  <c r="CZ421" i="3"/>
  <c r="CY421" i="3"/>
  <c r="CY419" i="3"/>
  <c r="CY417" i="3"/>
  <c r="CV417" i="3"/>
  <c r="CZ416" i="3"/>
  <c r="CY415" i="3"/>
  <c r="DC413" i="3"/>
  <c r="CZ412" i="3"/>
  <c r="CY411" i="3"/>
  <c r="CV411" i="3"/>
  <c r="CZ410" i="3"/>
  <c r="CY409" i="3"/>
  <c r="CV409" i="3"/>
  <c r="CY407" i="3"/>
  <c r="CZ406" i="3"/>
  <c r="CY405" i="3"/>
  <c r="CV405" i="3"/>
  <c r="CT405" i="3"/>
  <c r="CY403" i="3"/>
  <c r="CZ402" i="3"/>
  <c r="CY401" i="3"/>
  <c r="CT401" i="3"/>
  <c r="CY399" i="3"/>
  <c r="CY397" i="3"/>
  <c r="CZ396" i="3"/>
  <c r="CY395" i="3"/>
  <c r="CT395" i="3"/>
  <c r="CZ394" i="3"/>
  <c r="CY393" i="3"/>
  <c r="CZ392" i="3"/>
  <c r="CY391" i="3"/>
  <c r="CZ390" i="3"/>
  <c r="CY389" i="3"/>
  <c r="CZ388" i="3"/>
  <c r="CY387" i="3"/>
  <c r="CR387" i="3"/>
  <c r="CZ386" i="3"/>
  <c r="CY385" i="3"/>
  <c r="CZ384" i="3"/>
  <c r="CY383" i="3"/>
  <c r="CZ382" i="3"/>
  <c r="CY381" i="3"/>
  <c r="CZ380" i="3"/>
  <c r="CY379" i="3"/>
  <c r="CZ378" i="3"/>
  <c r="CY377" i="3"/>
  <c r="CR377" i="3"/>
  <c r="CZ376" i="3"/>
  <c r="CY375" i="3"/>
  <c r="CZ374" i="3"/>
  <c r="CY373" i="3"/>
  <c r="CR373" i="3"/>
  <c r="CZ372" i="3"/>
  <c r="CY371" i="3"/>
  <c r="CZ370" i="3"/>
  <c r="CY369" i="3"/>
  <c r="CR369" i="3"/>
  <c r="CZ368" i="3"/>
  <c r="CY367" i="3"/>
  <c r="CZ366" i="3"/>
  <c r="CY365" i="3"/>
  <c r="CR365" i="3"/>
  <c r="CZ364" i="3"/>
  <c r="CY363" i="3"/>
  <c r="CZ362" i="3"/>
  <c r="CY361" i="3"/>
  <c r="CZ360" i="3"/>
  <c r="CY359" i="3"/>
  <c r="CZ358" i="3"/>
  <c r="CY357" i="3"/>
  <c r="CZ356" i="3"/>
  <c r="CY355" i="3"/>
  <c r="CZ354" i="3"/>
  <c r="CY353" i="3"/>
  <c r="CZ352" i="3"/>
  <c r="CY351" i="3"/>
  <c r="CZ350" i="3"/>
  <c r="CY349" i="3"/>
  <c r="CR349" i="3"/>
  <c r="CZ348" i="3"/>
  <c r="CY347" i="3"/>
  <c r="CZ346" i="3"/>
  <c r="CY345" i="3"/>
  <c r="CZ344" i="3"/>
  <c r="CY343" i="3"/>
  <c r="CZ342" i="3"/>
  <c r="CY341" i="3"/>
  <c r="CZ340" i="3"/>
  <c r="CY339" i="3"/>
  <c r="CR339" i="3"/>
  <c r="CZ338" i="3"/>
  <c r="CY337" i="3"/>
  <c r="CZ336" i="3"/>
  <c r="CY335" i="3"/>
  <c r="CZ334" i="3"/>
  <c r="CY333" i="3"/>
  <c r="CZ332" i="3"/>
  <c r="CY331" i="3"/>
  <c r="CZ330" i="3"/>
  <c r="CY329" i="3"/>
  <c r="CR329" i="3"/>
  <c r="CZ328" i="3"/>
  <c r="CY327" i="3"/>
  <c r="CZ326" i="3"/>
  <c r="CY325" i="3"/>
  <c r="CZ324" i="3"/>
  <c r="CY323" i="3"/>
  <c r="CZ322" i="3"/>
  <c r="BZ317" i="3"/>
  <c r="BX317" i="3"/>
  <c r="BV317" i="3"/>
  <c r="CY321" i="3"/>
  <c r="CZ320" i="3"/>
  <c r="CB315" i="3"/>
  <c r="BZ315" i="3"/>
  <c r="BX315" i="3"/>
  <c r="BV315" i="3"/>
  <c r="CY319" i="3"/>
  <c r="CR319" i="3"/>
  <c r="CZ318" i="3"/>
  <c r="CY317" i="3"/>
  <c r="CZ316" i="3"/>
  <c r="BZ311" i="3"/>
  <c r="BX311" i="3"/>
  <c r="BV311" i="3"/>
  <c r="CY315" i="3"/>
  <c r="CZ314" i="3"/>
  <c r="CB309" i="3"/>
  <c r="BZ309" i="3"/>
  <c r="BX309" i="3"/>
  <c r="BV309" i="3"/>
  <c r="CY313" i="3"/>
  <c r="CZ312" i="3"/>
  <c r="CB307" i="3"/>
  <c r="BZ307" i="3"/>
  <c r="BX307" i="3"/>
  <c r="BV307" i="3"/>
  <c r="CY311" i="3"/>
  <c r="CZ310" i="3"/>
  <c r="CB305" i="3"/>
  <c r="BZ305" i="3"/>
  <c r="BV305" i="3"/>
  <c r="CY309" i="3"/>
  <c r="CZ308" i="3"/>
  <c r="CY307" i="3"/>
  <c r="CZ306" i="3"/>
  <c r="CY305" i="3"/>
  <c r="CZ304" i="3"/>
  <c r="CY303" i="3"/>
  <c r="CR303" i="3"/>
  <c r="CZ302" i="3"/>
  <c r="CY301" i="3"/>
  <c r="CR301" i="3"/>
  <c r="CZ300" i="3"/>
  <c r="CY299" i="3"/>
  <c r="CZ298" i="3"/>
  <c r="CY297" i="3"/>
  <c r="CZ296" i="3"/>
  <c r="CY295" i="3"/>
  <c r="CR295" i="3"/>
  <c r="CZ294" i="3"/>
  <c r="CY293" i="3"/>
  <c r="CZ292" i="3"/>
  <c r="CY291" i="3"/>
  <c r="CZ290" i="3"/>
  <c r="CY289" i="3"/>
  <c r="CR289" i="3"/>
  <c r="CZ288" i="3"/>
  <c r="CY287" i="3"/>
  <c r="CZ286" i="3"/>
  <c r="CY285" i="3"/>
  <c r="CZ284" i="3"/>
  <c r="CY283" i="3"/>
  <c r="CZ282" i="3"/>
  <c r="CY281" i="3"/>
  <c r="CZ280" i="3"/>
  <c r="CY279" i="3"/>
  <c r="CZ278" i="3"/>
  <c r="CY277" i="3"/>
  <c r="CZ276" i="3"/>
  <c r="CY275" i="3"/>
  <c r="CZ274" i="3"/>
  <c r="CY273" i="3"/>
  <c r="CZ272" i="3"/>
  <c r="CY271" i="3"/>
  <c r="CR271" i="3"/>
  <c r="CZ270" i="3"/>
  <c r="CY269" i="3"/>
  <c r="CZ268" i="3"/>
  <c r="CY267" i="3"/>
  <c r="CZ266" i="3"/>
  <c r="CY265" i="3"/>
  <c r="CZ264" i="3"/>
  <c r="CY263" i="3"/>
  <c r="CZ260" i="3"/>
  <c r="CY259" i="3"/>
  <c r="CZ258" i="3"/>
  <c r="CY257" i="3"/>
  <c r="CZ256" i="3"/>
  <c r="CY255" i="3"/>
  <c r="CZ254" i="3"/>
  <c r="CY253" i="3"/>
  <c r="CZ252" i="3"/>
  <c r="CY251" i="3"/>
  <c r="CZ250" i="3"/>
  <c r="CY249" i="3"/>
  <c r="CZ248" i="3"/>
  <c r="CY247" i="3"/>
  <c r="CZ246" i="3"/>
  <c r="CY245" i="3"/>
  <c r="CZ244" i="3"/>
  <c r="CY243" i="3"/>
  <c r="CZ242" i="3"/>
  <c r="CY241" i="3"/>
  <c r="CR241" i="3"/>
  <c r="CZ240" i="3"/>
  <c r="CY239" i="3"/>
  <c r="CZ238" i="3"/>
  <c r="CY237" i="3"/>
  <c r="CZ236" i="3"/>
  <c r="CY235" i="3"/>
  <c r="CZ234" i="3"/>
  <c r="CY233" i="3"/>
  <c r="CR233" i="3"/>
  <c r="CZ232" i="3"/>
  <c r="CY231" i="3"/>
  <c r="CZ230" i="3"/>
  <c r="CY229" i="3"/>
  <c r="CZ228" i="3"/>
  <c r="CY227" i="3"/>
  <c r="CZ226" i="3"/>
  <c r="CY225" i="3"/>
  <c r="CZ224" i="3"/>
  <c r="CY223" i="3"/>
  <c r="CZ222" i="3"/>
  <c r="CY221" i="3"/>
  <c r="CZ220" i="3"/>
  <c r="CY219" i="3"/>
  <c r="CZ218" i="3"/>
  <c r="CY217" i="3"/>
  <c r="CZ216" i="3"/>
  <c r="CY215" i="3"/>
  <c r="CZ214" i="3"/>
  <c r="CY213" i="3"/>
  <c r="CR213" i="3"/>
  <c r="CZ212" i="3"/>
  <c r="CY211" i="3"/>
  <c r="CZ210" i="3"/>
  <c r="CY209" i="3"/>
  <c r="CZ207" i="3"/>
  <c r="CY206" i="3"/>
  <c r="CZ205" i="3"/>
  <c r="CY204" i="3"/>
  <c r="CZ203" i="3"/>
  <c r="CY202" i="3"/>
  <c r="CZ201" i="3"/>
  <c r="CY200" i="3"/>
  <c r="CZ197" i="3"/>
  <c r="CY196" i="3"/>
  <c r="CZ193" i="3"/>
  <c r="CY192" i="3"/>
  <c r="CZ189" i="3"/>
  <c r="CY188" i="3"/>
  <c r="CR188" i="3"/>
  <c r="CZ187" i="3"/>
  <c r="CY186" i="3"/>
  <c r="CZ185" i="3"/>
  <c r="CY184" i="3"/>
  <c r="CZ183" i="3"/>
  <c r="CY182" i="3"/>
  <c r="CR182" i="3"/>
  <c r="CZ181" i="3"/>
  <c r="CY180" i="3"/>
  <c r="CZ179" i="3"/>
  <c r="CY178" i="3"/>
  <c r="CZ177" i="3"/>
  <c r="CY176" i="3"/>
  <c r="CZ175" i="3"/>
  <c r="CY174" i="3"/>
  <c r="CZ173" i="3"/>
  <c r="CY172" i="3"/>
  <c r="CZ171" i="3"/>
  <c r="CY170" i="3"/>
  <c r="CZ169" i="3"/>
  <c r="CY168" i="3"/>
  <c r="CZ167" i="3"/>
  <c r="CY166" i="3"/>
  <c r="CZ165" i="3"/>
  <c r="CY164" i="3"/>
  <c r="CZ163" i="3"/>
  <c r="CY162" i="3"/>
  <c r="CZ161" i="3"/>
  <c r="CY160" i="3"/>
  <c r="CZ159" i="3"/>
  <c r="CY158" i="3"/>
  <c r="CZ157" i="3"/>
  <c r="CY156" i="3"/>
  <c r="CZ155" i="3"/>
  <c r="CY154" i="3"/>
  <c r="CZ153" i="3"/>
  <c r="CY152" i="3"/>
  <c r="CZ151" i="3"/>
  <c r="CY150" i="3"/>
  <c r="CZ149" i="3"/>
  <c r="CY148" i="3"/>
  <c r="CZ147" i="3"/>
  <c r="CY146" i="3"/>
  <c r="CZ145" i="3"/>
  <c r="CY144" i="3"/>
  <c r="CZ143" i="3"/>
  <c r="CY142" i="3"/>
  <c r="CZ141" i="3"/>
  <c r="CY140" i="3"/>
  <c r="CO139" i="3"/>
  <c r="CN139" i="3"/>
  <c r="CM139" i="3"/>
  <c r="CL139" i="3"/>
  <c r="CJ139" i="3"/>
  <c r="CI139" i="3"/>
  <c r="CY121" i="3"/>
  <c r="DA121" i="3" s="1"/>
  <c r="DC121" i="3" s="1"/>
  <c r="DE121" i="3" s="1"/>
  <c r="CX121" i="3"/>
  <c r="CZ121" i="3" s="1"/>
  <c r="DB121" i="3" s="1"/>
  <c r="DD121" i="3" s="1"/>
  <c r="DF121" i="3" s="1"/>
  <c r="CW121" i="3"/>
  <c r="CO121" i="3"/>
  <c r="CN121" i="3"/>
  <c r="CM121" i="3"/>
  <c r="CL121" i="3"/>
  <c r="CK121" i="3"/>
  <c r="CJ121" i="3"/>
  <c r="CI121" i="3"/>
  <c r="CH121" i="3"/>
  <c r="CG121" i="3"/>
  <c r="CF121" i="3"/>
  <c r="BA121" i="3"/>
  <c r="CT121" i="3" s="1"/>
  <c r="AX121" i="3"/>
  <c r="CS121" i="3" s="1"/>
  <c r="AU121" i="3"/>
  <c r="CR121" i="3" s="1"/>
  <c r="AR121" i="3"/>
  <c r="CQ121" i="3" s="1"/>
  <c r="AO121" i="3"/>
  <c r="CP121" i="3" s="1"/>
  <c r="CY120" i="3"/>
  <c r="DA120" i="3" s="1"/>
  <c r="DC120" i="3" s="1"/>
  <c r="DE120" i="3" s="1"/>
  <c r="CX120" i="3"/>
  <c r="CZ120" i="3" s="1"/>
  <c r="DB120" i="3" s="1"/>
  <c r="DD120" i="3" s="1"/>
  <c r="DF120" i="3" s="1"/>
  <c r="CW120" i="3"/>
  <c r="CO120" i="3"/>
  <c r="CN120" i="3"/>
  <c r="CM120" i="3"/>
  <c r="CL120" i="3"/>
  <c r="CK120" i="3"/>
  <c r="CJ120" i="3"/>
  <c r="CI120" i="3"/>
  <c r="CH120" i="3"/>
  <c r="CG120" i="3"/>
  <c r="CF120" i="3"/>
  <c r="BA120" i="3"/>
  <c r="CT120" i="3" s="1"/>
  <c r="AX120" i="3"/>
  <c r="CS120" i="3" s="1"/>
  <c r="AU120" i="3"/>
  <c r="CR120" i="3" s="1"/>
  <c r="AR120" i="3"/>
  <c r="CQ120" i="3" s="1"/>
  <c r="AO120" i="3"/>
  <c r="CP120" i="3" s="1"/>
  <c r="CY119" i="3"/>
  <c r="DA119" i="3" s="1"/>
  <c r="DC119" i="3" s="1"/>
  <c r="DE119" i="3" s="1"/>
  <c r="CX119" i="3"/>
  <c r="CZ119" i="3" s="1"/>
  <c r="DB119" i="3" s="1"/>
  <c r="DD119" i="3" s="1"/>
  <c r="DF119" i="3" s="1"/>
  <c r="CW119" i="3"/>
  <c r="CO119" i="3"/>
  <c r="CN119" i="3"/>
  <c r="CM119" i="3"/>
  <c r="CL119" i="3"/>
  <c r="CK119" i="3"/>
  <c r="CJ119" i="3"/>
  <c r="CI119" i="3"/>
  <c r="CH119" i="3"/>
  <c r="CG119" i="3"/>
  <c r="CF119" i="3"/>
  <c r="BA119" i="3"/>
  <c r="CT119" i="3" s="1"/>
  <c r="AX119" i="3"/>
  <c r="CS119" i="3" s="1"/>
  <c r="AU119" i="3"/>
  <c r="CR119" i="3" s="1"/>
  <c r="AR119" i="3"/>
  <c r="CQ119" i="3" s="1"/>
  <c r="AO119" i="3"/>
  <c r="CP119" i="3" s="1"/>
  <c r="CY118" i="3"/>
  <c r="DA118" i="3" s="1"/>
  <c r="DC118" i="3" s="1"/>
  <c r="DE118" i="3" s="1"/>
  <c r="CX118" i="3"/>
  <c r="CZ118" i="3" s="1"/>
  <c r="DB118" i="3" s="1"/>
  <c r="DD118" i="3" s="1"/>
  <c r="DF118" i="3" s="1"/>
  <c r="CW118" i="3"/>
  <c r="CO118" i="3"/>
  <c r="CN118" i="3"/>
  <c r="CM118" i="3"/>
  <c r="CL118" i="3"/>
  <c r="CK118" i="3"/>
  <c r="CJ118" i="3"/>
  <c r="CI118" i="3"/>
  <c r="CH118" i="3"/>
  <c r="CG118" i="3"/>
  <c r="CF118" i="3"/>
  <c r="BA118" i="3"/>
  <c r="CT118" i="3" s="1"/>
  <c r="AX118" i="3"/>
  <c r="CS118" i="3" s="1"/>
  <c r="AU118" i="3"/>
  <c r="CR118" i="3" s="1"/>
  <c r="AR118" i="3"/>
  <c r="CQ118" i="3" s="1"/>
  <c r="AO118" i="3"/>
  <c r="CP118" i="3" s="1"/>
  <c r="CY117" i="3"/>
  <c r="DA117" i="3" s="1"/>
  <c r="DC117" i="3" s="1"/>
  <c r="DE117" i="3" s="1"/>
  <c r="CX117" i="3"/>
  <c r="CZ117" i="3" s="1"/>
  <c r="DB117" i="3" s="1"/>
  <c r="DD117" i="3" s="1"/>
  <c r="DF117" i="3" s="1"/>
  <c r="CW117" i="3"/>
  <c r="CO117" i="3"/>
  <c r="CN117" i="3"/>
  <c r="CM117" i="3"/>
  <c r="CL117" i="3"/>
  <c r="CK117" i="3"/>
  <c r="CJ117" i="3"/>
  <c r="CI117" i="3"/>
  <c r="CH117" i="3"/>
  <c r="CG117" i="3"/>
  <c r="CF117" i="3"/>
  <c r="BA117" i="3"/>
  <c r="CT117" i="3" s="1"/>
  <c r="AX117" i="3"/>
  <c r="CS117" i="3" s="1"/>
  <c r="AU117" i="3"/>
  <c r="CR117" i="3" s="1"/>
  <c r="AR117" i="3"/>
  <c r="CQ117" i="3" s="1"/>
  <c r="AO117" i="3"/>
  <c r="CP117" i="3" s="1"/>
  <c r="CY116" i="3"/>
  <c r="DA116" i="3" s="1"/>
  <c r="DC116" i="3" s="1"/>
  <c r="DE116" i="3" s="1"/>
  <c r="CX116" i="3"/>
  <c r="CZ116" i="3" s="1"/>
  <c r="DB116" i="3" s="1"/>
  <c r="DD116" i="3" s="1"/>
  <c r="DF116" i="3" s="1"/>
  <c r="CW116" i="3"/>
  <c r="CO116" i="3"/>
  <c r="CN116" i="3"/>
  <c r="CM116" i="3"/>
  <c r="CL116" i="3"/>
  <c r="CK116" i="3"/>
  <c r="CJ116" i="3"/>
  <c r="CI116" i="3"/>
  <c r="CH116" i="3"/>
  <c r="CG116" i="3"/>
  <c r="CF116" i="3"/>
  <c r="BA116" i="3"/>
  <c r="CT116" i="3" s="1"/>
  <c r="AX116" i="3"/>
  <c r="CS116" i="3" s="1"/>
  <c r="AU116" i="3"/>
  <c r="CR116" i="3" s="1"/>
  <c r="AR116" i="3"/>
  <c r="CQ116" i="3" s="1"/>
  <c r="AO116" i="3"/>
  <c r="CP116" i="3" s="1"/>
  <c r="CY115" i="3"/>
  <c r="DA115" i="3" s="1"/>
  <c r="DC115" i="3" s="1"/>
  <c r="DE115" i="3" s="1"/>
  <c r="CX115" i="3"/>
  <c r="CZ115" i="3" s="1"/>
  <c r="DB115" i="3" s="1"/>
  <c r="DD115" i="3" s="1"/>
  <c r="DF115" i="3" s="1"/>
  <c r="CW115" i="3"/>
  <c r="CO115" i="3"/>
  <c r="CN115" i="3"/>
  <c r="CM115" i="3"/>
  <c r="CL115" i="3"/>
  <c r="CK115" i="3"/>
  <c r="CJ115" i="3"/>
  <c r="CI115" i="3"/>
  <c r="CH115" i="3"/>
  <c r="CG115" i="3"/>
  <c r="CF115" i="3"/>
  <c r="BA115" i="3"/>
  <c r="CT115" i="3" s="1"/>
  <c r="AX115" i="3"/>
  <c r="CS115" i="3" s="1"/>
  <c r="AU115" i="3"/>
  <c r="CR115" i="3" s="1"/>
  <c r="AR115" i="3"/>
  <c r="CQ115" i="3" s="1"/>
  <c r="AO115" i="3"/>
  <c r="CP115" i="3" s="1"/>
  <c r="CY114" i="3"/>
  <c r="DA114" i="3" s="1"/>
  <c r="DC114" i="3" s="1"/>
  <c r="DE114" i="3" s="1"/>
  <c r="CX114" i="3"/>
  <c r="CZ114" i="3" s="1"/>
  <c r="DB114" i="3" s="1"/>
  <c r="DD114" i="3" s="1"/>
  <c r="DF114" i="3" s="1"/>
  <c r="CW114" i="3"/>
  <c r="CO114" i="3"/>
  <c r="CN114" i="3"/>
  <c r="CM114" i="3"/>
  <c r="CL114" i="3"/>
  <c r="CK114" i="3"/>
  <c r="CJ114" i="3"/>
  <c r="CI114" i="3"/>
  <c r="CH114" i="3"/>
  <c r="CG114" i="3"/>
  <c r="CF114" i="3"/>
  <c r="BA114" i="3"/>
  <c r="CT114" i="3" s="1"/>
  <c r="AX114" i="3"/>
  <c r="CS114" i="3" s="1"/>
  <c r="AU114" i="3"/>
  <c r="CR114" i="3" s="1"/>
  <c r="AR114" i="3"/>
  <c r="CQ114" i="3" s="1"/>
  <c r="AO114" i="3"/>
  <c r="CP114" i="3" s="1"/>
  <c r="CY113" i="3"/>
  <c r="DA113" i="3" s="1"/>
  <c r="DC113" i="3" s="1"/>
  <c r="DE113" i="3" s="1"/>
  <c r="CX113" i="3"/>
  <c r="CZ113" i="3" s="1"/>
  <c r="DB113" i="3" s="1"/>
  <c r="DD113" i="3" s="1"/>
  <c r="DF113" i="3" s="1"/>
  <c r="CW113" i="3"/>
  <c r="CO113" i="3"/>
  <c r="CN113" i="3"/>
  <c r="CM113" i="3"/>
  <c r="CL113" i="3"/>
  <c r="CK113" i="3"/>
  <c r="CJ113" i="3"/>
  <c r="CI113" i="3"/>
  <c r="CH113" i="3"/>
  <c r="CG113" i="3"/>
  <c r="CF113" i="3"/>
  <c r="BA113" i="3"/>
  <c r="CT113" i="3" s="1"/>
  <c r="AX113" i="3"/>
  <c r="CS113" i="3" s="1"/>
  <c r="AU113" i="3"/>
  <c r="CR113" i="3" s="1"/>
  <c r="AR113" i="3"/>
  <c r="CQ113" i="3" s="1"/>
  <c r="AO113" i="3"/>
  <c r="CP113" i="3" s="1"/>
  <c r="CY112" i="3"/>
  <c r="DA112" i="3" s="1"/>
  <c r="DC112" i="3" s="1"/>
  <c r="DE112" i="3" s="1"/>
  <c r="CX112" i="3"/>
  <c r="CZ112" i="3" s="1"/>
  <c r="DB112" i="3" s="1"/>
  <c r="DD112" i="3" s="1"/>
  <c r="DF112" i="3" s="1"/>
  <c r="CW112" i="3"/>
  <c r="CO112" i="3"/>
  <c r="CN112" i="3"/>
  <c r="CM112" i="3"/>
  <c r="CL112" i="3"/>
  <c r="CK112" i="3"/>
  <c r="CJ112" i="3"/>
  <c r="CI112" i="3"/>
  <c r="CH112" i="3"/>
  <c r="CG112" i="3"/>
  <c r="CF112" i="3"/>
  <c r="BA112" i="3"/>
  <c r="CT112" i="3" s="1"/>
  <c r="AX112" i="3"/>
  <c r="CS112" i="3" s="1"/>
  <c r="AU112" i="3"/>
  <c r="CR112" i="3" s="1"/>
  <c r="AR112" i="3"/>
  <c r="CQ112" i="3" s="1"/>
  <c r="AO112" i="3"/>
  <c r="CP112" i="3" s="1"/>
  <c r="CY111" i="3"/>
  <c r="DA111" i="3" s="1"/>
  <c r="DC111" i="3" s="1"/>
  <c r="DE111" i="3" s="1"/>
  <c r="CX111" i="3"/>
  <c r="CZ111" i="3" s="1"/>
  <c r="DB111" i="3" s="1"/>
  <c r="DD111" i="3" s="1"/>
  <c r="DF111" i="3" s="1"/>
  <c r="CW111" i="3"/>
  <c r="CO111" i="3"/>
  <c r="CN111" i="3"/>
  <c r="CM111" i="3"/>
  <c r="CL111" i="3"/>
  <c r="CK111" i="3"/>
  <c r="CJ111" i="3"/>
  <c r="CI111" i="3"/>
  <c r="CH111" i="3"/>
  <c r="CG111" i="3"/>
  <c r="CF111" i="3"/>
  <c r="BA111" i="3"/>
  <c r="CT111" i="3" s="1"/>
  <c r="AX111" i="3"/>
  <c r="CS111" i="3" s="1"/>
  <c r="AU111" i="3"/>
  <c r="CR111" i="3" s="1"/>
  <c r="AR111" i="3"/>
  <c r="CQ111" i="3" s="1"/>
  <c r="AO111" i="3"/>
  <c r="CP111" i="3" s="1"/>
  <c r="CY110" i="3"/>
  <c r="DA110" i="3" s="1"/>
  <c r="DC110" i="3" s="1"/>
  <c r="DE110" i="3" s="1"/>
  <c r="CX110" i="3"/>
  <c r="CZ110" i="3" s="1"/>
  <c r="DB110" i="3" s="1"/>
  <c r="DD110" i="3" s="1"/>
  <c r="DF110" i="3" s="1"/>
  <c r="CW110" i="3"/>
  <c r="CO110" i="3"/>
  <c r="CN110" i="3"/>
  <c r="CM110" i="3"/>
  <c r="CL110" i="3"/>
  <c r="CK110" i="3"/>
  <c r="CJ110" i="3"/>
  <c r="CI110" i="3"/>
  <c r="CH110" i="3"/>
  <c r="CG110" i="3"/>
  <c r="CF110" i="3"/>
  <c r="BA110" i="3"/>
  <c r="CT110" i="3" s="1"/>
  <c r="AX110" i="3"/>
  <c r="CS110" i="3" s="1"/>
  <c r="AU110" i="3"/>
  <c r="CR110" i="3" s="1"/>
  <c r="AR110" i="3"/>
  <c r="CQ110" i="3" s="1"/>
  <c r="AO110" i="3"/>
  <c r="CP110" i="3" s="1"/>
  <c r="CY109" i="3"/>
  <c r="DA109" i="3" s="1"/>
  <c r="DC109" i="3" s="1"/>
  <c r="DE109" i="3" s="1"/>
  <c r="CX109" i="3"/>
  <c r="CZ109" i="3" s="1"/>
  <c r="DB109" i="3" s="1"/>
  <c r="DD109" i="3" s="1"/>
  <c r="DF109" i="3" s="1"/>
  <c r="CW109" i="3"/>
  <c r="CO109" i="3"/>
  <c r="CN109" i="3"/>
  <c r="CM109" i="3"/>
  <c r="CL109" i="3"/>
  <c r="CK109" i="3"/>
  <c r="CJ109" i="3"/>
  <c r="CI109" i="3"/>
  <c r="CH109" i="3"/>
  <c r="CG109" i="3"/>
  <c r="CF109" i="3"/>
  <c r="BA109" i="3"/>
  <c r="CT109" i="3" s="1"/>
  <c r="AX109" i="3"/>
  <c r="CS109" i="3" s="1"/>
  <c r="AU109" i="3"/>
  <c r="CR109" i="3" s="1"/>
  <c r="AR109" i="3"/>
  <c r="CQ109" i="3" s="1"/>
  <c r="AO109" i="3"/>
  <c r="CP109" i="3" s="1"/>
  <c r="CY108" i="3"/>
  <c r="DA108" i="3" s="1"/>
  <c r="DC108" i="3" s="1"/>
  <c r="DE108" i="3" s="1"/>
  <c r="CX108" i="3"/>
  <c r="CZ108" i="3" s="1"/>
  <c r="DB108" i="3" s="1"/>
  <c r="DD108" i="3" s="1"/>
  <c r="DF108" i="3" s="1"/>
  <c r="CW108" i="3"/>
  <c r="CO108" i="3"/>
  <c r="CN108" i="3"/>
  <c r="CM108" i="3"/>
  <c r="CL108" i="3"/>
  <c r="CK108" i="3"/>
  <c r="CJ108" i="3"/>
  <c r="CI108" i="3"/>
  <c r="CH108" i="3"/>
  <c r="CG108" i="3"/>
  <c r="CF108" i="3"/>
  <c r="BA108" i="3"/>
  <c r="CT108" i="3" s="1"/>
  <c r="AX108" i="3"/>
  <c r="CS108" i="3" s="1"/>
  <c r="AU108" i="3"/>
  <c r="CR108" i="3" s="1"/>
  <c r="AR108" i="3"/>
  <c r="CQ108" i="3" s="1"/>
  <c r="AO108" i="3"/>
  <c r="CP108" i="3" s="1"/>
  <c r="CY107" i="3"/>
  <c r="DA107" i="3" s="1"/>
  <c r="DC107" i="3" s="1"/>
  <c r="DE107" i="3" s="1"/>
  <c r="CX107" i="3"/>
  <c r="CZ107" i="3" s="1"/>
  <c r="DB107" i="3" s="1"/>
  <c r="DD107" i="3" s="1"/>
  <c r="DF107" i="3" s="1"/>
  <c r="CW107" i="3"/>
  <c r="CO107" i="3"/>
  <c r="CN107" i="3"/>
  <c r="CM107" i="3"/>
  <c r="CL107" i="3"/>
  <c r="CK107" i="3"/>
  <c r="CJ107" i="3"/>
  <c r="CI107" i="3"/>
  <c r="CH107" i="3"/>
  <c r="CG107" i="3"/>
  <c r="CF107" i="3"/>
  <c r="BA107" i="3"/>
  <c r="CT107" i="3" s="1"/>
  <c r="AX107" i="3"/>
  <c r="CS107" i="3" s="1"/>
  <c r="AU107" i="3"/>
  <c r="CR107" i="3" s="1"/>
  <c r="AR107" i="3"/>
  <c r="CQ107" i="3" s="1"/>
  <c r="AO107" i="3"/>
  <c r="CP107" i="3" s="1"/>
  <c r="CY106" i="3"/>
  <c r="DA106" i="3" s="1"/>
  <c r="DC106" i="3" s="1"/>
  <c r="DE106" i="3" s="1"/>
  <c r="CX106" i="3"/>
  <c r="CZ106" i="3" s="1"/>
  <c r="DB106" i="3" s="1"/>
  <c r="DD106" i="3" s="1"/>
  <c r="DF106" i="3" s="1"/>
  <c r="CW106" i="3"/>
  <c r="CO106" i="3"/>
  <c r="CN106" i="3"/>
  <c r="CM106" i="3"/>
  <c r="CL106" i="3"/>
  <c r="CK106" i="3"/>
  <c r="CJ106" i="3"/>
  <c r="CI106" i="3"/>
  <c r="CH106" i="3"/>
  <c r="CG106" i="3"/>
  <c r="CF106" i="3"/>
  <c r="BA106" i="3"/>
  <c r="CT106" i="3" s="1"/>
  <c r="AX106" i="3"/>
  <c r="CS106" i="3" s="1"/>
  <c r="AU106" i="3"/>
  <c r="CR106" i="3" s="1"/>
  <c r="AR106" i="3"/>
  <c r="CQ106" i="3" s="1"/>
  <c r="AO106" i="3"/>
  <c r="CP106" i="3" s="1"/>
  <c r="CY105" i="3"/>
  <c r="DA105" i="3" s="1"/>
  <c r="DC105" i="3" s="1"/>
  <c r="DE105" i="3" s="1"/>
  <c r="CX105" i="3"/>
  <c r="CZ105" i="3" s="1"/>
  <c r="DB105" i="3" s="1"/>
  <c r="DD105" i="3" s="1"/>
  <c r="DF105" i="3" s="1"/>
  <c r="CW105" i="3"/>
  <c r="CO105" i="3"/>
  <c r="CN105" i="3"/>
  <c r="CM105" i="3"/>
  <c r="CL105" i="3"/>
  <c r="CK105" i="3"/>
  <c r="CJ105" i="3"/>
  <c r="CI105" i="3"/>
  <c r="CH105" i="3"/>
  <c r="CG105" i="3"/>
  <c r="CF105" i="3"/>
  <c r="BA105" i="3"/>
  <c r="CT105" i="3" s="1"/>
  <c r="AX105" i="3"/>
  <c r="CS105" i="3" s="1"/>
  <c r="AU105" i="3"/>
  <c r="CR105" i="3" s="1"/>
  <c r="AR105" i="3"/>
  <c r="CQ105" i="3" s="1"/>
  <c r="AO105" i="3"/>
  <c r="CP105" i="3" s="1"/>
  <c r="CY104" i="3"/>
  <c r="DA104" i="3" s="1"/>
  <c r="DC104" i="3" s="1"/>
  <c r="DE104" i="3" s="1"/>
  <c r="CX104" i="3"/>
  <c r="CZ104" i="3" s="1"/>
  <c r="DB104" i="3" s="1"/>
  <c r="DD104" i="3" s="1"/>
  <c r="DF104" i="3" s="1"/>
  <c r="CW104" i="3"/>
  <c r="CO104" i="3"/>
  <c r="CN104" i="3"/>
  <c r="CM104" i="3"/>
  <c r="CL104" i="3"/>
  <c r="CK104" i="3"/>
  <c r="CJ104" i="3"/>
  <c r="CI104" i="3"/>
  <c r="CH104" i="3"/>
  <c r="CG104" i="3"/>
  <c r="CF104" i="3"/>
  <c r="BA104" i="3"/>
  <c r="CT104" i="3" s="1"/>
  <c r="AX104" i="3"/>
  <c r="CS104" i="3" s="1"/>
  <c r="AU104" i="3"/>
  <c r="CR104" i="3" s="1"/>
  <c r="AR104" i="3"/>
  <c r="CQ104" i="3" s="1"/>
  <c r="AO104" i="3"/>
  <c r="CP104" i="3" s="1"/>
  <c r="CY103" i="3"/>
  <c r="DA103" i="3" s="1"/>
  <c r="DC103" i="3" s="1"/>
  <c r="DE103" i="3" s="1"/>
  <c r="CX103" i="3"/>
  <c r="CZ103" i="3" s="1"/>
  <c r="DB103" i="3" s="1"/>
  <c r="DD103" i="3" s="1"/>
  <c r="DF103" i="3" s="1"/>
  <c r="CW103" i="3"/>
  <c r="CO103" i="3"/>
  <c r="CN103" i="3"/>
  <c r="CM103" i="3"/>
  <c r="CL103" i="3"/>
  <c r="CK103" i="3"/>
  <c r="CJ103" i="3"/>
  <c r="CI103" i="3"/>
  <c r="CH103" i="3"/>
  <c r="CG103" i="3"/>
  <c r="CF103" i="3"/>
  <c r="BA103" i="3"/>
  <c r="CT103" i="3" s="1"/>
  <c r="AX103" i="3"/>
  <c r="CS103" i="3" s="1"/>
  <c r="AU103" i="3"/>
  <c r="CR103" i="3" s="1"/>
  <c r="AR103" i="3"/>
  <c r="CQ103" i="3" s="1"/>
  <c r="AO103" i="3"/>
  <c r="CP103" i="3" s="1"/>
  <c r="CY102" i="3"/>
  <c r="DA102" i="3" s="1"/>
  <c r="DC102" i="3" s="1"/>
  <c r="DE102" i="3" s="1"/>
  <c r="CX102" i="3"/>
  <c r="CZ102" i="3" s="1"/>
  <c r="DB102" i="3" s="1"/>
  <c r="DD102" i="3" s="1"/>
  <c r="DF102" i="3" s="1"/>
  <c r="CW102" i="3"/>
  <c r="CO102" i="3"/>
  <c r="CN102" i="3"/>
  <c r="CM102" i="3"/>
  <c r="CL102" i="3"/>
  <c r="CK102" i="3"/>
  <c r="CJ102" i="3"/>
  <c r="CI102" i="3"/>
  <c r="CH102" i="3"/>
  <c r="CG102" i="3"/>
  <c r="CF102" i="3"/>
  <c r="BA102" i="3"/>
  <c r="CT102" i="3" s="1"/>
  <c r="AX102" i="3"/>
  <c r="CS102" i="3" s="1"/>
  <c r="AU102" i="3"/>
  <c r="CR102" i="3" s="1"/>
  <c r="AR102" i="3"/>
  <c r="CQ102" i="3" s="1"/>
  <c r="AO102" i="3"/>
  <c r="CP102" i="3" s="1"/>
  <c r="CY101" i="3"/>
  <c r="DA101" i="3" s="1"/>
  <c r="DC101" i="3" s="1"/>
  <c r="DE101" i="3" s="1"/>
  <c r="CX101" i="3"/>
  <c r="CZ101" i="3" s="1"/>
  <c r="DB101" i="3" s="1"/>
  <c r="DD101" i="3" s="1"/>
  <c r="DF101" i="3" s="1"/>
  <c r="CW101" i="3"/>
  <c r="CO101" i="3"/>
  <c r="CN101" i="3"/>
  <c r="CM101" i="3"/>
  <c r="CL101" i="3"/>
  <c r="CK101" i="3"/>
  <c r="CJ101" i="3"/>
  <c r="CI101" i="3"/>
  <c r="CH101" i="3"/>
  <c r="CG101" i="3"/>
  <c r="CF101" i="3"/>
  <c r="BA101" i="3"/>
  <c r="CT101" i="3" s="1"/>
  <c r="AX101" i="3"/>
  <c r="CS101" i="3" s="1"/>
  <c r="AU101" i="3"/>
  <c r="CR101" i="3" s="1"/>
  <c r="AR101" i="3"/>
  <c r="CQ101" i="3" s="1"/>
  <c r="AO101" i="3"/>
  <c r="CP101" i="3" s="1"/>
  <c r="CY100" i="3"/>
  <c r="DA100" i="3" s="1"/>
  <c r="DC100" i="3" s="1"/>
  <c r="DE100" i="3" s="1"/>
  <c r="CX100" i="3"/>
  <c r="CZ100" i="3" s="1"/>
  <c r="DB100" i="3" s="1"/>
  <c r="DD100" i="3" s="1"/>
  <c r="DF100" i="3" s="1"/>
  <c r="CW100" i="3"/>
  <c r="CO100" i="3"/>
  <c r="CN100" i="3"/>
  <c r="CM100" i="3"/>
  <c r="CL100" i="3"/>
  <c r="CK100" i="3"/>
  <c r="CJ100" i="3"/>
  <c r="CI100" i="3"/>
  <c r="CH100" i="3"/>
  <c r="CG100" i="3"/>
  <c r="CF100" i="3"/>
  <c r="BA100" i="3"/>
  <c r="CT100" i="3" s="1"/>
  <c r="AX100" i="3"/>
  <c r="CS100" i="3" s="1"/>
  <c r="AU100" i="3"/>
  <c r="CR100" i="3" s="1"/>
  <c r="AR100" i="3"/>
  <c r="CQ100" i="3" s="1"/>
  <c r="AO100" i="3"/>
  <c r="CP100" i="3" s="1"/>
  <c r="CY99" i="3"/>
  <c r="DA99" i="3" s="1"/>
  <c r="DC99" i="3" s="1"/>
  <c r="DE99" i="3" s="1"/>
  <c r="CX99" i="3"/>
  <c r="CZ99" i="3" s="1"/>
  <c r="DB99" i="3" s="1"/>
  <c r="DD99" i="3" s="1"/>
  <c r="DF99" i="3" s="1"/>
  <c r="CW99" i="3"/>
  <c r="CO99" i="3"/>
  <c r="CN99" i="3"/>
  <c r="CM99" i="3"/>
  <c r="CL99" i="3"/>
  <c r="CK99" i="3"/>
  <c r="CJ99" i="3"/>
  <c r="CI99" i="3"/>
  <c r="CH99" i="3"/>
  <c r="CG99" i="3"/>
  <c r="CF99" i="3"/>
  <c r="BA99" i="3"/>
  <c r="CT99" i="3" s="1"/>
  <c r="AX99" i="3"/>
  <c r="CS99" i="3" s="1"/>
  <c r="AU99" i="3"/>
  <c r="CR99" i="3" s="1"/>
  <c r="AR99" i="3"/>
  <c r="CQ99" i="3" s="1"/>
  <c r="AO99" i="3"/>
  <c r="CP99" i="3" s="1"/>
  <c r="CY98" i="3"/>
  <c r="DA98" i="3" s="1"/>
  <c r="DC98" i="3" s="1"/>
  <c r="DE98" i="3" s="1"/>
  <c r="CX98" i="3"/>
  <c r="CZ98" i="3" s="1"/>
  <c r="DB98" i="3" s="1"/>
  <c r="DD98" i="3" s="1"/>
  <c r="DF98" i="3" s="1"/>
  <c r="CW98" i="3"/>
  <c r="CO98" i="3"/>
  <c r="CN98" i="3"/>
  <c r="CM98" i="3"/>
  <c r="CL98" i="3"/>
  <c r="CK98" i="3"/>
  <c r="CJ98" i="3"/>
  <c r="CI98" i="3"/>
  <c r="CH98" i="3"/>
  <c r="CG98" i="3"/>
  <c r="CF98" i="3"/>
  <c r="BA98" i="3"/>
  <c r="CT98" i="3" s="1"/>
  <c r="AX98" i="3"/>
  <c r="CS98" i="3" s="1"/>
  <c r="AU98" i="3"/>
  <c r="CR98" i="3" s="1"/>
  <c r="AR98" i="3"/>
  <c r="CQ98" i="3" s="1"/>
  <c r="AO98" i="3"/>
  <c r="CP98" i="3" s="1"/>
  <c r="CY97" i="3"/>
  <c r="DA97" i="3" s="1"/>
  <c r="DC97" i="3" s="1"/>
  <c r="DE97" i="3" s="1"/>
  <c r="CX97" i="3"/>
  <c r="CZ97" i="3" s="1"/>
  <c r="DB97" i="3" s="1"/>
  <c r="DD97" i="3" s="1"/>
  <c r="DF97" i="3" s="1"/>
  <c r="CW97" i="3"/>
  <c r="CO97" i="3"/>
  <c r="CN97" i="3"/>
  <c r="CM97" i="3"/>
  <c r="CL97" i="3"/>
  <c r="CK97" i="3"/>
  <c r="CJ97" i="3"/>
  <c r="CI97" i="3"/>
  <c r="CH97" i="3"/>
  <c r="CG97" i="3"/>
  <c r="CF97" i="3"/>
  <c r="BA97" i="3"/>
  <c r="CT97" i="3" s="1"/>
  <c r="AX97" i="3"/>
  <c r="CS97" i="3" s="1"/>
  <c r="AU97" i="3"/>
  <c r="CR97" i="3" s="1"/>
  <c r="AR97" i="3"/>
  <c r="CQ97" i="3" s="1"/>
  <c r="AO97" i="3"/>
  <c r="CP97" i="3" s="1"/>
  <c r="CY96" i="3"/>
  <c r="DA96" i="3" s="1"/>
  <c r="DC96" i="3" s="1"/>
  <c r="DE96" i="3" s="1"/>
  <c r="CX96" i="3"/>
  <c r="CZ96" i="3" s="1"/>
  <c r="DB96" i="3" s="1"/>
  <c r="DD96" i="3" s="1"/>
  <c r="DF96" i="3" s="1"/>
  <c r="CW96" i="3"/>
  <c r="CO96" i="3"/>
  <c r="CN96" i="3"/>
  <c r="CM96" i="3"/>
  <c r="CL96" i="3"/>
  <c r="CK96" i="3"/>
  <c r="CJ96" i="3"/>
  <c r="CI96" i="3"/>
  <c r="CH96" i="3"/>
  <c r="CG96" i="3"/>
  <c r="CF96" i="3"/>
  <c r="BA96" i="3"/>
  <c r="CT96" i="3" s="1"/>
  <c r="AX96" i="3"/>
  <c r="CS96" i="3" s="1"/>
  <c r="AU96" i="3"/>
  <c r="CR96" i="3" s="1"/>
  <c r="AR96" i="3"/>
  <c r="CQ96" i="3" s="1"/>
  <c r="AO96" i="3"/>
  <c r="CP96" i="3" s="1"/>
  <c r="CY95" i="3"/>
  <c r="DA95" i="3" s="1"/>
  <c r="DC95" i="3" s="1"/>
  <c r="DE95" i="3" s="1"/>
  <c r="CX95" i="3"/>
  <c r="CZ95" i="3" s="1"/>
  <c r="DB95" i="3" s="1"/>
  <c r="DD95" i="3" s="1"/>
  <c r="DF95" i="3" s="1"/>
  <c r="CW95" i="3"/>
  <c r="CO95" i="3"/>
  <c r="CN95" i="3"/>
  <c r="CM95" i="3"/>
  <c r="CL95" i="3"/>
  <c r="CK95" i="3"/>
  <c r="CJ95" i="3"/>
  <c r="CI95" i="3"/>
  <c r="CH95" i="3"/>
  <c r="CG95" i="3"/>
  <c r="CF95" i="3"/>
  <c r="BA95" i="3"/>
  <c r="CT95" i="3" s="1"/>
  <c r="AX95" i="3"/>
  <c r="CS95" i="3" s="1"/>
  <c r="AU95" i="3"/>
  <c r="CR95" i="3" s="1"/>
  <c r="AR95" i="3"/>
  <c r="CQ95" i="3" s="1"/>
  <c r="AO95" i="3"/>
  <c r="CP95" i="3" s="1"/>
  <c r="CY94" i="3"/>
  <c r="DA94" i="3" s="1"/>
  <c r="DC94" i="3" s="1"/>
  <c r="DE94" i="3" s="1"/>
  <c r="CX94" i="3"/>
  <c r="CZ94" i="3" s="1"/>
  <c r="DB94" i="3" s="1"/>
  <c r="DD94" i="3" s="1"/>
  <c r="DF94" i="3" s="1"/>
  <c r="CW94" i="3"/>
  <c r="CO94" i="3"/>
  <c r="CN94" i="3"/>
  <c r="CM94" i="3"/>
  <c r="CL94" i="3"/>
  <c r="CK94" i="3"/>
  <c r="CJ94" i="3"/>
  <c r="CI94" i="3"/>
  <c r="CH94" i="3"/>
  <c r="CG94" i="3"/>
  <c r="CF94" i="3"/>
  <c r="BA94" i="3"/>
  <c r="CT94" i="3" s="1"/>
  <c r="AX94" i="3"/>
  <c r="CS94" i="3" s="1"/>
  <c r="AU94" i="3"/>
  <c r="CR94" i="3" s="1"/>
  <c r="AR94" i="3"/>
  <c r="CQ94" i="3" s="1"/>
  <c r="AO94" i="3"/>
  <c r="CP94" i="3" s="1"/>
  <c r="CY93" i="3"/>
  <c r="DA93" i="3" s="1"/>
  <c r="DC93" i="3" s="1"/>
  <c r="DE93" i="3" s="1"/>
  <c r="CX93" i="3"/>
  <c r="CZ93" i="3" s="1"/>
  <c r="DB93" i="3" s="1"/>
  <c r="DD93" i="3" s="1"/>
  <c r="DF93" i="3" s="1"/>
  <c r="CW93" i="3"/>
  <c r="CO93" i="3"/>
  <c r="CN93" i="3"/>
  <c r="CM93" i="3"/>
  <c r="CL93" i="3"/>
  <c r="CK93" i="3"/>
  <c r="CJ93" i="3"/>
  <c r="CI93" i="3"/>
  <c r="CH93" i="3"/>
  <c r="CG93" i="3"/>
  <c r="CF93" i="3"/>
  <c r="BA93" i="3"/>
  <c r="CT93" i="3" s="1"/>
  <c r="AX93" i="3"/>
  <c r="CS93" i="3" s="1"/>
  <c r="AU93" i="3"/>
  <c r="CR93" i="3" s="1"/>
  <c r="AR93" i="3"/>
  <c r="CQ93" i="3" s="1"/>
  <c r="AO93" i="3"/>
  <c r="CP93" i="3" s="1"/>
  <c r="CY92" i="3"/>
  <c r="DA92" i="3" s="1"/>
  <c r="DC92" i="3" s="1"/>
  <c r="DE92" i="3" s="1"/>
  <c r="CX92" i="3"/>
  <c r="CZ92" i="3" s="1"/>
  <c r="DB92" i="3" s="1"/>
  <c r="DD92" i="3" s="1"/>
  <c r="DF92" i="3" s="1"/>
  <c r="CW92" i="3"/>
  <c r="CO92" i="3"/>
  <c r="CN92" i="3"/>
  <c r="CM92" i="3"/>
  <c r="CL92" i="3"/>
  <c r="CK92" i="3"/>
  <c r="CJ92" i="3"/>
  <c r="CI92" i="3"/>
  <c r="CH92" i="3"/>
  <c r="CG92" i="3"/>
  <c r="CF92" i="3"/>
  <c r="BA92" i="3"/>
  <c r="CT92" i="3" s="1"/>
  <c r="AX92" i="3"/>
  <c r="CS92" i="3" s="1"/>
  <c r="AU92" i="3"/>
  <c r="CR92" i="3" s="1"/>
  <c r="AR92" i="3"/>
  <c r="CQ92" i="3" s="1"/>
  <c r="AO92" i="3"/>
  <c r="CP92" i="3" s="1"/>
  <c r="CY91" i="3"/>
  <c r="DA91" i="3" s="1"/>
  <c r="DC91" i="3" s="1"/>
  <c r="DE91" i="3" s="1"/>
  <c r="CX91" i="3"/>
  <c r="CZ91" i="3" s="1"/>
  <c r="DB91" i="3" s="1"/>
  <c r="DD91" i="3" s="1"/>
  <c r="DF91" i="3" s="1"/>
  <c r="CW91" i="3"/>
  <c r="CO91" i="3"/>
  <c r="CN91" i="3"/>
  <c r="CM91" i="3"/>
  <c r="CL91" i="3"/>
  <c r="CK91" i="3"/>
  <c r="CJ91" i="3"/>
  <c r="CI91" i="3"/>
  <c r="CH91" i="3"/>
  <c r="CG91" i="3"/>
  <c r="CF91" i="3"/>
  <c r="BA91" i="3"/>
  <c r="CT91" i="3" s="1"/>
  <c r="AX91" i="3"/>
  <c r="CS91" i="3" s="1"/>
  <c r="AU91" i="3"/>
  <c r="CR91" i="3" s="1"/>
  <c r="AR91" i="3"/>
  <c r="CQ91" i="3" s="1"/>
  <c r="AO91" i="3"/>
  <c r="CP91" i="3" s="1"/>
  <c r="CY90" i="3"/>
  <c r="DA90" i="3" s="1"/>
  <c r="DC90" i="3" s="1"/>
  <c r="DE90" i="3" s="1"/>
  <c r="CX90" i="3"/>
  <c r="CZ90" i="3" s="1"/>
  <c r="DB90" i="3" s="1"/>
  <c r="DD90" i="3" s="1"/>
  <c r="DF90" i="3" s="1"/>
  <c r="CW90" i="3"/>
  <c r="CO90" i="3"/>
  <c r="CN90" i="3"/>
  <c r="CM90" i="3"/>
  <c r="CL90" i="3"/>
  <c r="CK90" i="3"/>
  <c r="CJ90" i="3"/>
  <c r="CI90" i="3"/>
  <c r="CH90" i="3"/>
  <c r="CG90" i="3"/>
  <c r="CF90" i="3"/>
  <c r="BA90" i="3"/>
  <c r="CT90" i="3" s="1"/>
  <c r="AX90" i="3"/>
  <c r="CS90" i="3" s="1"/>
  <c r="AU90" i="3"/>
  <c r="CR90" i="3" s="1"/>
  <c r="AR90" i="3"/>
  <c r="CQ90" i="3" s="1"/>
  <c r="AO90" i="3"/>
  <c r="CP90" i="3" s="1"/>
  <c r="CY89" i="3"/>
  <c r="DA89" i="3" s="1"/>
  <c r="DC89" i="3" s="1"/>
  <c r="DE89" i="3" s="1"/>
  <c r="CX89" i="3"/>
  <c r="CZ89" i="3" s="1"/>
  <c r="DB89" i="3" s="1"/>
  <c r="DD89" i="3" s="1"/>
  <c r="DF89" i="3" s="1"/>
  <c r="CW89" i="3"/>
  <c r="CO89" i="3"/>
  <c r="CN89" i="3"/>
  <c r="CM89" i="3"/>
  <c r="CL89" i="3"/>
  <c r="CK89" i="3"/>
  <c r="CJ89" i="3"/>
  <c r="CI89" i="3"/>
  <c r="CH89" i="3"/>
  <c r="CG89" i="3"/>
  <c r="CF89" i="3"/>
  <c r="BA89" i="3"/>
  <c r="CT89" i="3" s="1"/>
  <c r="AX89" i="3"/>
  <c r="CS89" i="3" s="1"/>
  <c r="AU89" i="3"/>
  <c r="CR89" i="3" s="1"/>
  <c r="AR89" i="3"/>
  <c r="CQ89" i="3" s="1"/>
  <c r="AO89" i="3"/>
  <c r="CP89" i="3" s="1"/>
  <c r="CY88" i="3"/>
  <c r="DA88" i="3" s="1"/>
  <c r="DC88" i="3" s="1"/>
  <c r="DE88" i="3" s="1"/>
  <c r="CX88" i="3"/>
  <c r="CZ88" i="3" s="1"/>
  <c r="DB88" i="3" s="1"/>
  <c r="DD88" i="3" s="1"/>
  <c r="DF88" i="3" s="1"/>
  <c r="CW88" i="3"/>
  <c r="CO88" i="3"/>
  <c r="CN88" i="3"/>
  <c r="CM88" i="3"/>
  <c r="CL88" i="3"/>
  <c r="CK88" i="3"/>
  <c r="CJ88" i="3"/>
  <c r="CI88" i="3"/>
  <c r="CH88" i="3"/>
  <c r="CG88" i="3"/>
  <c r="CF88" i="3"/>
  <c r="BA88" i="3"/>
  <c r="CT88" i="3" s="1"/>
  <c r="AX88" i="3"/>
  <c r="CS88" i="3" s="1"/>
  <c r="AU88" i="3"/>
  <c r="CR88" i="3" s="1"/>
  <c r="AR88" i="3"/>
  <c r="CQ88" i="3" s="1"/>
  <c r="AO88" i="3"/>
  <c r="CP88" i="3" s="1"/>
  <c r="CY87" i="3"/>
  <c r="DA87" i="3" s="1"/>
  <c r="DC87" i="3" s="1"/>
  <c r="DE87" i="3" s="1"/>
  <c r="CX87" i="3"/>
  <c r="CZ87" i="3" s="1"/>
  <c r="DB87" i="3" s="1"/>
  <c r="DD87" i="3" s="1"/>
  <c r="DF87" i="3" s="1"/>
  <c r="CW87" i="3"/>
  <c r="CO87" i="3"/>
  <c r="CN87" i="3"/>
  <c r="CM87" i="3"/>
  <c r="CL87" i="3"/>
  <c r="CK87" i="3"/>
  <c r="CJ87" i="3"/>
  <c r="CI87" i="3"/>
  <c r="CH87" i="3"/>
  <c r="CG87" i="3"/>
  <c r="CF87" i="3"/>
  <c r="BA87" i="3"/>
  <c r="CT87" i="3" s="1"/>
  <c r="AX87" i="3"/>
  <c r="CS87" i="3" s="1"/>
  <c r="AU87" i="3"/>
  <c r="CR87" i="3" s="1"/>
  <c r="AR87" i="3"/>
  <c r="CQ87" i="3" s="1"/>
  <c r="AO87" i="3"/>
  <c r="CP87" i="3" s="1"/>
  <c r="CY86" i="3"/>
  <c r="DA86" i="3" s="1"/>
  <c r="DC86" i="3" s="1"/>
  <c r="DE86" i="3" s="1"/>
  <c r="CX86" i="3"/>
  <c r="CZ86" i="3" s="1"/>
  <c r="DB86" i="3" s="1"/>
  <c r="DD86" i="3" s="1"/>
  <c r="DF86" i="3" s="1"/>
  <c r="CW86" i="3"/>
  <c r="CO86" i="3"/>
  <c r="CN86" i="3"/>
  <c r="CM86" i="3"/>
  <c r="CL86" i="3"/>
  <c r="CK86" i="3"/>
  <c r="CJ86" i="3"/>
  <c r="CI86" i="3"/>
  <c r="CH86" i="3"/>
  <c r="CG86" i="3"/>
  <c r="CF86" i="3"/>
  <c r="BA86" i="3"/>
  <c r="CT86" i="3" s="1"/>
  <c r="AX86" i="3"/>
  <c r="CS86" i="3" s="1"/>
  <c r="AU86" i="3"/>
  <c r="CR86" i="3" s="1"/>
  <c r="AR86" i="3"/>
  <c r="CQ86" i="3" s="1"/>
  <c r="AO86" i="3"/>
  <c r="CP86" i="3" s="1"/>
  <c r="CY85" i="3"/>
  <c r="DA85" i="3" s="1"/>
  <c r="DC85" i="3" s="1"/>
  <c r="DE85" i="3" s="1"/>
  <c r="CX85" i="3"/>
  <c r="CZ85" i="3" s="1"/>
  <c r="DB85" i="3" s="1"/>
  <c r="DD85" i="3" s="1"/>
  <c r="DF85" i="3" s="1"/>
  <c r="CW85" i="3"/>
  <c r="CO85" i="3"/>
  <c r="CN85" i="3"/>
  <c r="CM85" i="3"/>
  <c r="CL85" i="3"/>
  <c r="CK85" i="3"/>
  <c r="CJ85" i="3"/>
  <c r="CI85" i="3"/>
  <c r="CH85" i="3"/>
  <c r="CG85" i="3"/>
  <c r="CF85" i="3"/>
  <c r="BA85" i="3"/>
  <c r="CT85" i="3" s="1"/>
  <c r="AX85" i="3"/>
  <c r="CS85" i="3" s="1"/>
  <c r="AU85" i="3"/>
  <c r="CR85" i="3" s="1"/>
  <c r="AR85" i="3"/>
  <c r="CQ85" i="3" s="1"/>
  <c r="AO85" i="3"/>
  <c r="CP85" i="3" s="1"/>
  <c r="CY84" i="3"/>
  <c r="DA84" i="3" s="1"/>
  <c r="DC84" i="3" s="1"/>
  <c r="DE84" i="3" s="1"/>
  <c r="CX84" i="3"/>
  <c r="CZ84" i="3" s="1"/>
  <c r="DB84" i="3" s="1"/>
  <c r="DD84" i="3" s="1"/>
  <c r="DF84" i="3" s="1"/>
  <c r="CW84" i="3"/>
  <c r="CO84" i="3"/>
  <c r="CN84" i="3"/>
  <c r="CM84" i="3"/>
  <c r="CL84" i="3"/>
  <c r="CK84" i="3"/>
  <c r="CJ84" i="3"/>
  <c r="CI84" i="3"/>
  <c r="CH84" i="3"/>
  <c r="CG84" i="3"/>
  <c r="CF84" i="3"/>
  <c r="BA84" i="3"/>
  <c r="CT84" i="3" s="1"/>
  <c r="AX84" i="3"/>
  <c r="CS84" i="3" s="1"/>
  <c r="AU84" i="3"/>
  <c r="CR84" i="3" s="1"/>
  <c r="AR84" i="3"/>
  <c r="CQ84" i="3" s="1"/>
  <c r="AO84" i="3"/>
  <c r="CP84" i="3" s="1"/>
  <c r="CY83" i="3"/>
  <c r="DA83" i="3" s="1"/>
  <c r="DC83" i="3" s="1"/>
  <c r="DE83" i="3" s="1"/>
  <c r="CX83" i="3"/>
  <c r="CZ83" i="3" s="1"/>
  <c r="DB83" i="3" s="1"/>
  <c r="DD83" i="3" s="1"/>
  <c r="DF83" i="3" s="1"/>
  <c r="CW83" i="3"/>
  <c r="CO83" i="3"/>
  <c r="CN83" i="3"/>
  <c r="CM83" i="3"/>
  <c r="CL83" i="3"/>
  <c r="CK83" i="3"/>
  <c r="CJ83" i="3"/>
  <c r="CI83" i="3"/>
  <c r="CH83" i="3"/>
  <c r="CG83" i="3"/>
  <c r="CF83" i="3"/>
  <c r="BA83" i="3"/>
  <c r="CT83" i="3" s="1"/>
  <c r="AX83" i="3"/>
  <c r="CS83" i="3" s="1"/>
  <c r="AU83" i="3"/>
  <c r="CR83" i="3" s="1"/>
  <c r="AR83" i="3"/>
  <c r="CQ83" i="3" s="1"/>
  <c r="AO83" i="3"/>
  <c r="CP83" i="3" s="1"/>
  <c r="CY82" i="3"/>
  <c r="DA82" i="3" s="1"/>
  <c r="DC82" i="3" s="1"/>
  <c r="DE82" i="3" s="1"/>
  <c r="CX82" i="3"/>
  <c r="CZ82" i="3" s="1"/>
  <c r="DB82" i="3" s="1"/>
  <c r="DD82" i="3" s="1"/>
  <c r="DF82" i="3" s="1"/>
  <c r="CW82" i="3"/>
  <c r="CO82" i="3"/>
  <c r="CN82" i="3"/>
  <c r="CM82" i="3"/>
  <c r="CL82" i="3"/>
  <c r="CK82" i="3"/>
  <c r="CJ82" i="3"/>
  <c r="CI82" i="3"/>
  <c r="CH82" i="3"/>
  <c r="CG82" i="3"/>
  <c r="CF82" i="3"/>
  <c r="BA82" i="3"/>
  <c r="CT82" i="3" s="1"/>
  <c r="AX82" i="3"/>
  <c r="CS82" i="3" s="1"/>
  <c r="AU82" i="3"/>
  <c r="CR82" i="3" s="1"/>
  <c r="AR82" i="3"/>
  <c r="CQ82" i="3" s="1"/>
  <c r="AO82" i="3"/>
  <c r="CP82" i="3" s="1"/>
  <c r="CY81" i="3"/>
  <c r="DA81" i="3" s="1"/>
  <c r="DC81" i="3" s="1"/>
  <c r="DE81" i="3" s="1"/>
  <c r="CX81" i="3"/>
  <c r="CZ81" i="3" s="1"/>
  <c r="DB81" i="3" s="1"/>
  <c r="DD81" i="3" s="1"/>
  <c r="DF81" i="3" s="1"/>
  <c r="CW81" i="3"/>
  <c r="CO81" i="3"/>
  <c r="CN81" i="3"/>
  <c r="CM81" i="3"/>
  <c r="CL81" i="3"/>
  <c r="CK81" i="3"/>
  <c r="CJ81" i="3"/>
  <c r="CI81" i="3"/>
  <c r="CH81" i="3"/>
  <c r="CG81" i="3"/>
  <c r="CF81" i="3"/>
  <c r="BA81" i="3"/>
  <c r="CT81" i="3" s="1"/>
  <c r="AX81" i="3"/>
  <c r="CS81" i="3" s="1"/>
  <c r="AU81" i="3"/>
  <c r="CR81" i="3" s="1"/>
  <c r="AR81" i="3"/>
  <c r="CQ81" i="3" s="1"/>
  <c r="AO81" i="3"/>
  <c r="CP81" i="3" s="1"/>
  <c r="CY80" i="3"/>
  <c r="DA80" i="3" s="1"/>
  <c r="DC80" i="3" s="1"/>
  <c r="DE80" i="3" s="1"/>
  <c r="CX80" i="3"/>
  <c r="CZ80" i="3" s="1"/>
  <c r="DB80" i="3" s="1"/>
  <c r="DD80" i="3" s="1"/>
  <c r="DF80" i="3" s="1"/>
  <c r="CW80" i="3"/>
  <c r="CO80" i="3"/>
  <c r="CN80" i="3"/>
  <c r="CM80" i="3"/>
  <c r="CL80" i="3"/>
  <c r="CK80" i="3"/>
  <c r="CJ80" i="3"/>
  <c r="CI80" i="3"/>
  <c r="CH80" i="3"/>
  <c r="CG80" i="3"/>
  <c r="CF80" i="3"/>
  <c r="BA80" i="3"/>
  <c r="CT80" i="3" s="1"/>
  <c r="AX80" i="3"/>
  <c r="CS80" i="3" s="1"/>
  <c r="AU80" i="3"/>
  <c r="CR80" i="3" s="1"/>
  <c r="AR80" i="3"/>
  <c r="CQ80" i="3" s="1"/>
  <c r="AO80" i="3"/>
  <c r="CP80" i="3" s="1"/>
  <c r="CY79" i="3"/>
  <c r="DA79" i="3" s="1"/>
  <c r="DC79" i="3" s="1"/>
  <c r="DE79" i="3" s="1"/>
  <c r="CX79" i="3"/>
  <c r="CZ79" i="3" s="1"/>
  <c r="DB79" i="3" s="1"/>
  <c r="DD79" i="3" s="1"/>
  <c r="DF79" i="3" s="1"/>
  <c r="CW79" i="3"/>
  <c r="CO79" i="3"/>
  <c r="CN79" i="3"/>
  <c r="CM79" i="3"/>
  <c r="CL79" i="3"/>
  <c r="CK79" i="3"/>
  <c r="CJ79" i="3"/>
  <c r="CI79" i="3"/>
  <c r="CH79" i="3"/>
  <c r="CG79" i="3"/>
  <c r="CF79" i="3"/>
  <c r="BA79" i="3"/>
  <c r="CT79" i="3" s="1"/>
  <c r="AX79" i="3"/>
  <c r="CS79" i="3" s="1"/>
  <c r="AU79" i="3"/>
  <c r="CR79" i="3" s="1"/>
  <c r="AR79" i="3"/>
  <c r="CQ79" i="3" s="1"/>
  <c r="AO79" i="3"/>
  <c r="CP79" i="3" s="1"/>
  <c r="CY78" i="3"/>
  <c r="DA78" i="3" s="1"/>
  <c r="DC78" i="3" s="1"/>
  <c r="DE78" i="3" s="1"/>
  <c r="CX78" i="3"/>
  <c r="CZ78" i="3" s="1"/>
  <c r="DB78" i="3" s="1"/>
  <c r="DD78" i="3" s="1"/>
  <c r="DF78" i="3" s="1"/>
  <c r="CW78" i="3"/>
  <c r="CO78" i="3"/>
  <c r="CN78" i="3"/>
  <c r="CM78" i="3"/>
  <c r="CL78" i="3"/>
  <c r="CK78" i="3"/>
  <c r="CJ78" i="3"/>
  <c r="CI78" i="3"/>
  <c r="CH78" i="3"/>
  <c r="CG78" i="3"/>
  <c r="CF78" i="3"/>
  <c r="BA78" i="3"/>
  <c r="CT78" i="3" s="1"/>
  <c r="AX78" i="3"/>
  <c r="CS78" i="3" s="1"/>
  <c r="AU78" i="3"/>
  <c r="CR78" i="3" s="1"/>
  <c r="AR78" i="3"/>
  <c r="CQ78" i="3" s="1"/>
  <c r="AO78" i="3"/>
  <c r="CP78" i="3" s="1"/>
  <c r="CY77" i="3"/>
  <c r="DA77" i="3" s="1"/>
  <c r="DC77" i="3" s="1"/>
  <c r="DE77" i="3" s="1"/>
  <c r="CX77" i="3"/>
  <c r="CZ77" i="3" s="1"/>
  <c r="DB77" i="3" s="1"/>
  <c r="DD77" i="3" s="1"/>
  <c r="DF77" i="3" s="1"/>
  <c r="CW77" i="3"/>
  <c r="CO77" i="3"/>
  <c r="CN77" i="3"/>
  <c r="CM77" i="3"/>
  <c r="CL77" i="3"/>
  <c r="CK77" i="3"/>
  <c r="CJ77" i="3"/>
  <c r="CI77" i="3"/>
  <c r="CH77" i="3"/>
  <c r="CG77" i="3"/>
  <c r="CF77" i="3"/>
  <c r="BA77" i="3"/>
  <c r="CT77" i="3" s="1"/>
  <c r="AX77" i="3"/>
  <c r="CS77" i="3" s="1"/>
  <c r="AU77" i="3"/>
  <c r="CR77" i="3" s="1"/>
  <c r="AR77" i="3"/>
  <c r="CQ77" i="3" s="1"/>
  <c r="AO77" i="3"/>
  <c r="CP77" i="3" s="1"/>
  <c r="CY76" i="3"/>
  <c r="DA76" i="3" s="1"/>
  <c r="DC76" i="3" s="1"/>
  <c r="DE76" i="3" s="1"/>
  <c r="CX76" i="3"/>
  <c r="CZ76" i="3" s="1"/>
  <c r="DB76" i="3" s="1"/>
  <c r="DD76" i="3" s="1"/>
  <c r="DF76" i="3" s="1"/>
  <c r="CW76" i="3"/>
  <c r="CO76" i="3"/>
  <c r="CN76" i="3"/>
  <c r="CM76" i="3"/>
  <c r="CL76" i="3"/>
  <c r="CK76" i="3"/>
  <c r="CJ76" i="3"/>
  <c r="CI76" i="3"/>
  <c r="CH76" i="3"/>
  <c r="CG76" i="3"/>
  <c r="CF76" i="3"/>
  <c r="BA76" i="3"/>
  <c r="CT76" i="3" s="1"/>
  <c r="AX76" i="3"/>
  <c r="CS76" i="3" s="1"/>
  <c r="AU76" i="3"/>
  <c r="CR76" i="3" s="1"/>
  <c r="AR76" i="3"/>
  <c r="CQ76" i="3" s="1"/>
  <c r="AO76" i="3"/>
  <c r="CP76" i="3" s="1"/>
  <c r="CY75" i="3"/>
  <c r="DA75" i="3" s="1"/>
  <c r="DC75" i="3" s="1"/>
  <c r="DE75" i="3" s="1"/>
  <c r="CX75" i="3"/>
  <c r="CZ75" i="3" s="1"/>
  <c r="DB75" i="3" s="1"/>
  <c r="DD75" i="3" s="1"/>
  <c r="DF75" i="3" s="1"/>
  <c r="CW75" i="3"/>
  <c r="CO75" i="3"/>
  <c r="CN75" i="3"/>
  <c r="CM75" i="3"/>
  <c r="CL75" i="3"/>
  <c r="CK75" i="3"/>
  <c r="CJ75" i="3"/>
  <c r="CI75" i="3"/>
  <c r="CH75" i="3"/>
  <c r="CG75" i="3"/>
  <c r="CF75" i="3"/>
  <c r="BA75" i="3"/>
  <c r="CT75" i="3" s="1"/>
  <c r="AX75" i="3"/>
  <c r="CS75" i="3" s="1"/>
  <c r="AU75" i="3"/>
  <c r="CR75" i="3" s="1"/>
  <c r="AR75" i="3"/>
  <c r="CQ75" i="3" s="1"/>
  <c r="AO75" i="3"/>
  <c r="CP75" i="3" s="1"/>
  <c r="CY74" i="3"/>
  <c r="DA74" i="3" s="1"/>
  <c r="DC74" i="3" s="1"/>
  <c r="DE74" i="3" s="1"/>
  <c r="CX74" i="3"/>
  <c r="CZ74" i="3" s="1"/>
  <c r="DB74" i="3" s="1"/>
  <c r="DD74" i="3" s="1"/>
  <c r="DF74" i="3" s="1"/>
  <c r="CW74" i="3"/>
  <c r="CO74" i="3"/>
  <c r="CN74" i="3"/>
  <c r="CM74" i="3"/>
  <c r="CL74" i="3"/>
  <c r="CK74" i="3"/>
  <c r="CJ74" i="3"/>
  <c r="CI74" i="3"/>
  <c r="CH74" i="3"/>
  <c r="CG74" i="3"/>
  <c r="CF74" i="3"/>
  <c r="BA74" i="3"/>
  <c r="CT74" i="3" s="1"/>
  <c r="AX74" i="3"/>
  <c r="CS74" i="3" s="1"/>
  <c r="AU74" i="3"/>
  <c r="CR74" i="3" s="1"/>
  <c r="AR74" i="3"/>
  <c r="CQ74" i="3" s="1"/>
  <c r="AO74" i="3"/>
  <c r="CP74" i="3" s="1"/>
  <c r="CY73" i="3"/>
  <c r="DA73" i="3" s="1"/>
  <c r="DC73" i="3" s="1"/>
  <c r="DE73" i="3" s="1"/>
  <c r="CX73" i="3"/>
  <c r="CZ73" i="3" s="1"/>
  <c r="DB73" i="3" s="1"/>
  <c r="DD73" i="3" s="1"/>
  <c r="DF73" i="3" s="1"/>
  <c r="CW73" i="3"/>
  <c r="CO73" i="3"/>
  <c r="CN73" i="3"/>
  <c r="CM73" i="3"/>
  <c r="CL73" i="3"/>
  <c r="CK73" i="3"/>
  <c r="CJ73" i="3"/>
  <c r="CI73" i="3"/>
  <c r="CH73" i="3"/>
  <c r="CG73" i="3"/>
  <c r="CF73" i="3"/>
  <c r="BA73" i="3"/>
  <c r="CT73" i="3" s="1"/>
  <c r="AX73" i="3"/>
  <c r="CS73" i="3" s="1"/>
  <c r="AU73" i="3"/>
  <c r="CR73" i="3" s="1"/>
  <c r="AR73" i="3"/>
  <c r="CQ73" i="3" s="1"/>
  <c r="AO73" i="3"/>
  <c r="CP73" i="3" s="1"/>
  <c r="CY72" i="3"/>
  <c r="DA72" i="3" s="1"/>
  <c r="DC72" i="3" s="1"/>
  <c r="DE72" i="3" s="1"/>
  <c r="CX72" i="3"/>
  <c r="CZ72" i="3" s="1"/>
  <c r="DB72" i="3" s="1"/>
  <c r="DD72" i="3" s="1"/>
  <c r="DF72" i="3" s="1"/>
  <c r="CW72" i="3"/>
  <c r="CO72" i="3"/>
  <c r="CN72" i="3"/>
  <c r="CM72" i="3"/>
  <c r="CL72" i="3"/>
  <c r="CK72" i="3"/>
  <c r="CJ72" i="3"/>
  <c r="CI72" i="3"/>
  <c r="CH72" i="3"/>
  <c r="CG72" i="3"/>
  <c r="CF72" i="3"/>
  <c r="BA72" i="3"/>
  <c r="CT72" i="3" s="1"/>
  <c r="AX72" i="3"/>
  <c r="CS72" i="3" s="1"/>
  <c r="AU72" i="3"/>
  <c r="CR72" i="3" s="1"/>
  <c r="AR72" i="3"/>
  <c r="CQ72" i="3" s="1"/>
  <c r="AO72" i="3"/>
  <c r="CP72" i="3" s="1"/>
  <c r="BA71" i="3"/>
  <c r="AX71" i="3"/>
  <c r="AU71" i="3"/>
  <c r="AR71" i="3"/>
  <c r="AO71" i="3"/>
  <c r="AL71" i="3"/>
  <c r="CM70" i="3"/>
  <c r="CL70" i="3"/>
  <c r="CI70" i="3"/>
  <c r="CH70" i="3"/>
  <c r="CF70" i="3"/>
  <c r="AL70" i="3"/>
  <c r="CN70" i="3" s="1"/>
  <c r="Z70" i="3"/>
  <c r="CK70" i="3" s="1"/>
  <c r="CJ70" i="3"/>
  <c r="CG34" i="3"/>
  <c r="CG33" i="3"/>
  <c r="CG32" i="3"/>
  <c r="CG31" i="3"/>
  <c r="CG30" i="3"/>
  <c r="CG27" i="3"/>
  <c r="CG20" i="3"/>
  <c r="CG18" i="3"/>
  <c r="CG16" i="3"/>
  <c r="CG15" i="3"/>
  <c r="CG14" i="3"/>
  <c r="CG13" i="3"/>
  <c r="CG12" i="3"/>
  <c r="CG11" i="3"/>
  <c r="CG10" i="3"/>
  <c r="CF6" i="3"/>
  <c r="CQ535" i="3" l="1"/>
  <c r="CH535" i="3" s="1"/>
  <c r="B376" i="2" s="1"/>
  <c r="CQ536" i="3"/>
  <c r="CH536" i="3" s="1"/>
  <c r="B377" i="2" s="1"/>
  <c r="CQ740" i="3"/>
  <c r="CH740" i="3" s="1"/>
  <c r="B541" i="2" s="1"/>
  <c r="CQ667" i="3"/>
  <c r="CH667" i="3" s="1"/>
  <c r="B484" i="2" s="1"/>
  <c r="CQ429" i="3"/>
  <c r="CH429" i="3" s="1"/>
  <c r="B284" i="2" s="1"/>
  <c r="CQ425" i="3"/>
  <c r="CH425" i="3" s="1"/>
  <c r="B280" i="2" s="1"/>
  <c r="CQ431" i="3"/>
  <c r="CH431" i="3" s="1"/>
  <c r="B286" i="2" s="1"/>
  <c r="CQ715" i="3"/>
  <c r="CH715" i="3" s="1"/>
  <c r="B521" i="2" s="1"/>
  <c r="CQ588" i="3"/>
  <c r="CH588" i="3" s="1"/>
  <c r="B418" i="2" s="1"/>
  <c r="CQ586" i="3"/>
  <c r="CH586" i="3" s="1"/>
  <c r="B416" i="2" s="1"/>
  <c r="CQ677" i="3"/>
  <c r="CH677" i="3" s="1"/>
  <c r="B491" i="2" s="1"/>
  <c r="CQ711" i="3"/>
  <c r="CH711" i="3" s="1"/>
  <c r="B517" i="2" s="1"/>
  <c r="CQ642" i="3"/>
  <c r="CH642" i="3" s="1"/>
  <c r="B464" i="2" s="1"/>
  <c r="CQ663" i="3"/>
  <c r="CH663" i="3" s="1"/>
  <c r="B480" i="2" s="1"/>
  <c r="CQ634" i="3"/>
  <c r="CH634" i="3" s="1"/>
  <c r="B456" i="2" s="1"/>
  <c r="CQ639" i="3"/>
  <c r="CH639" i="3" s="1"/>
  <c r="B461" i="2" s="1"/>
  <c r="CQ620" i="3"/>
  <c r="CH620" i="3" s="1"/>
  <c r="B443" i="2" s="1"/>
  <c r="CQ618" i="3"/>
  <c r="CH618" i="3" s="1"/>
  <c r="B441" i="2" s="1"/>
  <c r="CQ579" i="3"/>
  <c r="CH579" i="3" s="1"/>
  <c r="B411" i="2" s="1"/>
  <c r="CQ594" i="3"/>
  <c r="CH594" i="3" s="1"/>
  <c r="B423" i="2" s="1"/>
  <c r="CQ567" i="3"/>
  <c r="CH567" i="3" s="1"/>
  <c r="B401" i="2" s="1"/>
  <c r="CQ568" i="3"/>
  <c r="CH568" i="3" s="1"/>
  <c r="B402" i="2" s="1"/>
  <c r="CQ538" i="3"/>
  <c r="CH538" i="3" s="1"/>
  <c r="B379" i="2" s="1"/>
  <c r="CQ517" i="3"/>
  <c r="CH517" i="3" s="1"/>
  <c r="B360" i="2" s="1"/>
  <c r="CQ496" i="3"/>
  <c r="CH496" i="3" s="1"/>
  <c r="B343" i="2" s="1"/>
  <c r="CQ494" i="3"/>
  <c r="CH494" i="3" s="1"/>
  <c r="B341" i="2" s="1"/>
  <c r="CQ427" i="3"/>
  <c r="CH427" i="3" s="1"/>
  <c r="B282" i="2" s="1"/>
  <c r="CQ468" i="3"/>
  <c r="CH468" i="3" s="1"/>
  <c r="B319" i="2" s="1"/>
  <c r="CQ738" i="3"/>
  <c r="CQ140" i="3"/>
  <c r="CH140" i="3" s="1"/>
  <c r="B2" i="2" s="1"/>
  <c r="CZ738" i="3"/>
  <c r="CQ734" i="3"/>
  <c r="CH734" i="3" s="1"/>
  <c r="B536" i="2" s="1"/>
  <c r="CQ735" i="3"/>
  <c r="CH735" i="3" s="1"/>
  <c r="B537" i="2" s="1"/>
  <c r="CQ210" i="3"/>
  <c r="CQ208" i="3"/>
  <c r="CH208" i="3" s="1"/>
  <c r="B70" i="2" s="1"/>
  <c r="CQ757" i="3"/>
  <c r="CQ156" i="3"/>
  <c r="CH156" i="3" s="1"/>
  <c r="B18" i="2" s="1"/>
  <c r="CQ172" i="3"/>
  <c r="CH172" i="3" s="1"/>
  <c r="B34" i="2" s="1"/>
  <c r="CQ188" i="3"/>
  <c r="CH188" i="3" s="1"/>
  <c r="B50" i="2" s="1"/>
  <c r="CQ204" i="3"/>
  <c r="CH204" i="3" s="1"/>
  <c r="B66" i="2" s="1"/>
  <c r="CQ220" i="3"/>
  <c r="CH220" i="3" s="1"/>
  <c r="B82" i="2" s="1"/>
  <c r="CQ236" i="3"/>
  <c r="CH236" i="3" s="1"/>
  <c r="B98" i="2" s="1"/>
  <c r="CQ252" i="3"/>
  <c r="CH252" i="3" s="1"/>
  <c r="B114" i="2" s="1"/>
  <c r="CQ268" i="3"/>
  <c r="CH268" i="3" s="1"/>
  <c r="B130" i="2" s="1"/>
  <c r="CQ284" i="3"/>
  <c r="CH284" i="3" s="1"/>
  <c r="B146" i="2" s="1"/>
  <c r="CQ300" i="3"/>
  <c r="CH300" i="3" s="1"/>
  <c r="B162" i="2" s="1"/>
  <c r="CQ316" i="3"/>
  <c r="CH316" i="3" s="1"/>
  <c r="B178" i="2" s="1"/>
  <c r="CQ332" i="3"/>
  <c r="CH332" i="3" s="1"/>
  <c r="B194" i="2" s="1"/>
  <c r="CQ348" i="3"/>
  <c r="CH348" i="3" s="1"/>
  <c r="B210" i="2" s="1"/>
  <c r="CQ364" i="3"/>
  <c r="CH364" i="3" s="1"/>
  <c r="B226" i="2" s="1"/>
  <c r="CQ380" i="3"/>
  <c r="CH380" i="3" s="1"/>
  <c r="B242" i="2" s="1"/>
  <c r="CQ396" i="3"/>
  <c r="CQ416" i="3"/>
  <c r="CH416" i="3" s="1"/>
  <c r="B274" i="2" s="1"/>
  <c r="CQ439" i="3"/>
  <c r="CH439" i="3" s="1"/>
  <c r="B294" i="2" s="1"/>
  <c r="CQ456" i="3"/>
  <c r="CH456" i="3" s="1"/>
  <c r="B310" i="2" s="1"/>
  <c r="CQ477" i="3"/>
  <c r="CH477" i="3" s="1"/>
  <c r="B327" i="2" s="1"/>
  <c r="CQ145" i="3"/>
  <c r="CQ161" i="3"/>
  <c r="CH161" i="3" s="1"/>
  <c r="B23" i="2" s="1"/>
  <c r="CQ177" i="3"/>
  <c r="CH177" i="3" s="1"/>
  <c r="B39" i="2" s="1"/>
  <c r="CQ193" i="3"/>
  <c r="CQ209" i="3"/>
  <c r="CH209" i="3" s="1"/>
  <c r="B71" i="2" s="1"/>
  <c r="CQ225" i="3"/>
  <c r="CH225" i="3" s="1"/>
  <c r="B87" i="2" s="1"/>
  <c r="CQ241" i="3"/>
  <c r="CH241" i="3" s="1"/>
  <c r="B103" i="2" s="1"/>
  <c r="CQ257" i="3"/>
  <c r="CQ273" i="3"/>
  <c r="CH273" i="3" s="1"/>
  <c r="B135" i="2" s="1"/>
  <c r="CQ289" i="3"/>
  <c r="CH289" i="3" s="1"/>
  <c r="B151" i="2" s="1"/>
  <c r="CQ305" i="3"/>
  <c r="CH305" i="3" s="1"/>
  <c r="B167" i="2" s="1"/>
  <c r="CQ321" i="3"/>
  <c r="CQ337" i="3"/>
  <c r="CH337" i="3" s="1"/>
  <c r="B199" i="2" s="1"/>
  <c r="CQ353" i="3"/>
  <c r="CH353" i="3" s="1"/>
  <c r="B215" i="2" s="1"/>
  <c r="CQ369" i="3"/>
  <c r="CH369" i="3" s="1"/>
  <c r="B231" i="2" s="1"/>
  <c r="CQ385" i="3"/>
  <c r="CH385" i="3" s="1"/>
  <c r="B247" i="2" s="1"/>
  <c r="CQ403" i="3"/>
  <c r="CH403" i="3" s="1"/>
  <c r="B263" i="2" s="1"/>
  <c r="CQ424" i="3"/>
  <c r="CH424" i="3" s="1"/>
  <c r="B279" i="2" s="1"/>
  <c r="CQ444" i="3"/>
  <c r="CH444" i="3" s="1"/>
  <c r="B299" i="2" s="1"/>
  <c r="CQ146" i="3"/>
  <c r="CH146" i="3" s="1"/>
  <c r="B8" i="2" s="1"/>
  <c r="CQ162" i="3"/>
  <c r="CH162" i="3" s="1"/>
  <c r="B24" i="2" s="1"/>
  <c r="CQ178" i="3"/>
  <c r="CH178" i="3" s="1"/>
  <c r="B40" i="2" s="1"/>
  <c r="CQ194" i="3"/>
  <c r="CH194" i="3" s="1"/>
  <c r="B56" i="2" s="1"/>
  <c r="CQ226" i="3"/>
  <c r="CH226" i="3" s="1"/>
  <c r="B88" i="2" s="1"/>
  <c r="CQ242" i="3"/>
  <c r="CH242" i="3" s="1"/>
  <c r="B104" i="2" s="1"/>
  <c r="CQ258" i="3"/>
  <c r="CH258" i="3" s="1"/>
  <c r="B120" i="2" s="1"/>
  <c r="CQ274" i="3"/>
  <c r="CH274" i="3" s="1"/>
  <c r="B136" i="2" s="1"/>
  <c r="CQ290" i="3"/>
  <c r="CH290" i="3" s="1"/>
  <c r="B152" i="2" s="1"/>
  <c r="CQ306" i="3"/>
  <c r="CH306" i="3" s="1"/>
  <c r="B168" i="2" s="1"/>
  <c r="CQ322" i="3"/>
  <c r="CH322" i="3" s="1"/>
  <c r="B184" i="2" s="1"/>
  <c r="CQ338" i="3"/>
  <c r="CH338" i="3" s="1"/>
  <c r="B200" i="2" s="1"/>
  <c r="CQ354" i="3"/>
  <c r="CQ370" i="3"/>
  <c r="CH370" i="3" s="1"/>
  <c r="B232" i="2" s="1"/>
  <c r="CQ386" i="3"/>
  <c r="CH386" i="3" s="1"/>
  <c r="B248" i="2" s="1"/>
  <c r="CQ405" i="3"/>
  <c r="CQ426" i="3"/>
  <c r="CH426" i="3" s="1"/>
  <c r="B281" i="2" s="1"/>
  <c r="CQ445" i="3"/>
  <c r="CH445" i="3" s="1"/>
  <c r="B300" i="2" s="1"/>
  <c r="CQ463" i="3"/>
  <c r="CH463" i="3" s="1"/>
  <c r="B316" i="2" s="1"/>
  <c r="CQ485" i="3"/>
  <c r="CH485" i="3" s="1"/>
  <c r="B333" i="2" s="1"/>
  <c r="CQ144" i="3"/>
  <c r="CQ160" i="3"/>
  <c r="CH160" i="3" s="1"/>
  <c r="B22" i="2" s="1"/>
  <c r="CQ176" i="3"/>
  <c r="CH176" i="3" s="1"/>
  <c r="B38" i="2" s="1"/>
  <c r="CQ192" i="3"/>
  <c r="CH192" i="3" s="1"/>
  <c r="B54" i="2" s="1"/>
  <c r="CQ224" i="3"/>
  <c r="CQ240" i="3"/>
  <c r="CH240" i="3" s="1"/>
  <c r="B102" i="2" s="1"/>
  <c r="CQ256" i="3"/>
  <c r="CH256" i="3" s="1"/>
  <c r="B118" i="2" s="1"/>
  <c r="CQ272" i="3"/>
  <c r="CH272" i="3" s="1"/>
  <c r="B134" i="2" s="1"/>
  <c r="CQ288" i="3"/>
  <c r="CH288" i="3" s="1"/>
  <c r="B150" i="2" s="1"/>
  <c r="CQ304" i="3"/>
  <c r="CH304" i="3" s="1"/>
  <c r="B166" i="2" s="1"/>
  <c r="CQ320" i="3"/>
  <c r="CH320" i="3" s="1"/>
  <c r="B182" i="2" s="1"/>
  <c r="CQ336" i="3"/>
  <c r="CH336" i="3" s="1"/>
  <c r="B198" i="2" s="1"/>
  <c r="CQ352" i="3"/>
  <c r="CH352" i="3" s="1"/>
  <c r="B214" i="2" s="1"/>
  <c r="CQ368" i="3"/>
  <c r="CH368" i="3" s="1"/>
  <c r="B230" i="2" s="1"/>
  <c r="CQ384" i="3"/>
  <c r="CH384" i="3" s="1"/>
  <c r="B246" i="2" s="1"/>
  <c r="CQ402" i="3"/>
  <c r="CQ422" i="3"/>
  <c r="CQ443" i="3"/>
  <c r="CH443" i="3" s="1"/>
  <c r="B298" i="2" s="1"/>
  <c r="CQ460" i="3"/>
  <c r="CH460" i="3" s="1"/>
  <c r="B314" i="2" s="1"/>
  <c r="CQ482" i="3"/>
  <c r="CH482" i="3" s="1"/>
  <c r="B331" i="2" s="1"/>
  <c r="CQ149" i="3"/>
  <c r="CH149" i="3" s="1"/>
  <c r="B11" i="2" s="1"/>
  <c r="CQ165" i="3"/>
  <c r="CH165" i="3" s="1"/>
  <c r="B27" i="2" s="1"/>
  <c r="CQ181" i="3"/>
  <c r="CH181" i="3" s="1"/>
  <c r="B43" i="2" s="1"/>
  <c r="CQ197" i="3"/>
  <c r="CQ213" i="3"/>
  <c r="CQ229" i="3"/>
  <c r="CH229" i="3" s="1"/>
  <c r="B91" i="2" s="1"/>
  <c r="CQ245" i="3"/>
  <c r="CH245" i="3" s="1"/>
  <c r="B107" i="2" s="1"/>
  <c r="CQ261" i="3"/>
  <c r="CQ277" i="3"/>
  <c r="CQ293" i="3"/>
  <c r="CH293" i="3" s="1"/>
  <c r="B155" i="2" s="1"/>
  <c r="CQ309" i="3"/>
  <c r="CH309" i="3" s="1"/>
  <c r="B171" i="2" s="1"/>
  <c r="CQ325" i="3"/>
  <c r="CQ341" i="3"/>
  <c r="CH341" i="3" s="1"/>
  <c r="B203" i="2" s="1"/>
  <c r="CQ357" i="3"/>
  <c r="CH357" i="3" s="1"/>
  <c r="B219" i="2" s="1"/>
  <c r="CQ373" i="3"/>
  <c r="CH373" i="3" s="1"/>
  <c r="B235" i="2" s="1"/>
  <c r="CQ389" i="3"/>
  <c r="CH389" i="3" s="1"/>
  <c r="B251" i="2" s="1"/>
  <c r="CQ409" i="3"/>
  <c r="CQ432" i="3"/>
  <c r="CH432" i="3" s="1"/>
  <c r="B287" i="2" s="1"/>
  <c r="CQ448" i="3"/>
  <c r="CH448" i="3" s="1"/>
  <c r="B303" i="2" s="1"/>
  <c r="CQ150" i="3"/>
  <c r="CH150" i="3" s="1"/>
  <c r="B12" i="2" s="1"/>
  <c r="CQ166" i="3"/>
  <c r="CQ182" i="3"/>
  <c r="CH182" i="3" s="1"/>
  <c r="B44" i="2" s="1"/>
  <c r="CQ198" i="3"/>
  <c r="CH198" i="3" s="1"/>
  <c r="B60" i="2" s="1"/>
  <c r="CQ214" i="3"/>
  <c r="CQ230" i="3"/>
  <c r="CQ246" i="3"/>
  <c r="CH246" i="3" s="1"/>
  <c r="B108" i="2" s="1"/>
  <c r="CQ262" i="3"/>
  <c r="CH262" i="3" s="1"/>
  <c r="B124" i="2" s="1"/>
  <c r="CQ278" i="3"/>
  <c r="CH278" i="3" s="1"/>
  <c r="B140" i="2" s="1"/>
  <c r="CQ294" i="3"/>
  <c r="CQ310" i="3"/>
  <c r="CH310" i="3" s="1"/>
  <c r="B172" i="2" s="1"/>
  <c r="CQ326" i="3"/>
  <c r="CH326" i="3" s="1"/>
  <c r="B188" i="2" s="1"/>
  <c r="CQ342" i="3"/>
  <c r="CQ358" i="3"/>
  <c r="CQ374" i="3"/>
  <c r="CH374" i="3" s="1"/>
  <c r="B236" i="2" s="1"/>
  <c r="CQ390" i="3"/>
  <c r="CH390" i="3" s="1"/>
  <c r="B252" i="2" s="1"/>
  <c r="CQ410" i="3"/>
  <c r="CQ433" i="3"/>
  <c r="CQ449" i="3"/>
  <c r="CH449" i="3" s="1"/>
  <c r="B304" i="2" s="1"/>
  <c r="CQ470" i="3"/>
  <c r="CH470" i="3" s="1"/>
  <c r="B321" i="2" s="1"/>
  <c r="CQ490" i="3"/>
  <c r="CQ159" i="3"/>
  <c r="CQ223" i="3"/>
  <c r="CQ287" i="3"/>
  <c r="CH287" i="3" s="1"/>
  <c r="B149" i="2" s="1"/>
  <c r="CQ351" i="3"/>
  <c r="CH351" i="3" s="1"/>
  <c r="B213" i="2" s="1"/>
  <c r="CQ421" i="3"/>
  <c r="CQ478" i="3"/>
  <c r="CH478" i="3" s="1"/>
  <c r="B328" i="2" s="1"/>
  <c r="CQ507" i="3"/>
  <c r="CH507" i="3" s="1"/>
  <c r="B353" i="2" s="1"/>
  <c r="CQ529" i="3"/>
  <c r="CQ549" i="3"/>
  <c r="CQ573" i="3"/>
  <c r="CH573" i="3" s="1"/>
  <c r="B406" i="2" s="1"/>
  <c r="CQ599" i="3"/>
  <c r="CH599" i="3" s="1"/>
  <c r="B426" i="2" s="1"/>
  <c r="CQ621" i="3"/>
  <c r="CH621" i="3" s="1"/>
  <c r="B444" i="2" s="1"/>
  <c r="CQ640" i="3"/>
  <c r="CQ662" i="3"/>
  <c r="CH662" i="3" s="1"/>
  <c r="B479" i="2" s="1"/>
  <c r="CQ688" i="3"/>
  <c r="CH688" i="3" s="1"/>
  <c r="B498" i="2" s="1"/>
  <c r="CQ708" i="3"/>
  <c r="CH708" i="3" s="1"/>
  <c r="B514" i="2" s="1"/>
  <c r="CQ728" i="3"/>
  <c r="CH728" i="3" s="1"/>
  <c r="B532" i="2" s="1"/>
  <c r="CQ755" i="3"/>
  <c r="CQ179" i="3"/>
  <c r="CH179" i="3" s="1"/>
  <c r="B41" i="2" s="1"/>
  <c r="CQ243" i="3"/>
  <c r="CQ307" i="3"/>
  <c r="CQ371" i="3"/>
  <c r="CH371" i="3" s="1"/>
  <c r="B233" i="2" s="1"/>
  <c r="CQ446" i="3"/>
  <c r="CQ491" i="3"/>
  <c r="CQ148" i="3"/>
  <c r="CQ164" i="3"/>
  <c r="CH164" i="3" s="1"/>
  <c r="B26" i="2" s="1"/>
  <c r="CQ180" i="3"/>
  <c r="CH180" i="3" s="1"/>
  <c r="B42" i="2" s="1"/>
  <c r="CQ196" i="3"/>
  <c r="CH196" i="3" s="1"/>
  <c r="B58" i="2" s="1"/>
  <c r="CQ212" i="3"/>
  <c r="CQ228" i="3"/>
  <c r="CH228" i="3" s="1"/>
  <c r="B90" i="2" s="1"/>
  <c r="CQ244" i="3"/>
  <c r="CH244" i="3" s="1"/>
  <c r="B106" i="2" s="1"/>
  <c r="CQ260" i="3"/>
  <c r="CQ276" i="3"/>
  <c r="CQ292" i="3"/>
  <c r="CH292" i="3" s="1"/>
  <c r="B154" i="2" s="1"/>
  <c r="CQ308" i="3"/>
  <c r="CH308" i="3" s="1"/>
  <c r="B170" i="2" s="1"/>
  <c r="CQ324" i="3"/>
  <c r="CQ340" i="3"/>
  <c r="CQ356" i="3"/>
  <c r="CH356" i="3" s="1"/>
  <c r="B218" i="2" s="1"/>
  <c r="CQ372" i="3"/>
  <c r="CQ388" i="3"/>
  <c r="CQ407" i="3"/>
  <c r="CQ430" i="3"/>
  <c r="CH430" i="3" s="1"/>
  <c r="B285" i="2" s="1"/>
  <c r="CQ447" i="3"/>
  <c r="CH447" i="3" s="1"/>
  <c r="B302" i="2" s="1"/>
  <c r="CQ467" i="3"/>
  <c r="CQ488" i="3"/>
  <c r="CQ153" i="3"/>
  <c r="CH153" i="3" s="1"/>
  <c r="B15" i="2" s="1"/>
  <c r="CQ169" i="3"/>
  <c r="CH169" i="3" s="1"/>
  <c r="B31" i="2" s="1"/>
  <c r="CQ185" i="3"/>
  <c r="CQ201" i="3"/>
  <c r="CQ217" i="3"/>
  <c r="CH217" i="3" s="1"/>
  <c r="B79" i="2" s="1"/>
  <c r="CQ233" i="3"/>
  <c r="CH233" i="3" s="1"/>
  <c r="B95" i="2" s="1"/>
  <c r="CQ249" i="3"/>
  <c r="CQ265" i="3"/>
  <c r="CQ281" i="3"/>
  <c r="CH281" i="3" s="1"/>
  <c r="B143" i="2" s="1"/>
  <c r="CQ297" i="3"/>
  <c r="CH297" i="3" s="1"/>
  <c r="B159" i="2" s="1"/>
  <c r="CQ313" i="3"/>
  <c r="CQ329" i="3"/>
  <c r="CQ345" i="3"/>
  <c r="CQ361" i="3"/>
  <c r="CQ377" i="3"/>
  <c r="CQ393" i="3"/>
  <c r="CQ413" i="3"/>
  <c r="CQ436" i="3"/>
  <c r="CQ452" i="3"/>
  <c r="CH452" i="3" s="1"/>
  <c r="B307" i="2" s="1"/>
  <c r="CQ154" i="3"/>
  <c r="CQ170" i="3"/>
  <c r="CH170" i="3" s="1"/>
  <c r="B32" i="2" s="1"/>
  <c r="CQ186" i="3"/>
  <c r="CQ202" i="3"/>
  <c r="CQ218" i="3"/>
  <c r="CQ234" i="3"/>
  <c r="CQ250" i="3"/>
  <c r="CH250" i="3" s="1"/>
  <c r="B112" i="2" s="1"/>
  <c r="CQ266" i="3"/>
  <c r="CQ282" i="3"/>
  <c r="CQ298" i="3"/>
  <c r="CQ314" i="3"/>
  <c r="CQ330" i="3"/>
  <c r="CQ346" i="3"/>
  <c r="CQ362" i="3"/>
  <c r="CQ378" i="3"/>
  <c r="CH378" i="3" s="1"/>
  <c r="B240" i="2" s="1"/>
  <c r="CQ394" i="3"/>
  <c r="CQ414" i="3"/>
  <c r="CQ437" i="3"/>
  <c r="CQ453" i="3"/>
  <c r="CQ475" i="3"/>
  <c r="CQ495" i="3"/>
  <c r="CH495" i="3" s="1"/>
  <c r="B342" i="2" s="1"/>
  <c r="CQ175" i="3"/>
  <c r="CQ239" i="3"/>
  <c r="CH239" i="3" s="1"/>
  <c r="B101" i="2" s="1"/>
  <c r="CQ303" i="3"/>
  <c r="CQ367" i="3"/>
  <c r="CQ442" i="3"/>
  <c r="CH442" i="3" s="1"/>
  <c r="B297" i="2" s="1"/>
  <c r="CQ489" i="3"/>
  <c r="CQ512" i="3"/>
  <c r="CH512" i="3" s="1"/>
  <c r="B357" i="2" s="1"/>
  <c r="CQ533" i="3"/>
  <c r="CH533" i="3" s="1"/>
  <c r="B374" i="2" s="1"/>
  <c r="CQ553" i="3"/>
  <c r="CQ578" i="3"/>
  <c r="CQ605" i="3"/>
  <c r="CQ625" i="3"/>
  <c r="CQ645" i="3"/>
  <c r="CQ668" i="3"/>
  <c r="CQ694" i="3"/>
  <c r="CQ713" i="3"/>
  <c r="CQ736" i="3"/>
  <c r="CH736" i="3" s="1"/>
  <c r="CQ745" i="3"/>
  <c r="CQ195" i="3"/>
  <c r="CQ259" i="3"/>
  <c r="CQ323" i="3"/>
  <c r="CQ387" i="3"/>
  <c r="CQ459" i="3"/>
  <c r="CQ152" i="3"/>
  <c r="CQ168" i="3"/>
  <c r="CQ184" i="3"/>
  <c r="CQ200" i="3"/>
  <c r="CQ216" i="3"/>
  <c r="CQ232" i="3"/>
  <c r="CQ248" i="3"/>
  <c r="CQ264" i="3"/>
  <c r="CQ280" i="3"/>
  <c r="CQ296" i="3"/>
  <c r="CH296" i="3" s="1"/>
  <c r="B158" i="2" s="1"/>
  <c r="CQ312" i="3"/>
  <c r="CQ328" i="3"/>
  <c r="CQ344" i="3"/>
  <c r="CQ360" i="3"/>
  <c r="CQ376" i="3"/>
  <c r="CH376" i="3" s="1"/>
  <c r="B238" i="2" s="1"/>
  <c r="CQ392" i="3"/>
  <c r="CQ412" i="3"/>
  <c r="CQ435" i="3"/>
  <c r="CQ451" i="3"/>
  <c r="CQ472" i="3"/>
  <c r="CQ141" i="3"/>
  <c r="CQ157" i="3"/>
  <c r="CQ173" i="3"/>
  <c r="CQ189" i="3"/>
  <c r="CQ205" i="3"/>
  <c r="CQ221" i="3"/>
  <c r="CQ237" i="3"/>
  <c r="CQ253" i="3"/>
  <c r="CQ269" i="3"/>
  <c r="CQ285" i="3"/>
  <c r="CQ301" i="3"/>
  <c r="CQ317" i="3"/>
  <c r="CQ333" i="3"/>
  <c r="CQ349" i="3"/>
  <c r="CQ365" i="3"/>
  <c r="CQ381" i="3"/>
  <c r="CQ397" i="3"/>
  <c r="CQ417" i="3"/>
  <c r="CH417" i="3" s="1"/>
  <c r="B275" i="2" s="1"/>
  <c r="CQ440" i="3"/>
  <c r="CQ142" i="3"/>
  <c r="CQ158" i="3"/>
  <c r="CQ174" i="3"/>
  <c r="CQ190" i="3"/>
  <c r="CQ206" i="3"/>
  <c r="CQ222" i="3"/>
  <c r="CQ238" i="3"/>
  <c r="CQ254" i="3"/>
  <c r="CH254" i="3" s="1"/>
  <c r="B116" i="2" s="1"/>
  <c r="CQ270" i="3"/>
  <c r="CQ286" i="3"/>
  <c r="CQ302" i="3"/>
  <c r="CQ318" i="3"/>
  <c r="CQ334" i="3"/>
  <c r="CH334" i="3" s="1"/>
  <c r="B196" i="2" s="1"/>
  <c r="CQ350" i="3"/>
  <c r="CQ366" i="3"/>
  <c r="CQ382" i="3"/>
  <c r="CQ399" i="3"/>
  <c r="CQ419" i="3"/>
  <c r="CQ441" i="3"/>
  <c r="CQ458" i="3"/>
  <c r="CQ479" i="3"/>
  <c r="CQ501" i="3"/>
  <c r="CQ255" i="3"/>
  <c r="CQ383" i="3"/>
  <c r="CQ497" i="3"/>
  <c r="CQ541" i="3"/>
  <c r="CQ585" i="3"/>
  <c r="CQ629" i="3"/>
  <c r="CH629" i="3" s="1"/>
  <c r="B452" i="2" s="1"/>
  <c r="CQ674" i="3"/>
  <c r="CQ718" i="3"/>
  <c r="CQ147" i="3"/>
  <c r="CQ275" i="3"/>
  <c r="CQ406" i="3"/>
  <c r="CQ499" i="3"/>
  <c r="CQ520" i="3"/>
  <c r="CQ542" i="3"/>
  <c r="CH542" i="3" s="1"/>
  <c r="B382" i="2" s="1"/>
  <c r="CQ561" i="3"/>
  <c r="CQ587" i="3"/>
  <c r="CQ611" i="3"/>
  <c r="CQ630" i="3"/>
  <c r="CH630" i="3" s="1"/>
  <c r="B453" i="2" s="1"/>
  <c r="CQ652" i="3"/>
  <c r="CQ676" i="3"/>
  <c r="CQ700" i="3"/>
  <c r="CQ719" i="3"/>
  <c r="CQ743" i="3"/>
  <c r="CH743" i="3" s="1"/>
  <c r="B544" i="2" s="1"/>
  <c r="CQ751" i="3"/>
  <c r="CQ183" i="3"/>
  <c r="CQ247" i="3"/>
  <c r="CQ311" i="3"/>
  <c r="CQ375" i="3"/>
  <c r="CQ450" i="3"/>
  <c r="CQ492" i="3"/>
  <c r="CQ516" i="3"/>
  <c r="CQ537" i="3"/>
  <c r="CQ556" i="3"/>
  <c r="CQ581" i="3"/>
  <c r="CQ607" i="3"/>
  <c r="CQ627" i="3"/>
  <c r="CQ649" i="3"/>
  <c r="CQ671" i="3"/>
  <c r="CQ697" i="3"/>
  <c r="CQ716" i="3"/>
  <c r="CQ744" i="3"/>
  <c r="CQ187" i="3"/>
  <c r="CQ251" i="3"/>
  <c r="CQ315" i="3"/>
  <c r="CQ379" i="3"/>
  <c r="CQ455" i="3"/>
  <c r="CQ493" i="3"/>
  <c r="CQ518" i="3"/>
  <c r="CQ539" i="3"/>
  <c r="CQ557" i="3"/>
  <c r="CQ583" i="3"/>
  <c r="CQ609" i="3"/>
  <c r="CQ628" i="3"/>
  <c r="CQ650" i="3"/>
  <c r="CQ672" i="3"/>
  <c r="CQ698" i="3"/>
  <c r="CQ717" i="3"/>
  <c r="CQ721" i="3"/>
  <c r="CH721" i="3" s="1"/>
  <c r="B527" i="2" s="1"/>
  <c r="CQ712" i="3"/>
  <c r="CQ143" i="3"/>
  <c r="CH143" i="3" s="1"/>
  <c r="B5" i="2" s="1"/>
  <c r="CQ271" i="3"/>
  <c r="CQ401" i="3"/>
  <c r="CQ503" i="3"/>
  <c r="CH503" i="3" s="1"/>
  <c r="B349" i="2" s="1"/>
  <c r="CQ545" i="3"/>
  <c r="CQ592" i="3"/>
  <c r="CQ635" i="3"/>
  <c r="CH635" i="3" s="1"/>
  <c r="B457" i="2" s="1"/>
  <c r="CQ681" i="3"/>
  <c r="CQ722" i="3"/>
  <c r="CQ163" i="3"/>
  <c r="CQ291" i="3"/>
  <c r="CQ428" i="3"/>
  <c r="CQ504" i="3"/>
  <c r="CQ525" i="3"/>
  <c r="CQ546" i="3"/>
  <c r="CQ569" i="3"/>
  <c r="CQ593" i="3"/>
  <c r="CQ615" i="3"/>
  <c r="CQ636" i="3"/>
  <c r="CQ659" i="3"/>
  <c r="CQ682" i="3"/>
  <c r="CQ705" i="3"/>
  <c r="CQ724" i="3"/>
  <c r="CQ749" i="3"/>
  <c r="CH749" i="3" s="1"/>
  <c r="B548" i="2" s="1"/>
  <c r="CQ741" i="3"/>
  <c r="CQ199" i="3"/>
  <c r="CQ263" i="3"/>
  <c r="CQ327" i="3"/>
  <c r="CQ391" i="3"/>
  <c r="CQ461" i="3"/>
  <c r="CQ500" i="3"/>
  <c r="CQ522" i="3"/>
  <c r="CQ543" i="3"/>
  <c r="CQ563" i="3"/>
  <c r="CQ589" i="3"/>
  <c r="CQ612" i="3"/>
  <c r="CH612" i="3" s="1"/>
  <c r="B436" i="2" s="1"/>
  <c r="CQ631" i="3"/>
  <c r="CQ654" i="3"/>
  <c r="CQ678" i="3"/>
  <c r="CQ701" i="3"/>
  <c r="CQ720" i="3"/>
  <c r="CQ753" i="3"/>
  <c r="CQ203" i="3"/>
  <c r="CQ267" i="3"/>
  <c r="CQ331" i="3"/>
  <c r="CQ395" i="3"/>
  <c r="CQ465" i="3"/>
  <c r="CH465" i="3" s="1"/>
  <c r="B317" i="2" s="1"/>
  <c r="CQ502" i="3"/>
  <c r="CQ523" i="3"/>
  <c r="CQ544" i="3"/>
  <c r="CQ565" i="3"/>
  <c r="CQ591" i="3"/>
  <c r="CQ613" i="3"/>
  <c r="CQ633" i="3"/>
  <c r="CQ656" i="3"/>
  <c r="CQ680" i="3"/>
  <c r="CQ702" i="3"/>
  <c r="CQ693" i="3"/>
  <c r="CQ191" i="3"/>
  <c r="CQ319" i="3"/>
  <c r="CQ457" i="3"/>
  <c r="CQ519" i="3"/>
  <c r="CQ559" i="3"/>
  <c r="CH559" i="3" s="1"/>
  <c r="B397" i="2" s="1"/>
  <c r="CQ610" i="3"/>
  <c r="CQ651" i="3"/>
  <c r="CQ699" i="3"/>
  <c r="CQ742" i="3"/>
  <c r="CQ211" i="3"/>
  <c r="CH211" i="3" s="1"/>
  <c r="B73" i="2" s="1"/>
  <c r="CQ339" i="3"/>
  <c r="CQ471" i="3"/>
  <c r="CQ508" i="3"/>
  <c r="CQ530" i="3"/>
  <c r="CQ550" i="3"/>
  <c r="CQ574" i="3"/>
  <c r="CQ601" i="3"/>
  <c r="CQ622" i="3"/>
  <c r="CQ641" i="3"/>
  <c r="CQ664" i="3"/>
  <c r="CQ690" i="3"/>
  <c r="CH690" i="3" s="1"/>
  <c r="B499" i="2" s="1"/>
  <c r="CQ709" i="3"/>
  <c r="CQ729" i="3"/>
  <c r="CQ151" i="3"/>
  <c r="CQ215" i="3"/>
  <c r="CQ279" i="3"/>
  <c r="CQ343" i="3"/>
  <c r="CQ411" i="3"/>
  <c r="CQ473" i="3"/>
  <c r="CQ505" i="3"/>
  <c r="CQ527" i="3"/>
  <c r="CQ547" i="3"/>
  <c r="CQ571" i="3"/>
  <c r="CQ595" i="3"/>
  <c r="CQ617" i="3"/>
  <c r="CQ637" i="3"/>
  <c r="CQ660" i="3"/>
  <c r="CH660" i="3" s="1"/>
  <c r="B477" i="2" s="1"/>
  <c r="CQ684" i="3"/>
  <c r="CQ706" i="3"/>
  <c r="CQ726" i="3"/>
  <c r="CQ155" i="3"/>
  <c r="CQ219" i="3"/>
  <c r="CQ283" i="3"/>
  <c r="CQ347" i="3"/>
  <c r="CQ415" i="3"/>
  <c r="CQ476" i="3"/>
  <c r="CQ506" i="3"/>
  <c r="CQ528" i="3"/>
  <c r="CQ548" i="3"/>
  <c r="CQ572" i="3"/>
  <c r="CQ597" i="3"/>
  <c r="CH597" i="3" s="1"/>
  <c r="B425" i="2" s="1"/>
  <c r="CQ619" i="3"/>
  <c r="CQ638" i="3"/>
  <c r="CQ661" i="3"/>
  <c r="CQ686" i="3"/>
  <c r="CQ707" i="3"/>
  <c r="CQ727" i="3"/>
  <c r="CQ552" i="3"/>
  <c r="CQ604" i="3"/>
  <c r="CQ644" i="3"/>
  <c r="CQ732" i="3"/>
  <c r="CQ207" i="3"/>
  <c r="CQ335" i="3"/>
  <c r="CQ469" i="3"/>
  <c r="CQ524" i="3"/>
  <c r="CH524" i="3" s="1"/>
  <c r="B366" i="2" s="1"/>
  <c r="CQ614" i="3"/>
  <c r="CQ658" i="3"/>
  <c r="CQ703" i="3"/>
  <c r="CQ747" i="3"/>
  <c r="CQ227" i="3"/>
  <c r="CQ355" i="3"/>
  <c r="CQ481" i="3"/>
  <c r="CQ514" i="3"/>
  <c r="CQ534" i="3"/>
  <c r="CQ555" i="3"/>
  <c r="CQ580" i="3"/>
  <c r="CQ606" i="3"/>
  <c r="CQ626" i="3"/>
  <c r="CQ647" i="3"/>
  <c r="CQ670" i="3"/>
  <c r="CQ696" i="3"/>
  <c r="CQ714" i="3"/>
  <c r="CH714" i="3" s="1"/>
  <c r="B520" i="2" s="1"/>
  <c r="CQ737" i="3"/>
  <c r="CQ731" i="3"/>
  <c r="CQ167" i="3"/>
  <c r="CQ231" i="3"/>
  <c r="CQ295" i="3"/>
  <c r="CQ359" i="3"/>
  <c r="CQ434" i="3"/>
  <c r="CQ484" i="3"/>
  <c r="CQ510" i="3"/>
  <c r="CQ531" i="3"/>
  <c r="CQ551" i="3"/>
  <c r="CQ575" i="3"/>
  <c r="CQ603" i="3"/>
  <c r="CQ623" i="3"/>
  <c r="CQ643" i="3"/>
  <c r="CQ665" i="3"/>
  <c r="CH665" i="3" s="1"/>
  <c r="B482" i="2" s="1"/>
  <c r="CQ692" i="3"/>
  <c r="CQ710" i="3"/>
  <c r="CQ739" i="3"/>
  <c r="CQ171" i="3"/>
  <c r="CQ235" i="3"/>
  <c r="CQ299" i="3"/>
  <c r="CQ363" i="3"/>
  <c r="CQ438" i="3"/>
  <c r="CQ486" i="3"/>
  <c r="CQ511" i="3"/>
  <c r="CQ532" i="3"/>
  <c r="CQ576" i="3"/>
  <c r="CQ624" i="3"/>
  <c r="CQ666" i="3"/>
  <c r="CH223" i="3" l="1"/>
  <c r="B85" i="2" s="1"/>
  <c r="CH405" i="3"/>
  <c r="B264" i="2" s="1"/>
  <c r="CH171" i="3"/>
  <c r="B33" i="2" s="1"/>
  <c r="CH484" i="3"/>
  <c r="B332" i="2" s="1"/>
  <c r="CH626" i="3"/>
  <c r="B449" i="2" s="1"/>
  <c r="CH614" i="3"/>
  <c r="B438" i="2" s="1"/>
  <c r="CH686" i="3"/>
  <c r="B497" i="2" s="1"/>
  <c r="CH624" i="3"/>
  <c r="B447" i="2" s="1"/>
  <c r="CH235" i="3"/>
  <c r="B97" i="2" s="1"/>
  <c r="CH692" i="3"/>
  <c r="B500" i="2" s="1"/>
  <c r="CH603" i="3"/>
  <c r="B428" i="2" s="1"/>
  <c r="CH510" i="3"/>
  <c r="B355" i="2" s="1"/>
  <c r="CH295" i="3"/>
  <c r="B157" i="2" s="1"/>
  <c r="CH737" i="3"/>
  <c r="B538" i="2" s="1"/>
  <c r="CH647" i="3"/>
  <c r="B468" i="2" s="1"/>
  <c r="CH555" i="3"/>
  <c r="B394" i="2" s="1"/>
  <c r="CH355" i="3"/>
  <c r="B217" i="2" s="1"/>
  <c r="CH658" i="3"/>
  <c r="B475" i="2" s="1"/>
  <c r="CH707" i="3"/>
  <c r="B513" i="2" s="1"/>
  <c r="CH619" i="3"/>
  <c r="B442" i="2" s="1"/>
  <c r="CH528" i="3"/>
  <c r="B369" i="2" s="1"/>
  <c r="CH347" i="3"/>
  <c r="B209" i="2" s="1"/>
  <c r="CH637" i="3"/>
  <c r="B459" i="2" s="1"/>
  <c r="CH547" i="3"/>
  <c r="B387" i="2" s="1"/>
  <c r="CH411" i="3"/>
  <c r="B269" i="2" s="1"/>
  <c r="CH151" i="3"/>
  <c r="B13" i="2" s="1"/>
  <c r="CH664" i="3"/>
  <c r="B481" i="2" s="1"/>
  <c r="CH574" i="3"/>
  <c r="B407" i="2" s="1"/>
  <c r="CH471" i="3"/>
  <c r="B322" i="2" s="1"/>
  <c r="CH699" i="3"/>
  <c r="B506" i="2" s="1"/>
  <c r="CH519" i="3"/>
  <c r="B362" i="2" s="1"/>
  <c r="CH693" i="3"/>
  <c r="B501" i="2" s="1"/>
  <c r="CH633" i="3"/>
  <c r="B455" i="2" s="1"/>
  <c r="CH544" i="3"/>
  <c r="B384" i="2" s="1"/>
  <c r="CH395" i="3"/>
  <c r="B257" i="2" s="1"/>
  <c r="CH753" i="3"/>
  <c r="B550" i="2" s="1"/>
  <c r="CH654" i="3"/>
  <c r="B473" i="2" s="1"/>
  <c r="CH563" i="3"/>
  <c r="B399" i="2" s="1"/>
  <c r="CH461" i="3"/>
  <c r="B315" i="2" s="1"/>
  <c r="CH199" i="3"/>
  <c r="B61" i="2" s="1"/>
  <c r="CH705" i="3"/>
  <c r="B511" i="2" s="1"/>
  <c r="CH615" i="3"/>
  <c r="B439" i="2" s="1"/>
  <c r="CH525" i="3"/>
  <c r="B367" i="2" s="1"/>
  <c r="CH163" i="3"/>
  <c r="B25" i="2" s="1"/>
  <c r="CH592" i="3"/>
  <c r="B421" i="2" s="1"/>
  <c r="CH271" i="3"/>
  <c r="B133" i="2" s="1"/>
  <c r="CH717" i="3"/>
  <c r="B523" i="2" s="1"/>
  <c r="CH539" i="3"/>
  <c r="B380" i="2" s="1"/>
  <c r="CH379" i="3"/>
  <c r="B241" i="2" s="1"/>
  <c r="CH556" i="3"/>
  <c r="B395" i="2" s="1"/>
  <c r="CH183" i="3"/>
  <c r="B45" i="2" s="1"/>
  <c r="CH700" i="3"/>
  <c r="B507" i="2" s="1"/>
  <c r="CH147" i="3"/>
  <c r="B9" i="2" s="1"/>
  <c r="CH585" i="3"/>
  <c r="B415" i="2" s="1"/>
  <c r="CH255" i="3"/>
  <c r="B117" i="2" s="1"/>
  <c r="CH441" i="3"/>
  <c r="B296" i="2" s="1"/>
  <c r="CH366" i="3"/>
  <c r="B228" i="2" s="1"/>
  <c r="CH302" i="3"/>
  <c r="B164" i="2" s="1"/>
  <c r="CH238" i="3"/>
  <c r="B100" i="2" s="1"/>
  <c r="CH174" i="3"/>
  <c r="B36" i="2" s="1"/>
  <c r="CH349" i="3"/>
  <c r="B211" i="2" s="1"/>
  <c r="CH285" i="3"/>
  <c r="B147" i="2" s="1"/>
  <c r="CH221" i="3"/>
  <c r="B83" i="2" s="1"/>
  <c r="CH157" i="3"/>
  <c r="B19" i="2" s="1"/>
  <c r="CH360" i="3"/>
  <c r="B222" i="2" s="1"/>
  <c r="CH232" i="3"/>
  <c r="B94" i="2" s="1"/>
  <c r="CH168" i="3"/>
  <c r="B30" i="2" s="1"/>
  <c r="CH323" i="3"/>
  <c r="B185" i="2" s="1"/>
  <c r="CH645" i="3"/>
  <c r="B467" i="2" s="1"/>
  <c r="CH553" i="3"/>
  <c r="B393" i="2" s="1"/>
  <c r="CH175" i="3"/>
  <c r="B37" i="2" s="1"/>
  <c r="CH298" i="3"/>
  <c r="B160" i="2" s="1"/>
  <c r="CH234" i="3"/>
  <c r="B96" i="2" s="1"/>
  <c r="CH413" i="3"/>
  <c r="B271" i="2" s="1"/>
  <c r="CH345" i="3"/>
  <c r="B207" i="2" s="1"/>
  <c r="CH755" i="3"/>
  <c r="B551" i="2" s="1"/>
  <c r="CH145" i="3"/>
  <c r="B7" i="2" s="1"/>
  <c r="CH210" i="3"/>
  <c r="B72" i="2" s="1"/>
  <c r="CH649" i="3"/>
  <c r="B469" i="2" s="1"/>
  <c r="CH486" i="3"/>
  <c r="B334" i="2" s="1"/>
  <c r="CH450" i="3"/>
  <c r="B305" i="2" s="1"/>
  <c r="CH506" i="3"/>
  <c r="B352" i="2" s="1"/>
  <c r="CH283" i="3"/>
  <c r="B145" i="2" s="1"/>
  <c r="CH617" i="3"/>
  <c r="B440" i="2" s="1"/>
  <c r="CH527" i="3"/>
  <c r="B368" i="2" s="1"/>
  <c r="CH343" i="3"/>
  <c r="B205" i="2" s="1"/>
  <c r="CH729" i="3"/>
  <c r="B533" i="2" s="1"/>
  <c r="CH641" i="3"/>
  <c r="B463" i="2" s="1"/>
  <c r="CH550" i="3"/>
  <c r="B390" i="2" s="1"/>
  <c r="CH339" i="3"/>
  <c r="B201" i="2" s="1"/>
  <c r="CH651" i="3"/>
  <c r="B471" i="2" s="1"/>
  <c r="CH457" i="3"/>
  <c r="B311" i="2" s="1"/>
  <c r="CH702" i="3"/>
  <c r="B509" i="2" s="1"/>
  <c r="CH613" i="3"/>
  <c r="B437" i="2" s="1"/>
  <c r="CH523" i="3"/>
  <c r="B365" i="2" s="1"/>
  <c r="CH331" i="3"/>
  <c r="B193" i="2" s="1"/>
  <c r="CH720" i="3"/>
  <c r="B526" i="2" s="1"/>
  <c r="CH631" i="3"/>
  <c r="B454" i="2" s="1"/>
  <c r="CH543" i="3"/>
  <c r="B383" i="2" s="1"/>
  <c r="CH391" i="3"/>
  <c r="B253" i="2" s="1"/>
  <c r="CH593" i="3"/>
  <c r="B422" i="2" s="1"/>
  <c r="CH504" i="3"/>
  <c r="B350" i="2" s="1"/>
  <c r="CH722" i="3"/>
  <c r="B528" i="2" s="1"/>
  <c r="CH545" i="3"/>
  <c r="B385" i="2" s="1"/>
  <c r="CH698" i="3"/>
  <c r="B505" i="2" s="1"/>
  <c r="CH518" i="3"/>
  <c r="B361" i="2" s="1"/>
  <c r="CH315" i="3"/>
  <c r="B177" i="2" s="1"/>
  <c r="CH716" i="3"/>
  <c r="B522" i="2" s="1"/>
  <c r="CH627" i="3"/>
  <c r="B450" i="2" s="1"/>
  <c r="CH537" i="3"/>
  <c r="B378" i="2" s="1"/>
  <c r="CH375" i="3"/>
  <c r="B237" i="2" s="1"/>
  <c r="CH751" i="3"/>
  <c r="B549" i="2" s="1"/>
  <c r="CH676" i="3"/>
  <c r="B490" i="2" s="1"/>
  <c r="CH587" i="3"/>
  <c r="B417" i="2" s="1"/>
  <c r="CH499" i="3"/>
  <c r="B345" i="2" s="1"/>
  <c r="CH541" i="3"/>
  <c r="B381" i="2" s="1"/>
  <c r="CH501" i="3"/>
  <c r="B347" i="2" s="1"/>
  <c r="CH419" i="3"/>
  <c r="B276" i="2" s="1"/>
  <c r="CH350" i="3"/>
  <c r="B212" i="2" s="1"/>
  <c r="CH286" i="3"/>
  <c r="B148" i="2" s="1"/>
  <c r="CH222" i="3"/>
  <c r="B84" i="2" s="1"/>
  <c r="CH158" i="3"/>
  <c r="B20" i="2" s="1"/>
  <c r="CH397" i="3"/>
  <c r="B259" i="2" s="1"/>
  <c r="CH333" i="3"/>
  <c r="B195" i="2" s="1"/>
  <c r="CH269" i="3"/>
  <c r="B131" i="2" s="1"/>
  <c r="CH205" i="3"/>
  <c r="B67" i="2" s="1"/>
  <c r="CH141" i="3"/>
  <c r="B3" i="2" s="1"/>
  <c r="CH412" i="3"/>
  <c r="B270" i="2" s="1"/>
  <c r="CH344" i="3"/>
  <c r="B206" i="2" s="1"/>
  <c r="CH280" i="3"/>
  <c r="B142" i="2" s="1"/>
  <c r="CH216" i="3"/>
  <c r="B78" i="2" s="1"/>
  <c r="CH152" i="3"/>
  <c r="B14" i="2" s="1"/>
  <c r="CH259" i="3"/>
  <c r="B121" i="2" s="1"/>
  <c r="CH713" i="3"/>
  <c r="B519" i="2" s="1"/>
  <c r="CH625" i="3"/>
  <c r="B448" i="2" s="1"/>
  <c r="CH367" i="3"/>
  <c r="B229" i="2" s="1"/>
  <c r="CH414" i="3"/>
  <c r="B272" i="2" s="1"/>
  <c r="CH346" i="3"/>
  <c r="B208" i="2" s="1"/>
  <c r="CH282" i="3"/>
  <c r="B144" i="2" s="1"/>
  <c r="CH218" i="3"/>
  <c r="B80" i="2" s="1"/>
  <c r="CH154" i="3"/>
  <c r="B16" i="2" s="1"/>
  <c r="CH329" i="3"/>
  <c r="B191" i="2" s="1"/>
  <c r="CH265" i="3"/>
  <c r="B127" i="2" s="1"/>
  <c r="CH201" i="3"/>
  <c r="B63" i="2" s="1"/>
  <c r="CH488" i="3"/>
  <c r="B335" i="2" s="1"/>
  <c r="CH407" i="3"/>
  <c r="B266" i="2" s="1"/>
  <c r="CH340" i="3"/>
  <c r="B202" i="2" s="1"/>
  <c r="CH276" i="3"/>
  <c r="B138" i="2" s="1"/>
  <c r="CH212" i="3"/>
  <c r="B74" i="2" s="1"/>
  <c r="CH148" i="3"/>
  <c r="B10" i="2" s="1"/>
  <c r="CH307" i="3"/>
  <c r="B169" i="2" s="1"/>
  <c r="CH640" i="3"/>
  <c r="B462" i="2" s="1"/>
  <c r="CH549" i="3"/>
  <c r="B389" i="2" s="1"/>
  <c r="CH421" i="3"/>
  <c r="B277" i="2" s="1"/>
  <c r="CH159" i="3"/>
  <c r="B21" i="2" s="1"/>
  <c r="CH433" i="3"/>
  <c r="B288" i="2" s="1"/>
  <c r="CH358" i="3"/>
  <c r="B220" i="2" s="1"/>
  <c r="CH294" i="3"/>
  <c r="B156" i="2" s="1"/>
  <c r="CH230" i="3"/>
  <c r="B92" i="2" s="1"/>
  <c r="CH166" i="3"/>
  <c r="B28" i="2" s="1"/>
  <c r="CH409" i="3"/>
  <c r="B267" i="2" s="1"/>
  <c r="CH277" i="3"/>
  <c r="B139" i="2" s="1"/>
  <c r="CH213" i="3"/>
  <c r="B75" i="2" s="1"/>
  <c r="CH422" i="3"/>
  <c r="B278" i="2" s="1"/>
  <c r="CH224" i="3"/>
  <c r="B86" i="2" s="1"/>
  <c r="CH144" i="3"/>
  <c r="B6" i="2" s="1"/>
  <c r="CH354" i="3"/>
  <c r="B216" i="2" s="1"/>
  <c r="CH321" i="3"/>
  <c r="B183" i="2" s="1"/>
  <c r="CH257" i="3"/>
  <c r="B119" i="2" s="1"/>
  <c r="CH193" i="3"/>
  <c r="B55" i="2" s="1"/>
  <c r="CH396" i="3"/>
  <c r="B258" i="2" s="1"/>
  <c r="CH757" i="3"/>
  <c r="B552" i="2" s="1"/>
  <c r="CH718" i="3"/>
  <c r="B524" i="2" s="1"/>
  <c r="CH682" i="3"/>
  <c r="B495" i="2" s="1"/>
  <c r="CH644" i="3"/>
  <c r="B466" i="2" s="1"/>
  <c r="CH609" i="3"/>
  <c r="B433" i="2" s="1"/>
  <c r="CH393" i="3"/>
  <c r="B255" i="2" s="1"/>
  <c r="CH726" i="3"/>
  <c r="B530" i="2" s="1"/>
  <c r="CH437" i="3"/>
  <c r="B292" i="2" s="1"/>
  <c r="CH438" i="3"/>
  <c r="B293" i="2" s="1"/>
  <c r="CH575" i="3"/>
  <c r="B408" i="2" s="1"/>
  <c r="CH227" i="3"/>
  <c r="B89" i="2" s="1"/>
  <c r="CH604" i="3"/>
  <c r="B429" i="2" s="1"/>
  <c r="CH532" i="3"/>
  <c r="B373" i="2" s="1"/>
  <c r="CH363" i="3"/>
  <c r="B225" i="2" s="1"/>
  <c r="CH739" i="3"/>
  <c r="B540" i="2" s="1"/>
  <c r="CH643" i="3"/>
  <c r="B465" i="2" s="1"/>
  <c r="CH551" i="3"/>
  <c r="B391" i="2" s="1"/>
  <c r="CH434" i="3"/>
  <c r="B289" i="2" s="1"/>
  <c r="CH167" i="3"/>
  <c r="B29" i="2" s="1"/>
  <c r="CH696" i="3"/>
  <c r="B503" i="2" s="1"/>
  <c r="CH606" i="3"/>
  <c r="B431" i="2" s="1"/>
  <c r="CH514" i="3"/>
  <c r="B358" i="2" s="1"/>
  <c r="CH747" i="3"/>
  <c r="B547" i="2" s="1"/>
  <c r="CH207" i="3"/>
  <c r="B69" i="2" s="1"/>
  <c r="CH552" i="3"/>
  <c r="B392" i="2" s="1"/>
  <c r="CH476" i="3"/>
  <c r="B326" i="2" s="1"/>
  <c r="CH219" i="3"/>
  <c r="B81" i="2" s="1"/>
  <c r="CH684" i="3"/>
  <c r="B496" i="2" s="1"/>
  <c r="CH595" i="3"/>
  <c r="B424" i="2" s="1"/>
  <c r="CH505" i="3"/>
  <c r="B351" i="2" s="1"/>
  <c r="CH279" i="3"/>
  <c r="B141" i="2" s="1"/>
  <c r="CH709" i="3"/>
  <c r="B515" i="2" s="1"/>
  <c r="CH622" i="3"/>
  <c r="B445" i="2" s="1"/>
  <c r="CH530" i="3"/>
  <c r="B371" i="2" s="1"/>
  <c r="CH610" i="3"/>
  <c r="B434" i="2" s="1"/>
  <c r="CH319" i="3"/>
  <c r="B181" i="2" s="1"/>
  <c r="CH680" i="3"/>
  <c r="B493" i="2" s="1"/>
  <c r="CH502" i="3"/>
  <c r="B348" i="2" s="1"/>
  <c r="CH267" i="3"/>
  <c r="B129" i="2" s="1"/>
  <c r="CH522" i="3"/>
  <c r="B364" i="2" s="1"/>
  <c r="CH327" i="3"/>
  <c r="B189" i="2" s="1"/>
  <c r="CH659" i="3"/>
  <c r="B476" i="2" s="1"/>
  <c r="CH569" i="3"/>
  <c r="B403" i="2" s="1"/>
  <c r="CH428" i="3"/>
  <c r="B283" i="2" s="1"/>
  <c r="CH681" i="3"/>
  <c r="B494" i="2" s="1"/>
  <c r="CH712" i="3"/>
  <c r="B518" i="2" s="1"/>
  <c r="CH672" i="3"/>
  <c r="B488" i="2" s="1"/>
  <c r="CH583" i="3"/>
  <c r="B414" i="2" s="1"/>
  <c r="CH493" i="3"/>
  <c r="B340" i="2" s="1"/>
  <c r="CH251" i="3"/>
  <c r="B113" i="2" s="1"/>
  <c r="CH697" i="3"/>
  <c r="B504" i="2" s="1"/>
  <c r="CH607" i="3"/>
  <c r="B432" i="2" s="1"/>
  <c r="CH516" i="3"/>
  <c r="B359" i="2" s="1"/>
  <c r="CH311" i="3"/>
  <c r="B173" i="2" s="1"/>
  <c r="CH652" i="3"/>
  <c r="B472" i="2" s="1"/>
  <c r="CH561" i="3"/>
  <c r="B398" i="2" s="1"/>
  <c r="CH406" i="3"/>
  <c r="B265" i="2" s="1"/>
  <c r="CH674" i="3"/>
  <c r="B489" i="2" s="1"/>
  <c r="CH497" i="3"/>
  <c r="B344" i="2" s="1"/>
  <c r="CH479" i="3"/>
  <c r="B329" i="2" s="1"/>
  <c r="CH399" i="3"/>
  <c r="B260" i="2" s="1"/>
  <c r="CH270" i="3"/>
  <c r="B132" i="2" s="1"/>
  <c r="CH206" i="3"/>
  <c r="B68" i="2" s="1"/>
  <c r="CH142" i="3"/>
  <c r="B4" i="2" s="1"/>
  <c r="CH381" i="3"/>
  <c r="B243" i="2" s="1"/>
  <c r="CH317" i="3"/>
  <c r="B179" i="2" s="1"/>
  <c r="CH253" i="3"/>
  <c r="B115" i="2" s="1"/>
  <c r="CH189" i="3"/>
  <c r="B51" i="2" s="1"/>
  <c r="CH472" i="3"/>
  <c r="B323" i="2" s="1"/>
  <c r="CH392" i="3"/>
  <c r="B254" i="2" s="1"/>
  <c r="CH328" i="3"/>
  <c r="B190" i="2" s="1"/>
  <c r="CH264" i="3"/>
  <c r="B126" i="2" s="1"/>
  <c r="CH200" i="3"/>
  <c r="B62" i="2" s="1"/>
  <c r="CH195" i="3"/>
  <c r="B57" i="2" s="1"/>
  <c r="CH694" i="3"/>
  <c r="B502" i="2" s="1"/>
  <c r="CH605" i="3"/>
  <c r="B430" i="2" s="1"/>
  <c r="CH303" i="3"/>
  <c r="B165" i="2" s="1"/>
  <c r="CH475" i="3"/>
  <c r="B325" i="2" s="1"/>
  <c r="CH394" i="3"/>
  <c r="B256" i="2" s="1"/>
  <c r="CH330" i="3"/>
  <c r="B192" i="2" s="1"/>
  <c r="CH266" i="3"/>
  <c r="B128" i="2" s="1"/>
  <c r="CH202" i="3"/>
  <c r="B64" i="2" s="1"/>
  <c r="CH377" i="3"/>
  <c r="B239" i="2" s="1"/>
  <c r="CH313" i="3"/>
  <c r="B175" i="2" s="1"/>
  <c r="CH249" i="3"/>
  <c r="B111" i="2" s="1"/>
  <c r="CH185" i="3"/>
  <c r="B47" i="2" s="1"/>
  <c r="CH467" i="3"/>
  <c r="B318" i="2" s="1"/>
  <c r="CH388" i="3"/>
  <c r="B250" i="2" s="1"/>
  <c r="CH324" i="3"/>
  <c r="B186" i="2" s="1"/>
  <c r="CH260" i="3"/>
  <c r="B122" i="2" s="1"/>
  <c r="CH491" i="3"/>
  <c r="B338" i="2" s="1"/>
  <c r="CH243" i="3"/>
  <c r="B105" i="2" s="1"/>
  <c r="CH529" i="3"/>
  <c r="B370" i="2" s="1"/>
  <c r="CH410" i="3"/>
  <c r="B268" i="2" s="1"/>
  <c r="CH342" i="3"/>
  <c r="B204" i="2" s="1"/>
  <c r="CH214" i="3"/>
  <c r="B76" i="2" s="1"/>
  <c r="CH325" i="3"/>
  <c r="B187" i="2" s="1"/>
  <c r="CH261" i="3"/>
  <c r="B123" i="2" s="1"/>
  <c r="CH197" i="3"/>
  <c r="B59" i="2" s="1"/>
  <c r="CH402" i="3"/>
  <c r="B262" i="2" s="1"/>
  <c r="CH744" i="3"/>
  <c r="B545" i="2" s="1"/>
  <c r="CH706" i="3"/>
  <c r="B512" i="2" s="1"/>
  <c r="CH435" i="3"/>
  <c r="B290" i="2" s="1"/>
  <c r="CH611" i="3"/>
  <c r="B435" i="2" s="1"/>
  <c r="CH490" i="3"/>
  <c r="B337" i="2" s="1"/>
  <c r="CH576" i="3"/>
  <c r="B409" i="2" s="1"/>
  <c r="CH231" i="3"/>
  <c r="B93" i="2" s="1"/>
  <c r="CH534" i="3"/>
  <c r="B375" i="2" s="1"/>
  <c r="CH335" i="3"/>
  <c r="B197" i="2" s="1"/>
  <c r="CH666" i="3"/>
  <c r="B483" i="2" s="1"/>
  <c r="CH511" i="3"/>
  <c r="B356" i="2" s="1"/>
  <c r="CH299" i="3"/>
  <c r="B161" i="2" s="1"/>
  <c r="CH710" i="3"/>
  <c r="B516" i="2" s="1"/>
  <c r="CH623" i="3"/>
  <c r="B446" i="2" s="1"/>
  <c r="CH531" i="3"/>
  <c r="B372" i="2" s="1"/>
  <c r="CH359" i="3"/>
  <c r="B221" i="2" s="1"/>
  <c r="CH731" i="3"/>
  <c r="B534" i="2" s="1"/>
  <c r="CH670" i="3"/>
  <c r="B486" i="2" s="1"/>
  <c r="CH580" i="3"/>
  <c r="B412" i="2" s="1"/>
  <c r="CH481" i="3"/>
  <c r="B330" i="2" s="1"/>
  <c r="CH703" i="3"/>
  <c r="B510" i="2" s="1"/>
  <c r="CH732" i="3"/>
  <c r="B535" i="2" s="1"/>
  <c r="CH727" i="3"/>
  <c r="B531" i="2" s="1"/>
  <c r="CH638" i="3"/>
  <c r="B460" i="2" s="1"/>
  <c r="CH548" i="3"/>
  <c r="B388" i="2" s="1"/>
  <c r="CH415" i="3"/>
  <c r="B273" i="2" s="1"/>
  <c r="CH155" i="3"/>
  <c r="B17" i="2" s="1"/>
  <c r="CH571" i="3"/>
  <c r="B404" i="2" s="1"/>
  <c r="CH473" i="3"/>
  <c r="B324" i="2" s="1"/>
  <c r="CH215" i="3"/>
  <c r="B77" i="2" s="1"/>
  <c r="CH601" i="3"/>
  <c r="B427" i="2" s="1"/>
  <c r="CH508" i="3"/>
  <c r="B354" i="2" s="1"/>
  <c r="CH742" i="3"/>
  <c r="B543" i="2" s="1"/>
  <c r="CH191" i="3"/>
  <c r="B53" i="2" s="1"/>
  <c r="CH656" i="3"/>
  <c r="B474" i="2" s="1"/>
  <c r="CH565" i="3"/>
  <c r="B400" i="2" s="1"/>
  <c r="CH203" i="3"/>
  <c r="B65" i="2" s="1"/>
  <c r="CH678" i="3"/>
  <c r="B492" i="2" s="1"/>
  <c r="CH589" i="3"/>
  <c r="B419" i="2" s="1"/>
  <c r="CH500" i="3"/>
  <c r="B346" i="2" s="1"/>
  <c r="CH263" i="3"/>
  <c r="B125" i="2" s="1"/>
  <c r="CH724" i="3"/>
  <c r="B529" i="2" s="1"/>
  <c r="CH636" i="3"/>
  <c r="B458" i="2" s="1"/>
  <c r="CH546" i="3"/>
  <c r="B386" i="2" s="1"/>
  <c r="CH291" i="3"/>
  <c r="B153" i="2" s="1"/>
  <c r="CH401" i="3"/>
  <c r="B261" i="2" s="1"/>
  <c r="CH650" i="3"/>
  <c r="B470" i="2" s="1"/>
  <c r="CH557" i="3"/>
  <c r="B396" i="2" s="1"/>
  <c r="CH455" i="3"/>
  <c r="B309" i="2" s="1"/>
  <c r="CH187" i="3"/>
  <c r="B49" i="2" s="1"/>
  <c r="CH671" i="3"/>
  <c r="B487" i="2" s="1"/>
  <c r="CH581" i="3"/>
  <c r="B413" i="2" s="1"/>
  <c r="CH492" i="3"/>
  <c r="B339" i="2" s="1"/>
  <c r="CH247" i="3"/>
  <c r="B109" i="2" s="1"/>
  <c r="CH719" i="3"/>
  <c r="B525" i="2" s="1"/>
  <c r="CH275" i="3"/>
  <c r="B137" i="2" s="1"/>
  <c r="CH383" i="3"/>
  <c r="B245" i="2" s="1"/>
  <c r="CH458" i="3"/>
  <c r="B312" i="2" s="1"/>
  <c r="CH382" i="3"/>
  <c r="B244" i="2" s="1"/>
  <c r="CH318" i="3"/>
  <c r="B180" i="2" s="1"/>
  <c r="CH190" i="3"/>
  <c r="B52" i="2" s="1"/>
  <c r="CH440" i="3"/>
  <c r="B295" i="2" s="1"/>
  <c r="CH365" i="3"/>
  <c r="B227" i="2" s="1"/>
  <c r="CH301" i="3"/>
  <c r="B163" i="2" s="1"/>
  <c r="CH237" i="3"/>
  <c r="B99" i="2" s="1"/>
  <c r="CH173" i="3"/>
  <c r="B35" i="2" s="1"/>
  <c r="CH451" i="3"/>
  <c r="B306" i="2" s="1"/>
  <c r="CH312" i="3"/>
  <c r="B174" i="2" s="1"/>
  <c r="CH248" i="3"/>
  <c r="B110" i="2" s="1"/>
  <c r="CH184" i="3"/>
  <c r="B46" i="2" s="1"/>
  <c r="CH387" i="3"/>
  <c r="B249" i="2" s="1"/>
  <c r="CH745" i="3"/>
  <c r="B546" i="2" s="1"/>
  <c r="CH668" i="3"/>
  <c r="B485" i="2" s="1"/>
  <c r="CH578" i="3"/>
  <c r="B410" i="2" s="1"/>
  <c r="CH489" i="3"/>
  <c r="B336" i="2" s="1"/>
  <c r="CH453" i="3"/>
  <c r="B308" i="2" s="1"/>
  <c r="CH314" i="3"/>
  <c r="B176" i="2" s="1"/>
  <c r="CH186" i="3"/>
  <c r="B48" i="2" s="1"/>
  <c r="CH436" i="3"/>
  <c r="B291" i="2" s="1"/>
  <c r="CH361" i="3"/>
  <c r="B223" i="2" s="1"/>
  <c r="CH372" i="3"/>
  <c r="B234" i="2" s="1"/>
  <c r="CH446" i="3"/>
  <c r="B301" i="2" s="1"/>
  <c r="CH741" i="3"/>
  <c r="B542" i="2" s="1"/>
  <c r="CH701" i="3"/>
  <c r="B508" i="2" s="1"/>
  <c r="CH661" i="3"/>
  <c r="B478" i="2" s="1"/>
  <c r="CH628" i="3"/>
  <c r="B451" i="2" s="1"/>
  <c r="CH591" i="3"/>
  <c r="B420" i="2" s="1"/>
  <c r="CH520" i="3"/>
  <c r="B363" i="2" s="1"/>
  <c r="CH459" i="3"/>
  <c r="B313" i="2" s="1"/>
  <c r="CH362" i="3"/>
  <c r="B224" i="2" s="1"/>
  <c r="CH572" i="3"/>
  <c r="B405" i="2" s="1"/>
  <c r="CH469" i="3"/>
  <c r="B320" i="2" s="1"/>
  <c r="CH738" i="3"/>
  <c r="B539" i="2" s="1"/>
  <c r="CH139" i="3" l="1"/>
  <c r="AM126" i="3" s="1"/>
  <c r="AM130" i="3"/>
  <c r="C1" i="2"/>
</calcChain>
</file>

<file path=xl/sharedStrings.xml><?xml version="1.0" encoding="utf-8"?>
<sst xmlns="http://schemas.openxmlformats.org/spreadsheetml/2006/main" count="2072" uniqueCount="918">
  <si>
    <t>**</t>
    <phoneticPr fontId="7"/>
  </si>
  <si>
    <t>ご記入日：</t>
    <rPh sb="1" eb="3">
      <t>ｷﾆｭｳ</t>
    </rPh>
    <rPh sb="3" eb="4">
      <t>ﾋﾞ</t>
    </rPh>
    <phoneticPr fontId="9" type="noConversion"/>
  </si>
  <si>
    <t>Customer
Info</t>
  </si>
  <si>
    <t>Customer Name</t>
  </si>
  <si>
    <t>Name</t>
  </si>
  <si>
    <t>Institution/Company</t>
  </si>
  <si>
    <t>Company</t>
  </si>
  <si>
    <t>Department</t>
  </si>
  <si>
    <t>Dept</t>
  </si>
  <si>
    <t>Street Address 1</t>
  </si>
  <si>
    <t>Addr1</t>
  </si>
  <si>
    <t>City</t>
  </si>
  <si>
    <t>State/Zip</t>
  </si>
  <si>
    <t>State/Zip</t>
    <phoneticPr fontId="7"/>
  </si>
  <si>
    <t>Country</t>
  </si>
  <si>
    <t>Tel Number</t>
  </si>
  <si>
    <t>Tel</t>
  </si>
  <si>
    <t>Fax Number</t>
  </si>
  <si>
    <r>
      <t>　＊</t>
    </r>
    <r>
      <rPr>
        <sz val="10"/>
        <rFont val="ＭＳ Ｐゴシック"/>
        <family val="3"/>
        <charset val="128"/>
      </rPr>
      <t>印は入力必須項目です。</t>
    </r>
    <r>
      <rPr>
        <sz val="10"/>
        <rFont val="Arial"/>
        <family val="2"/>
      </rPr>
      <t xml:space="preserve"> </t>
    </r>
    <r>
      <rPr>
        <sz val="10"/>
        <rFont val="ＭＳ Ｐゴシック"/>
        <family val="3"/>
        <charset val="128"/>
      </rPr>
      <t>記載された内容に基づいて試験計画書、試験報告書を作成いたします。</t>
    </r>
    <rPh sb="14" eb="16">
      <t>キサイ</t>
    </rPh>
    <rPh sb="19" eb="21">
      <t>ナイヨウ</t>
    </rPh>
    <rPh sb="22" eb="23">
      <t>モト</t>
    </rPh>
    <rPh sb="26" eb="28">
      <t>シケン</t>
    </rPh>
    <rPh sb="28" eb="30">
      <t>ケイカク</t>
    </rPh>
    <rPh sb="30" eb="31">
      <t>ショ</t>
    </rPh>
    <rPh sb="32" eb="34">
      <t>シケン</t>
    </rPh>
    <rPh sb="34" eb="37">
      <t>ホウコクショ</t>
    </rPh>
    <rPh sb="38" eb="40">
      <t>サクセイ</t>
    </rPh>
    <phoneticPr fontId="7"/>
  </si>
  <si>
    <t>Email Address</t>
  </si>
  <si>
    <t>Email</t>
  </si>
  <si>
    <t>Study Information</t>
    <phoneticPr fontId="9" type="noConversion"/>
  </si>
  <si>
    <r>
      <t>　試験内容</t>
    </r>
    <r>
      <rPr>
        <sz val="12"/>
        <rFont val="Arial"/>
        <family val="2"/>
      </rPr>
      <t xml:space="preserve"> </t>
    </r>
    <r>
      <rPr>
        <vertAlign val="superscript"/>
        <sz val="14"/>
        <color indexed="10"/>
        <rFont val="Arial"/>
        <family val="2"/>
      </rPr>
      <t>*</t>
    </r>
    <rPh sb="1" eb="3">
      <t>シケン</t>
    </rPh>
    <rPh sb="3" eb="5">
      <t>ナイヨウ</t>
    </rPh>
    <phoneticPr fontId="7"/>
  </si>
  <si>
    <t>Study Information</t>
  </si>
  <si>
    <t>AssayType</t>
    <phoneticPr fontId="7"/>
  </si>
  <si>
    <t>1: %I, 2: IC50</t>
    <phoneticPr fontId="7"/>
  </si>
  <si>
    <r>
      <t>　試験濃度単位</t>
    </r>
    <r>
      <rPr>
        <sz val="12"/>
        <rFont val="Arial"/>
        <family val="2"/>
      </rPr>
      <t xml:space="preserve"> </t>
    </r>
    <r>
      <rPr>
        <vertAlign val="superscript"/>
        <sz val="14"/>
        <color indexed="10"/>
        <rFont val="Arial"/>
        <family val="2"/>
      </rPr>
      <t>*</t>
    </r>
    <rPh sb="1" eb="3">
      <t>シケン</t>
    </rPh>
    <rPh sb="3" eb="5">
      <t>ノウド</t>
    </rPh>
    <rPh sb="5" eb="7">
      <t>タンイ</t>
    </rPh>
    <phoneticPr fontId="7"/>
  </si>
  <si>
    <t>CpdState</t>
  </si>
  <si>
    <r>
      <t>　試験終了後の被験物質の処分</t>
    </r>
    <r>
      <rPr>
        <sz val="12"/>
        <rFont val="Arial"/>
        <family val="2"/>
      </rPr>
      <t xml:space="preserve"> </t>
    </r>
    <r>
      <rPr>
        <vertAlign val="superscript"/>
        <sz val="14"/>
        <color indexed="10"/>
        <rFont val="Arial"/>
        <family val="2"/>
      </rPr>
      <t>*</t>
    </r>
    <rPh sb="1" eb="3">
      <t>シケン</t>
    </rPh>
    <rPh sb="3" eb="6">
      <t>シュウリョウゴ</t>
    </rPh>
    <rPh sb="7" eb="9">
      <t>ヒケン</t>
    </rPh>
    <rPh sb="9" eb="11">
      <t>ブッシツ</t>
    </rPh>
    <rPh sb="12" eb="14">
      <t>ショブン</t>
    </rPh>
    <phoneticPr fontId="7"/>
  </si>
  <si>
    <r>
      <t xml:space="preserve">1: </t>
    </r>
    <r>
      <rPr>
        <sz val="10"/>
        <rFont val="Arial"/>
        <family val="2"/>
      </rPr>
      <t>u</t>
    </r>
    <r>
      <rPr>
        <sz val="10"/>
        <rFont val="Arial"/>
        <family val="2"/>
      </rPr>
      <t xml:space="preserve">M, 2: </t>
    </r>
    <r>
      <rPr>
        <sz val="10"/>
        <rFont val="Arial"/>
        <family val="2"/>
      </rPr>
      <t>u</t>
    </r>
    <r>
      <rPr>
        <sz val="10"/>
        <rFont val="Arial"/>
        <family val="2"/>
      </rPr>
      <t>g/mL</t>
    </r>
    <phoneticPr fontId="7"/>
  </si>
  <si>
    <t>　被験物質の発送予定日</t>
    <rPh sb="1" eb="3">
      <t>ヒケン</t>
    </rPh>
    <rPh sb="3" eb="5">
      <t>ブッシツ</t>
    </rPh>
    <rPh sb="6" eb="8">
      <t>ハッソウ</t>
    </rPh>
    <rPh sb="8" eb="11">
      <t>ヨテイビ</t>
    </rPh>
    <phoneticPr fontId="7"/>
  </si>
  <si>
    <t>Remnant</t>
  </si>
  <si>
    <t>　試験計画書、報告書の言語</t>
    <rPh sb="1" eb="3">
      <t>シケン</t>
    </rPh>
    <rPh sb="3" eb="6">
      <t>ケイカクショ</t>
    </rPh>
    <rPh sb="7" eb="10">
      <t>ホウコクショ</t>
    </rPh>
    <rPh sb="11" eb="13">
      <t>ゲンゴ</t>
    </rPh>
    <phoneticPr fontId="7"/>
  </si>
  <si>
    <t>　英語版での試験計画書、報告書を希望される場合は英語版申込書でお申し込みください。</t>
    <rPh sb="1" eb="3">
      <t>エイゴ</t>
    </rPh>
    <rPh sb="3" eb="4">
      <t>バン</t>
    </rPh>
    <rPh sb="6" eb="11">
      <t>シケンケイカクショ</t>
    </rPh>
    <rPh sb="12" eb="15">
      <t>ホウコクショ</t>
    </rPh>
    <rPh sb="16" eb="18">
      <t>キボウ</t>
    </rPh>
    <rPh sb="21" eb="23">
      <t>バアイ</t>
    </rPh>
    <rPh sb="24" eb="26">
      <t>エイゴ</t>
    </rPh>
    <rPh sb="32" eb="33">
      <t>モウ</t>
    </rPh>
    <rPh sb="34" eb="35">
      <t>コ</t>
    </rPh>
    <phoneticPr fontId="7"/>
  </si>
  <si>
    <t>shipping</t>
  </si>
  <si>
    <t>試験の反応条件について</t>
    <rPh sb="0" eb="2">
      <t>シケン</t>
    </rPh>
    <rPh sb="3" eb="5">
      <t>ハンノウ</t>
    </rPh>
    <rPh sb="5" eb="7">
      <t>ジョウケン</t>
    </rPh>
    <phoneticPr fontId="7"/>
  </si>
  <si>
    <r>
      <t>各キナーゼの反応条件につきましては</t>
    </r>
    <r>
      <rPr>
        <sz val="9"/>
        <rFont val="Arial"/>
        <family val="2"/>
      </rPr>
      <t>Kinase Profiling Book</t>
    </r>
    <r>
      <rPr>
        <sz val="9"/>
        <rFont val="ＭＳ Ｐゴシック"/>
        <family val="3"/>
        <charset val="128"/>
      </rPr>
      <t>をご覧ください。</t>
    </r>
    <rPh sb="0" eb="1">
      <t>カク</t>
    </rPh>
    <rPh sb="6" eb="8">
      <t>ハンノウ</t>
    </rPh>
    <rPh sb="8" eb="10">
      <t>ジョウケン</t>
    </rPh>
    <rPh sb="40" eb="41">
      <t>ラン</t>
    </rPh>
    <phoneticPr fontId="7"/>
  </si>
  <si>
    <r>
      <t>（</t>
    </r>
    <r>
      <rPr>
        <u/>
        <sz val="10"/>
        <color indexed="12"/>
        <rFont val="Arial"/>
        <family val="2"/>
      </rPr>
      <t>http://www.carnabio.com/output/pdf/ProfilingProfilingBook_ja.pdf)</t>
    </r>
  </si>
  <si>
    <t>被験物質の取り扱いについて</t>
  </si>
  <si>
    <t>被験物質</t>
  </si>
  <si>
    <t>送付</t>
  </si>
  <si>
    <r>
      <t>被験物質は適切な輸送方法にて下記宛にお送り下さい。</t>
    </r>
    <r>
      <rPr>
        <sz val="9"/>
        <rFont val="Arial"/>
        <family val="2"/>
      </rPr>
      <t xml:space="preserve"> </t>
    </r>
  </si>
  <si>
    <r>
      <t>〒</t>
    </r>
    <r>
      <rPr>
        <sz val="9"/>
        <rFont val="Arial"/>
        <family val="2"/>
      </rPr>
      <t>650-0047</t>
    </r>
  </si>
  <si>
    <r>
      <t>神戸市中央区港島南町</t>
    </r>
    <r>
      <rPr>
        <sz val="9"/>
        <rFont val="Arial"/>
        <family val="2"/>
      </rPr>
      <t>1</t>
    </r>
    <r>
      <rPr>
        <sz val="9"/>
        <rFont val="ＭＳ Ｐゴシック"/>
        <family val="3"/>
        <charset val="128"/>
      </rPr>
      <t>丁目</t>
    </r>
    <r>
      <rPr>
        <sz val="9"/>
        <rFont val="Arial"/>
        <family val="2"/>
      </rPr>
      <t>5</t>
    </r>
    <r>
      <rPr>
        <sz val="9"/>
        <rFont val="ＭＳ Ｐゴシック"/>
        <family val="3"/>
        <charset val="128"/>
      </rPr>
      <t>番</t>
    </r>
    <r>
      <rPr>
        <sz val="9"/>
        <rFont val="Arial"/>
        <family val="2"/>
      </rPr>
      <t>5</t>
    </r>
    <r>
      <rPr>
        <sz val="9"/>
        <rFont val="ＭＳ Ｐゴシック"/>
        <family val="3"/>
        <charset val="128"/>
      </rPr>
      <t>号</t>
    </r>
    <r>
      <rPr>
        <sz val="9"/>
        <rFont val="Arial"/>
        <family val="2"/>
      </rPr>
      <t xml:space="preserve"> BMA 3F</t>
    </r>
  </si>
  <si>
    <r>
      <t>FAX</t>
    </r>
    <r>
      <rPr>
        <sz val="9"/>
        <rFont val="ＭＳ Ｐゴシック"/>
        <family val="3"/>
        <charset val="128"/>
      </rPr>
      <t>：</t>
    </r>
    <r>
      <rPr>
        <sz val="9"/>
        <rFont val="Arial"/>
        <family val="2"/>
      </rPr>
      <t xml:space="preserve"> 078-302-7086 </t>
    </r>
  </si>
  <si>
    <t xml:space="preserve">info@carnabio.com </t>
  </si>
  <si>
    <t>保管</t>
  </si>
  <si>
    <r>
      <t>廃棄</t>
    </r>
    <r>
      <rPr>
        <sz val="9"/>
        <rFont val="Arial"/>
        <family val="2"/>
      </rPr>
      <t xml:space="preserve"> / </t>
    </r>
    <r>
      <rPr>
        <sz val="9"/>
        <rFont val="ＭＳ Ｐゴシック"/>
        <family val="3"/>
        <charset val="128"/>
      </rPr>
      <t>返却</t>
    </r>
    <rPh sb="5" eb="7">
      <t>ヘンキャク</t>
    </rPh>
    <phoneticPr fontId="7"/>
  </si>
  <si>
    <t>Compound and Assay Information</t>
  </si>
  <si>
    <r>
      <t>IC50</t>
    </r>
    <r>
      <rPr>
        <sz val="9"/>
        <rFont val="ＭＳ Ｐゴシック"/>
        <family val="3"/>
        <charset val="128"/>
      </rPr>
      <t>計算セル</t>
    </r>
    <rPh sb="4" eb="6">
      <t>ケイサン</t>
    </rPh>
    <phoneticPr fontId="7"/>
  </si>
  <si>
    <t>Cpd2</t>
  </si>
  <si>
    <t>Cpd3</t>
  </si>
  <si>
    <t>Cpd4</t>
  </si>
  <si>
    <t>Cpd5</t>
  </si>
  <si>
    <t>Cpd6</t>
  </si>
  <si>
    <t>Cpd7</t>
  </si>
  <si>
    <t>Cpd8</t>
  </si>
  <si>
    <t>Cpd9</t>
  </si>
  <si>
    <t>Cpd10</t>
  </si>
  <si>
    <t>Cpd11</t>
  </si>
  <si>
    <t>Cpd12</t>
  </si>
  <si>
    <t>Cpd13</t>
  </si>
  <si>
    <t>Cpd14</t>
  </si>
  <si>
    <t>Cpd15</t>
  </si>
  <si>
    <t>Cpd16</t>
  </si>
  <si>
    <t>Cpd17</t>
  </si>
  <si>
    <t>Cpd18</t>
  </si>
  <si>
    <t>Cpd19</t>
  </si>
  <si>
    <t>Cpd20</t>
  </si>
  <si>
    <t>Cpd21</t>
  </si>
  <si>
    <t>Cpd22</t>
  </si>
  <si>
    <t>Cpd23</t>
  </si>
  <si>
    <t>Cpd24</t>
  </si>
  <si>
    <t>Cpd25</t>
  </si>
  <si>
    <t>Cpd26</t>
  </si>
  <si>
    <t>Cpd27</t>
  </si>
  <si>
    <t>Cpd28</t>
  </si>
  <si>
    <t>Cpd29</t>
  </si>
  <si>
    <t>Cpd30</t>
  </si>
  <si>
    <t>Cpd31</t>
  </si>
  <si>
    <t>Cpd32</t>
  </si>
  <si>
    <t>Cpd33</t>
  </si>
  <si>
    <t>Cpd34</t>
  </si>
  <si>
    <t>Cpd35</t>
  </si>
  <si>
    <t>Cpd36</t>
  </si>
  <si>
    <t>Cpd37</t>
  </si>
  <si>
    <t>Cpd38</t>
  </si>
  <si>
    <t>Cpd39</t>
  </si>
  <si>
    <t>Cpd40</t>
  </si>
  <si>
    <t>Cpd41</t>
  </si>
  <si>
    <t>Cpd42</t>
  </si>
  <si>
    <t>Cpd43</t>
  </si>
  <si>
    <t>Cpd44</t>
  </si>
  <si>
    <t>Cpd45</t>
  </si>
  <si>
    <t>Cpd46</t>
  </si>
  <si>
    <t>Cpd47</t>
  </si>
  <si>
    <t>Cpd48</t>
  </si>
  <si>
    <t>Cpd49</t>
  </si>
  <si>
    <t>Cpd50</t>
  </si>
  <si>
    <t># Checked or red colored kinase is selected one.</t>
  </si>
  <si>
    <t>TK20</t>
  </si>
  <si>
    <t>STK30</t>
  </si>
  <si>
    <t>Cell Cycle</t>
  </si>
  <si>
    <t>Cell Cycle_1mM</t>
  </si>
  <si>
    <t>FULL</t>
  </si>
  <si>
    <t>FULL_1mM</t>
  </si>
  <si>
    <t>FULL+MAPK</t>
  </si>
  <si>
    <r>
      <t>L</t>
    </r>
    <r>
      <rPr>
        <sz val="10"/>
        <rFont val="Arial"/>
        <family val="2"/>
      </rPr>
      <t>ist</t>
    </r>
    <r>
      <rPr>
        <sz val="10"/>
        <rFont val="ＭＳ Ｐゴシック"/>
        <family val="3"/>
        <charset val="128"/>
      </rPr>
      <t>入力されているKinase数</t>
    </r>
    <rPh sb="4" eb="6">
      <t>ニュウリョク</t>
    </rPh>
    <rPh sb="17" eb="18">
      <t>スウ</t>
    </rPh>
    <phoneticPr fontId="7"/>
  </si>
  <si>
    <t>選択されていないキナーゼを非表示にする</t>
    <rPh sb="0" eb="2">
      <t>センタク</t>
    </rPh>
    <rPh sb="13" eb="16">
      <t>ヒヒョウジ</t>
    </rPh>
    <phoneticPr fontId="7"/>
  </si>
  <si>
    <t>STK_1mM</t>
    <phoneticPr fontId="7"/>
  </si>
  <si>
    <t>Other_1mM</t>
    <phoneticPr fontId="7"/>
  </si>
  <si>
    <t>Cascade</t>
    <phoneticPr fontId="7"/>
  </si>
  <si>
    <t>Cascade</t>
  </si>
  <si>
    <r>
      <t>L</t>
    </r>
    <r>
      <rPr>
        <sz val="10"/>
        <rFont val="Arial"/>
        <family val="2"/>
      </rPr>
      <t>ist</t>
    </r>
    <phoneticPr fontId="7"/>
  </si>
  <si>
    <t>Flag</t>
    <phoneticPr fontId="9" type="noConversion"/>
  </si>
  <si>
    <t>Tyrosine Kinases</t>
  </si>
  <si>
    <t>ABL</t>
  </si>
  <si>
    <t>Km</t>
    <phoneticPr fontId="7"/>
  </si>
  <si>
    <t>1mM</t>
    <phoneticPr fontId="7"/>
  </si>
  <si>
    <t>ABL_1mM</t>
  </si>
  <si>
    <r>
      <t>L</t>
    </r>
    <r>
      <rPr>
        <sz val="10"/>
        <rFont val="Arial"/>
        <family val="2"/>
      </rPr>
      <t>ist</t>
    </r>
    <r>
      <rPr>
        <sz val="10"/>
        <rFont val="ＭＳ Ｐゴシック"/>
        <family val="3"/>
        <charset val="128"/>
      </rPr>
      <t>入力</t>
    </r>
    <rPh sb="4" eb="6">
      <t>ニュウリョク</t>
    </rPh>
    <phoneticPr fontId="7"/>
  </si>
  <si>
    <t>ACK</t>
  </si>
  <si>
    <t>ABL(E255K)</t>
  </si>
  <si>
    <t>ABL(E255K)_1mM</t>
  </si>
  <si>
    <t>ALK</t>
  </si>
  <si>
    <t>ABL(T315I)</t>
  </si>
  <si>
    <t>ABL(T315I)_1mM</t>
  </si>
  <si>
    <t>ACK_1mM</t>
  </si>
  <si>
    <t>EML4-ALK</t>
  </si>
  <si>
    <t>NPM1-ALK</t>
  </si>
  <si>
    <t>ARG</t>
  </si>
  <si>
    <t>AXL</t>
  </si>
  <si>
    <t>ALK_1mM</t>
  </si>
  <si>
    <t>BLK</t>
  </si>
  <si>
    <t>BMX</t>
  </si>
  <si>
    <t>BRK</t>
  </si>
  <si>
    <t>BTK</t>
  </si>
  <si>
    <t>ALK(C1156Y)</t>
  </si>
  <si>
    <t>ALK(C1156Y)_1mM</t>
  </si>
  <si>
    <t>CSK</t>
  </si>
  <si>
    <t>DDR1</t>
  </si>
  <si>
    <t>DDR2</t>
  </si>
  <si>
    <t>ALK(F1174L)</t>
  </si>
  <si>
    <t>ALK(F1174L)_1mM</t>
  </si>
  <si>
    <t>EGFR</t>
  </si>
  <si>
    <t>ALK(G1202R)</t>
  </si>
  <si>
    <t>ALK(G1202R)_1mM</t>
  </si>
  <si>
    <t>ALK(G1269A)</t>
  </si>
  <si>
    <t>ALK(G1269A)_1mM</t>
  </si>
  <si>
    <t>EPHA1</t>
  </si>
  <si>
    <t>EPHA2</t>
  </si>
  <si>
    <t>EPHA3</t>
  </si>
  <si>
    <t>EPHA4</t>
  </si>
  <si>
    <t>EPHA5</t>
  </si>
  <si>
    <t>EPHA6</t>
  </si>
  <si>
    <t>EPHA7</t>
  </si>
  <si>
    <t>EPHA8</t>
  </si>
  <si>
    <t>ALK(L1196M)</t>
  </si>
  <si>
    <t>ALK(L1196M)_1mM</t>
  </si>
  <si>
    <t>EPHB1</t>
  </si>
  <si>
    <t>EPHB2</t>
  </si>
  <si>
    <t>EPHB3</t>
  </si>
  <si>
    <t>EPHB4</t>
  </si>
  <si>
    <t>ALK(R1275Q)</t>
  </si>
  <si>
    <t>ALK(R1275Q)_1mM</t>
  </si>
  <si>
    <t>FAK</t>
  </si>
  <si>
    <t>FER</t>
  </si>
  <si>
    <t>FES</t>
  </si>
  <si>
    <t>FGFR1</t>
  </si>
  <si>
    <t>EML4-ALK_1mM</t>
  </si>
  <si>
    <t>FGFR2</t>
  </si>
  <si>
    <t>FGFR3</t>
  </si>
  <si>
    <t>NPM1-ALK_1mM</t>
  </si>
  <si>
    <t>ARG_1mM</t>
  </si>
  <si>
    <t>FGFR4</t>
  </si>
  <si>
    <t>AXL_1mM</t>
  </si>
  <si>
    <t>FGR</t>
  </si>
  <si>
    <t>FLT1</t>
  </si>
  <si>
    <t>FLT3</t>
  </si>
  <si>
    <t>FLT4</t>
  </si>
  <si>
    <t>BLK_1mM</t>
  </si>
  <si>
    <t>FMS</t>
  </si>
  <si>
    <t>FRK</t>
  </si>
  <si>
    <t>BMX_1mM</t>
  </si>
  <si>
    <t>HCK</t>
  </si>
  <si>
    <t>HER2</t>
  </si>
  <si>
    <t>HER4</t>
  </si>
  <si>
    <t>IGF1R</t>
  </si>
  <si>
    <t>BRK_1mM</t>
  </si>
  <si>
    <t>INSR</t>
  </si>
  <si>
    <t>IRR</t>
  </si>
  <si>
    <t>ITK</t>
  </si>
  <si>
    <t>JAK1</t>
  </si>
  <si>
    <t>BTK_1mM</t>
  </si>
  <si>
    <t>JAK2</t>
  </si>
  <si>
    <t>JAK3</t>
  </si>
  <si>
    <t>KDR</t>
  </si>
  <si>
    <t>KIT</t>
  </si>
  <si>
    <t>BTK(C481S)</t>
  </si>
  <si>
    <t>BTK(C481S)_1mM</t>
  </si>
  <si>
    <t>CSK_1mM</t>
  </si>
  <si>
    <t>LCK</t>
  </si>
  <si>
    <t>LTK</t>
  </si>
  <si>
    <t>DDR1_1mM</t>
  </si>
  <si>
    <t>LYNa</t>
  </si>
  <si>
    <t>LYNb</t>
  </si>
  <si>
    <t>MER</t>
  </si>
  <si>
    <t>MET</t>
  </si>
  <si>
    <t>DDR2_1mM</t>
  </si>
  <si>
    <t>MUSK</t>
  </si>
  <si>
    <t>EGFR_1mM</t>
  </si>
  <si>
    <t>PDGFRα</t>
  </si>
  <si>
    <t>EGFR(d746-750)</t>
  </si>
  <si>
    <t>EGFR(d746-750)_1mM</t>
  </si>
  <si>
    <t>PDGFRβ</t>
  </si>
  <si>
    <t>PYK2</t>
  </si>
  <si>
    <t>RET</t>
  </si>
  <si>
    <t>EGFR(d746-750/T790M)_1mM</t>
  </si>
  <si>
    <t>RON</t>
  </si>
  <si>
    <t>ROS</t>
  </si>
  <si>
    <t>SRC</t>
  </si>
  <si>
    <t>SRM</t>
  </si>
  <si>
    <t>SYK</t>
  </si>
  <si>
    <t>EGFR(L858R)</t>
  </si>
  <si>
    <t>EGFR(L858R)_1mM</t>
  </si>
  <si>
    <t>TEC</t>
  </si>
  <si>
    <t>TIE2</t>
  </si>
  <si>
    <t>TNK1</t>
  </si>
  <si>
    <t>TRKA</t>
  </si>
  <si>
    <t>EGFR(L861Q)</t>
  </si>
  <si>
    <t>EGFR(L861Q)_1mM</t>
  </si>
  <si>
    <t>TRKB</t>
  </si>
  <si>
    <t>TRKC</t>
  </si>
  <si>
    <t>TXK</t>
  </si>
  <si>
    <t>TYK2</t>
  </si>
  <si>
    <t>EGFR(T790M)</t>
  </si>
  <si>
    <t>EGFR(T790M)_1mM</t>
  </si>
  <si>
    <t>TYRO3</t>
  </si>
  <si>
    <t>YES</t>
  </si>
  <si>
    <t>ZAP70</t>
  </si>
  <si>
    <t>EGFR(T790M/L858R)</t>
  </si>
  <si>
    <t>EGFR(T790M/L858R)_1mM</t>
  </si>
  <si>
    <t>Serine/Threonine Kinases</t>
  </si>
  <si>
    <t>EPHA1_1mM</t>
  </si>
  <si>
    <t>AKT1</t>
  </si>
  <si>
    <t>AKT2</t>
  </si>
  <si>
    <t>AKT3</t>
  </si>
  <si>
    <t>AMPKα1/β1/γ1</t>
  </si>
  <si>
    <t>EPHA2_1mM</t>
  </si>
  <si>
    <t>AMPKα2/β1/γ1</t>
  </si>
  <si>
    <t>AurA</t>
  </si>
  <si>
    <t>AurA/TPX2</t>
  </si>
  <si>
    <t>EPHA3_1mM</t>
  </si>
  <si>
    <t>AurC</t>
  </si>
  <si>
    <t>BRSK1</t>
  </si>
  <si>
    <t>BRSK2</t>
  </si>
  <si>
    <t>BUB1/BUB3</t>
  </si>
  <si>
    <t>EPHA4_1mM</t>
  </si>
  <si>
    <t>CaMK1α</t>
  </si>
  <si>
    <t>CaMK1δ</t>
  </si>
  <si>
    <t>CaMK2α</t>
  </si>
  <si>
    <t>CaMK2β</t>
  </si>
  <si>
    <t>EPHA5_1mM</t>
  </si>
  <si>
    <t>CaMK2γ</t>
  </si>
  <si>
    <t>CaMK2δ</t>
  </si>
  <si>
    <t>CaMK4</t>
  </si>
  <si>
    <t>EPHA6_1mM</t>
  </si>
  <si>
    <t>CDC7/ASK</t>
  </si>
  <si>
    <t>CDK2/CycA2</t>
  </si>
  <si>
    <t>CDK2/CycE1</t>
  </si>
  <si>
    <t>CDK3/CycE1</t>
  </si>
  <si>
    <t>EPHA7_1mM</t>
  </si>
  <si>
    <t>CDK4/CycD3</t>
  </si>
  <si>
    <t>CDK5/p25</t>
  </si>
  <si>
    <t>CDK6/CycD3</t>
  </si>
  <si>
    <t>CDK7/CycH/MAT1</t>
  </si>
  <si>
    <t>EPHA8_1mM</t>
  </si>
  <si>
    <t>CDK9/CycT1</t>
  </si>
  <si>
    <t>CGK2</t>
  </si>
  <si>
    <t>CHK1</t>
  </si>
  <si>
    <t>CHK2</t>
  </si>
  <si>
    <t>EPHB1_1mM</t>
  </si>
  <si>
    <t>CK1α</t>
  </si>
  <si>
    <t>CK1γ1</t>
  </si>
  <si>
    <t>CK1γ2</t>
  </si>
  <si>
    <t>CK1γ3</t>
  </si>
  <si>
    <t>EPHB2_1mM</t>
  </si>
  <si>
    <t>CK1δ</t>
  </si>
  <si>
    <t>CK1ε</t>
  </si>
  <si>
    <t>CK2α1/β</t>
  </si>
  <si>
    <t>CK2α2/β</t>
  </si>
  <si>
    <t>EPHB3_1mM</t>
  </si>
  <si>
    <t>CLK1</t>
  </si>
  <si>
    <t>CLK2</t>
  </si>
  <si>
    <t>CLK3</t>
  </si>
  <si>
    <t>CRIK</t>
  </si>
  <si>
    <t>EPHB4_1mM</t>
  </si>
  <si>
    <t>DAPK1</t>
  </si>
  <si>
    <t>DCAMKL2</t>
  </si>
  <si>
    <t>DYRK1A</t>
  </si>
  <si>
    <t>DYRK1B</t>
  </si>
  <si>
    <t>FAK_1mM</t>
  </si>
  <si>
    <t>DYRK2</t>
  </si>
  <si>
    <t>DYRK3</t>
  </si>
  <si>
    <t>EEF2K</t>
  </si>
  <si>
    <t>Erk1</t>
  </si>
  <si>
    <t>FER_1mM</t>
  </si>
  <si>
    <t>Erk2</t>
  </si>
  <si>
    <t>Erk5</t>
  </si>
  <si>
    <t>Km = 1mM</t>
    <phoneticPr fontId="7"/>
  </si>
  <si>
    <t>GSK3α</t>
  </si>
  <si>
    <t>GSK3β</t>
  </si>
  <si>
    <t>FES_1mM</t>
  </si>
  <si>
    <t>Haspin</t>
  </si>
  <si>
    <t>HGK</t>
  </si>
  <si>
    <t>HIPK1</t>
  </si>
  <si>
    <t>HIPK2</t>
  </si>
  <si>
    <t>FGFR1_1mM</t>
  </si>
  <si>
    <t>FGFR1(V561M)</t>
  </si>
  <si>
    <t>HIPK3</t>
  </si>
  <si>
    <t>HIPK4</t>
  </si>
  <si>
    <t>HPK1</t>
  </si>
  <si>
    <t>IKKα</t>
  </si>
  <si>
    <t>FGFR1(V561M)_1mM</t>
  </si>
  <si>
    <t>IKKβ</t>
  </si>
  <si>
    <t>IKKε</t>
  </si>
  <si>
    <t>IRAK1</t>
  </si>
  <si>
    <t>IRAK4</t>
  </si>
  <si>
    <t>FGFR2_1mM</t>
  </si>
  <si>
    <t>FGFR2(V564I)</t>
  </si>
  <si>
    <t>JNK1</t>
  </si>
  <si>
    <t>JNK2</t>
  </si>
  <si>
    <t>JNK3</t>
  </si>
  <si>
    <t>FGFR2(V564I)_1mM</t>
  </si>
  <si>
    <t>LOK</t>
  </si>
  <si>
    <t>MAP4K2</t>
  </si>
  <si>
    <t>MAPKAPK2</t>
  </si>
  <si>
    <t>MAPKAPK3</t>
  </si>
  <si>
    <t>FGFR3_1mM</t>
  </si>
  <si>
    <t>FGFR3(K650E)</t>
  </si>
  <si>
    <t>MAPKAPK5</t>
  </si>
  <si>
    <t>MARK1</t>
  </si>
  <si>
    <t>MARK2</t>
  </si>
  <si>
    <t>MARK3</t>
  </si>
  <si>
    <t>FGFR3(K650E)_1mM</t>
  </si>
  <si>
    <t>FGFR3(K650M)</t>
  </si>
  <si>
    <t>MARK4</t>
  </si>
  <si>
    <t>MELK</t>
  </si>
  <si>
    <t>MINK</t>
  </si>
  <si>
    <t>MNK1</t>
  </si>
  <si>
    <t>FGFR3(K650M)_1mM</t>
  </si>
  <si>
    <t>FGFR3(V555L)</t>
  </si>
  <si>
    <t>MNK2</t>
  </si>
  <si>
    <t>MRCKα</t>
  </si>
  <si>
    <t>MRCKβ</t>
  </si>
  <si>
    <t>MSK1</t>
  </si>
  <si>
    <t>FGFR3(V555L)_1mM</t>
  </si>
  <si>
    <t>FGFR3(V555M)</t>
  </si>
  <si>
    <t>MSK2</t>
  </si>
  <si>
    <t>MSSK1</t>
  </si>
  <si>
    <t>MST1</t>
  </si>
  <si>
    <t>MST2</t>
  </si>
  <si>
    <t>FGFR3(V555M)_1mM</t>
  </si>
  <si>
    <t>MST3</t>
  </si>
  <si>
    <t>MST4</t>
  </si>
  <si>
    <t>NDR1</t>
  </si>
  <si>
    <t>NDR2</t>
  </si>
  <si>
    <t>FGFR4_1mM</t>
  </si>
  <si>
    <t>FGFR4(N535K)</t>
  </si>
  <si>
    <t>NEK1</t>
  </si>
  <si>
    <t>NEK2</t>
  </si>
  <si>
    <t>NEK4</t>
  </si>
  <si>
    <t>NEK6</t>
  </si>
  <si>
    <t>FGFR4(N535K)_1mM</t>
  </si>
  <si>
    <t>FGFR4(V550E)</t>
  </si>
  <si>
    <t>NEK7</t>
  </si>
  <si>
    <t>NEK9</t>
  </si>
  <si>
    <t>NIM1K</t>
  </si>
  <si>
    <t>NuaK1</t>
  </si>
  <si>
    <t>FGFR4(V550E)_1mM</t>
  </si>
  <si>
    <t>FGFR4(V550L)</t>
  </si>
  <si>
    <t>NuaK2</t>
  </si>
  <si>
    <t>p38α</t>
  </si>
  <si>
    <t>p38β</t>
  </si>
  <si>
    <t>p38γ</t>
  </si>
  <si>
    <t>FGFR4(V550L)_1mM</t>
  </si>
  <si>
    <t>p38δ</t>
  </si>
  <si>
    <t>p70S6K</t>
  </si>
  <si>
    <t>p70S6Kβ</t>
  </si>
  <si>
    <t>PAK1</t>
  </si>
  <si>
    <t>FGR_1mM</t>
  </si>
  <si>
    <t>PAK2</t>
  </si>
  <si>
    <t>PAK4</t>
  </si>
  <si>
    <t>PAK5</t>
  </si>
  <si>
    <t>PAK6</t>
  </si>
  <si>
    <t>FLT1_1mM</t>
  </si>
  <si>
    <t>PASK</t>
  </si>
  <si>
    <t>PBK</t>
  </si>
  <si>
    <t>PDHK2</t>
  </si>
  <si>
    <t>PDHK4</t>
  </si>
  <si>
    <t>FLT3_1mM</t>
  </si>
  <si>
    <t>PDK1</t>
  </si>
  <si>
    <t>PEK</t>
  </si>
  <si>
    <t>PGK</t>
  </si>
  <si>
    <t>PHKG1</t>
  </si>
  <si>
    <t>FLT4_1mM</t>
  </si>
  <si>
    <t>PHKG2</t>
  </si>
  <si>
    <t>PIM1</t>
  </si>
  <si>
    <t>PIM2</t>
  </si>
  <si>
    <t>PIM3</t>
  </si>
  <si>
    <t>FMS_1mM</t>
  </si>
  <si>
    <t>PKACα</t>
  </si>
  <si>
    <t>PKACβ</t>
  </si>
  <si>
    <t>PKACγ</t>
  </si>
  <si>
    <t>PKCα</t>
  </si>
  <si>
    <t>FRK_1mM</t>
  </si>
  <si>
    <t>FYN(isoform a)</t>
  </si>
  <si>
    <t>PKCβ1</t>
  </si>
  <si>
    <t>PKCβ2</t>
  </si>
  <si>
    <t>PKCγ</t>
  </si>
  <si>
    <t>PKCδ</t>
  </si>
  <si>
    <t>FYN(isoform a)_1mM</t>
  </si>
  <si>
    <t>FYN(isoform b)</t>
  </si>
  <si>
    <t>PKCε</t>
  </si>
  <si>
    <t>PKCζ</t>
  </si>
  <si>
    <t>PKCη</t>
  </si>
  <si>
    <t>PKCθ</t>
  </si>
  <si>
    <t>FYN(isoform b)_1mM</t>
  </si>
  <si>
    <t>PKCι</t>
  </si>
  <si>
    <t>PKD1</t>
  </si>
  <si>
    <t>PKD2</t>
  </si>
  <si>
    <t>PKD3</t>
  </si>
  <si>
    <t>HCK_1mM</t>
  </si>
  <si>
    <t>PKN1</t>
  </si>
  <si>
    <t>PKR</t>
  </si>
  <si>
    <t>PLK1</t>
  </si>
  <si>
    <t>PLK2</t>
  </si>
  <si>
    <t>HER2_1mM</t>
  </si>
  <si>
    <t>PLK3</t>
  </si>
  <si>
    <t>PRKX</t>
  </si>
  <si>
    <t>QIK</t>
  </si>
  <si>
    <t>ROCK1</t>
  </si>
  <si>
    <t>HER4_1mM</t>
  </si>
  <si>
    <t>ROCK2</t>
  </si>
  <si>
    <t>RSK1</t>
  </si>
  <si>
    <t>RSK2</t>
  </si>
  <si>
    <t>RSK3</t>
  </si>
  <si>
    <t>IGF1R_1mM</t>
  </si>
  <si>
    <t>RSK4</t>
  </si>
  <si>
    <t>SGK</t>
  </si>
  <si>
    <t>SGK2</t>
  </si>
  <si>
    <t>SGK3</t>
  </si>
  <si>
    <t>INSR_1mM</t>
  </si>
  <si>
    <t>SIK</t>
  </si>
  <si>
    <t>skMLCK</t>
  </si>
  <si>
    <t>SLK</t>
  </si>
  <si>
    <t>SRPK1</t>
  </si>
  <si>
    <t>IRR_1mM</t>
  </si>
  <si>
    <t>SRPK2</t>
  </si>
  <si>
    <t>TAOK2</t>
  </si>
  <si>
    <t>TBK1</t>
  </si>
  <si>
    <t>TNIK</t>
  </si>
  <si>
    <t>ITK_1mM</t>
  </si>
  <si>
    <t>TSSK1</t>
  </si>
  <si>
    <t>TSSK2</t>
  </si>
  <si>
    <t>TSSK3</t>
  </si>
  <si>
    <t>WNK1</t>
  </si>
  <si>
    <t>JAK1_1mM</t>
  </si>
  <si>
    <t>WNK2</t>
  </si>
  <si>
    <t>WNK3</t>
  </si>
  <si>
    <t>JAK2_1mM</t>
  </si>
  <si>
    <t>JAK3_1mM</t>
  </si>
  <si>
    <t>SPHK1</t>
  </si>
  <si>
    <t>SPHK2</t>
  </si>
  <si>
    <t>KDR_1mM</t>
  </si>
  <si>
    <t>KIT_1mM</t>
  </si>
  <si>
    <t>KIT(D816E)</t>
  </si>
  <si>
    <t>KIT(D816E)_1mM</t>
  </si>
  <si>
    <t>KIT(D816V)</t>
  </si>
  <si>
    <t>KIT(D816V)_1mM</t>
  </si>
  <si>
    <t>KIT(D816Y)</t>
  </si>
  <si>
    <t>KIT(D816Y)_1mM</t>
  </si>
  <si>
    <t>KIT(T670I)</t>
  </si>
  <si>
    <t>KIT(T670I)_1mM</t>
  </si>
  <si>
    <t>KIT(V560G)</t>
  </si>
  <si>
    <t>TAK1-TAB1</t>
  </si>
  <si>
    <t>KIT(V560G)_1mM</t>
  </si>
  <si>
    <t>KIT(V654A)</t>
  </si>
  <si>
    <t>KIT(V654A)_1mM</t>
  </si>
  <si>
    <t>LCK_1mM</t>
  </si>
  <si>
    <t>LTK_1mM</t>
  </si>
  <si>
    <t>LYNa_1mM</t>
  </si>
  <si>
    <t>LYNb_1mM</t>
  </si>
  <si>
    <t>MER_1mM</t>
  </si>
  <si>
    <t>MET_1mM</t>
  </si>
  <si>
    <t>MET(D1228H)</t>
  </si>
  <si>
    <t>MET(D1228H)_1mM</t>
  </si>
  <si>
    <t>MET(M1250T)</t>
  </si>
  <si>
    <t>MET(M1250T)_1mM</t>
  </si>
  <si>
    <t>MET(Y1235D)</t>
  </si>
  <si>
    <t>MET(Y1235D)_1mM</t>
  </si>
  <si>
    <t>MUSK_1mM</t>
  </si>
  <si>
    <t>PDGFRα_1mM</t>
  </si>
  <si>
    <t>PDGFRα(D842V)</t>
  </si>
  <si>
    <t>PDGFRα(D842V)_1mM</t>
  </si>
  <si>
    <t>PDGFRα(T674I)</t>
  </si>
  <si>
    <t>PDGFRα(T674I)_1mM</t>
  </si>
  <si>
    <t>PDGFRα(V561D)</t>
  </si>
  <si>
    <t>PDGFRα(V561D)_1mM</t>
  </si>
  <si>
    <t>PDGFRβ_1mM</t>
  </si>
  <si>
    <t>PYK2_1mM</t>
  </si>
  <si>
    <t>RET_1mM</t>
  </si>
  <si>
    <t>RET(G691S)</t>
  </si>
  <si>
    <t>RET(G691S)_1mM</t>
  </si>
  <si>
    <t>RET(M918T)</t>
  </si>
  <si>
    <t>RET(M918T)_1mM</t>
  </si>
  <si>
    <t>RET(S891A)</t>
  </si>
  <si>
    <t>RET(S891A)_1mM</t>
  </si>
  <si>
    <t>RET(Y791F)</t>
  </si>
  <si>
    <t>RET(Y791F)_1mM</t>
  </si>
  <si>
    <t>RON_1mM</t>
  </si>
  <si>
    <t>ROS_1mM</t>
  </si>
  <si>
    <t>SRC_1mM</t>
  </si>
  <si>
    <t>SRM_1mM</t>
  </si>
  <si>
    <t>SYK_1mM</t>
  </si>
  <si>
    <t>TEC_1mM</t>
  </si>
  <si>
    <t>TIE2_1mM</t>
  </si>
  <si>
    <t>TNK1_1mM</t>
  </si>
  <si>
    <t>TRKA_1mM</t>
  </si>
  <si>
    <t>TRKB_1mM</t>
  </si>
  <si>
    <t>TRKC_1mM</t>
  </si>
  <si>
    <t>TXK_1mM</t>
  </si>
  <si>
    <t>TYK2_1mM</t>
  </si>
  <si>
    <t>TYRO3_1mM</t>
  </si>
  <si>
    <t>YES_1mM</t>
  </si>
  <si>
    <t>YES(T348I)</t>
  </si>
  <si>
    <t>YES(T348I)_1mM</t>
  </si>
  <si>
    <t>ZAP70_1mM</t>
  </si>
  <si>
    <t>AKT1_1mM</t>
  </si>
  <si>
    <t>AMPKα1/β1/γ1_1mM</t>
  </si>
  <si>
    <t>AurA_1mM</t>
  </si>
  <si>
    <t>AurC_1mM</t>
  </si>
  <si>
    <t>BRAF_Cascade</t>
  </si>
  <si>
    <t>BRAF(V600E)_Cascade</t>
  </si>
  <si>
    <t>BRSK1_1mM</t>
  </si>
  <si>
    <t>CaMK4_1mM</t>
  </si>
  <si>
    <t>CDC7/ASK_1mM</t>
  </si>
  <si>
    <t>CDK2/CycA2_1mM</t>
  </si>
  <si>
    <t>CDK2/CycE1_1mM</t>
  </si>
  <si>
    <t>CDK4/CycD3_1mM</t>
  </si>
  <si>
    <t>CDK5/p25_1mM</t>
  </si>
  <si>
    <t>CDK6/CycD3_1mM</t>
  </si>
  <si>
    <t>CDK7/CycH/MAT1_1mM</t>
  </si>
  <si>
    <t>CDK9/CycT1_1mM</t>
  </si>
  <si>
    <t>CHK1_1mM</t>
  </si>
  <si>
    <t>CHK2_1mM</t>
  </si>
  <si>
    <t>CK1α_1mM</t>
  </si>
  <si>
    <t>CK1ε_1mM</t>
  </si>
  <si>
    <t>CK2α1/β_1mM</t>
  </si>
  <si>
    <t>CLK1_1mM</t>
  </si>
  <si>
    <t>CLK2_1mM</t>
  </si>
  <si>
    <t>COT_Cascade</t>
  </si>
  <si>
    <t>DAPK1_1mM</t>
  </si>
  <si>
    <t>DLK_Cascade</t>
  </si>
  <si>
    <t>DYRK1A_1mM</t>
  </si>
  <si>
    <t>DYRK1B_1mM</t>
  </si>
  <si>
    <t>Erk1_1mM</t>
  </si>
  <si>
    <t>Erk2_1mM</t>
  </si>
  <si>
    <t>GSK3α_1mM</t>
  </si>
  <si>
    <t>GSK3β_1mM</t>
  </si>
  <si>
    <t>HGK_1mM</t>
  </si>
  <si>
    <t>HIPK4_1mM</t>
  </si>
  <si>
    <t>IKKβ_1mM</t>
  </si>
  <si>
    <t>JNK1_1mM</t>
  </si>
  <si>
    <t>JNK2_1mM</t>
  </si>
  <si>
    <t>JNK3_1mM</t>
  </si>
  <si>
    <t>MAP2K1_Cascade</t>
  </si>
  <si>
    <t>MAP2K2_Cascade</t>
  </si>
  <si>
    <t>MAP2K3_Cascade</t>
  </si>
  <si>
    <t>MAP2K4_Cascade</t>
  </si>
  <si>
    <t>MAP2K5_Cascade</t>
  </si>
  <si>
    <t>MAP2K6_Cascade</t>
  </si>
  <si>
    <t>MAP2K7_Cascade</t>
  </si>
  <si>
    <t>MAP3K1_Cascade</t>
  </si>
  <si>
    <t>MAP3K2_Cascade</t>
  </si>
  <si>
    <t>MAP3K3_Cascade</t>
  </si>
  <si>
    <t>MAP3K4_Cascade</t>
  </si>
  <si>
    <t>MAP3K5_Cascade</t>
  </si>
  <si>
    <t>MAPKAPK2_1mM</t>
  </si>
  <si>
    <t>MINK_1mM</t>
  </si>
  <si>
    <t>MLK1_Cascade</t>
  </si>
  <si>
    <t>MLK2_Cascade</t>
  </si>
  <si>
    <t>MLK3_Cascade</t>
  </si>
  <si>
    <t>MOS_Cascade</t>
  </si>
  <si>
    <t>MST1_1mM</t>
  </si>
  <si>
    <t>NEK1_1mM</t>
  </si>
  <si>
    <t>NEK2_1mM</t>
  </si>
  <si>
    <t>NEK6_1mM</t>
  </si>
  <si>
    <t>NEK7_1mM</t>
  </si>
  <si>
    <t>NEK9_1mM</t>
  </si>
  <si>
    <t>p38α_1mM</t>
  </si>
  <si>
    <t>p38β_1mM</t>
  </si>
  <si>
    <t>p38γ_1mM</t>
  </si>
  <si>
    <t>p38δ_1mM</t>
  </si>
  <si>
    <t>p70S6K_1mM</t>
  </si>
  <si>
    <t>PAK2_1mM</t>
  </si>
  <si>
    <t>PBK_1mM</t>
  </si>
  <si>
    <t>PDK1_1mM</t>
  </si>
  <si>
    <t>PIM1_1mM</t>
  </si>
  <si>
    <t>PIM2_1mM</t>
  </si>
  <si>
    <t>PKACα_1mM</t>
  </si>
  <si>
    <t>PKCα_1mM</t>
  </si>
  <si>
    <t>PKCε_1mM</t>
  </si>
  <si>
    <t>PKD2_1mM</t>
  </si>
  <si>
    <t>PLK1_1mM</t>
  </si>
  <si>
    <t>PLK3_1mM</t>
  </si>
  <si>
    <t>QIK_1mM</t>
  </si>
  <si>
    <t>RAF1_Cascade</t>
  </si>
  <si>
    <t>ROCK1_1mM</t>
  </si>
  <si>
    <t>RSK1_1mM</t>
  </si>
  <si>
    <t>RSK3_1mM</t>
  </si>
  <si>
    <t>RSK4_1mM</t>
  </si>
  <si>
    <t>SGK_1mM</t>
  </si>
  <si>
    <t>SIK_1mM</t>
  </si>
  <si>
    <t>TAK1-TAB1_Cascade</t>
  </si>
  <si>
    <t>TNIK_1mM</t>
  </si>
  <si>
    <t>TSSK1_1mM</t>
  </si>
  <si>
    <t>Selected</t>
    <phoneticPr fontId="7"/>
  </si>
  <si>
    <t>**</t>
    <phoneticPr fontId="7"/>
  </si>
  <si>
    <t>JM</t>
    <phoneticPr fontId="7"/>
  </si>
  <si>
    <t>Customer Information</t>
    <phoneticPr fontId="9" type="noConversion"/>
  </si>
  <si>
    <t>Addr2/city</t>
    <phoneticPr fontId="7"/>
  </si>
  <si>
    <t>1: Solution, 2: Solid</t>
    <phoneticPr fontId="7"/>
  </si>
  <si>
    <t>Unit</t>
    <phoneticPr fontId="7"/>
  </si>
  <si>
    <t>1: Waste, 2: Return</t>
    <phoneticPr fontId="7"/>
  </si>
  <si>
    <t>language Report</t>
    <phoneticPr fontId="7"/>
  </si>
  <si>
    <t>1: Japanese, 2: English</t>
    <phoneticPr fontId="7"/>
  </si>
  <si>
    <t>Additional Information</t>
    <phoneticPr fontId="9" type="noConversion"/>
  </si>
  <si>
    <t>Additional Information</t>
    <phoneticPr fontId="7"/>
  </si>
  <si>
    <r>
      <t>カルナバイオサイエンス</t>
    </r>
    <r>
      <rPr>
        <sz val="9"/>
        <rFont val="Arial"/>
        <family val="2"/>
      </rPr>
      <t>(</t>
    </r>
    <r>
      <rPr>
        <sz val="9"/>
        <rFont val="ＭＳ Ｐゴシック"/>
        <family val="3"/>
        <charset val="128"/>
      </rPr>
      <t>株</t>
    </r>
    <r>
      <rPr>
        <sz val="9"/>
        <rFont val="Arial"/>
        <family val="2"/>
      </rPr>
      <t xml:space="preserve">) </t>
    </r>
    <r>
      <rPr>
        <sz val="9"/>
        <rFont val="ＭＳ Ｐゴシック"/>
        <family val="3"/>
        <charset val="128"/>
      </rPr>
      <t>営業部</t>
    </r>
    <r>
      <rPr>
        <sz val="9"/>
        <rFont val="Arial"/>
        <family val="2"/>
      </rPr>
      <t xml:space="preserve"> </t>
    </r>
    <r>
      <rPr>
        <sz val="9"/>
        <rFont val="ＭＳ Ｐゴシック"/>
        <family val="3"/>
        <charset val="128"/>
      </rPr>
      <t>宛て</t>
    </r>
    <phoneticPr fontId="7"/>
  </si>
  <si>
    <r>
      <t>TEL</t>
    </r>
    <r>
      <rPr>
        <sz val="9"/>
        <rFont val="ＭＳ Ｐゴシック"/>
        <family val="3"/>
        <charset val="128"/>
      </rPr>
      <t>：</t>
    </r>
    <r>
      <rPr>
        <sz val="9"/>
        <rFont val="Arial"/>
        <family val="2"/>
      </rPr>
      <t xml:space="preserve"> 078-302-7091 </t>
    </r>
    <phoneticPr fontId="7"/>
  </si>
  <si>
    <r>
      <t>特にご指示のない限り、被験物質を</t>
    </r>
    <r>
      <rPr>
        <sz val="9"/>
        <rFont val="Arial"/>
        <family val="2"/>
      </rPr>
      <t xml:space="preserve">100% DMSO </t>
    </r>
    <r>
      <rPr>
        <sz val="9"/>
        <rFont val="ＭＳ Ｐゴシック"/>
        <family val="3"/>
        <charset val="128"/>
      </rPr>
      <t>にて試験濃度の</t>
    </r>
    <r>
      <rPr>
        <sz val="9"/>
        <rFont val="Arial"/>
        <family val="2"/>
      </rPr>
      <t>100</t>
    </r>
    <r>
      <rPr>
        <sz val="9"/>
        <rFont val="ＭＳ Ｐゴシック"/>
        <family val="3"/>
        <charset val="128"/>
      </rPr>
      <t>倍濃度の</t>
    </r>
    <r>
      <rPr>
        <sz val="9"/>
        <rFont val="Arial"/>
        <family val="2"/>
      </rPr>
      <t xml:space="preserve">stock solution </t>
    </r>
    <r>
      <rPr>
        <sz val="9"/>
        <rFont val="ＭＳ Ｐゴシック"/>
        <family val="3"/>
        <charset val="128"/>
      </rPr>
      <t>を調製し</t>
    </r>
    <r>
      <rPr>
        <sz val="9"/>
        <rFont val="Arial"/>
        <family val="2"/>
      </rPr>
      <t xml:space="preserve">,stock solution </t>
    </r>
    <r>
      <rPr>
        <sz val="9"/>
        <rFont val="ＭＳ Ｐゴシック"/>
        <family val="3"/>
        <charset val="128"/>
      </rPr>
      <t>の状態で冷凍（</t>
    </r>
    <r>
      <rPr>
        <sz val="9"/>
        <rFont val="Arial"/>
        <family val="2"/>
      </rPr>
      <t>-10</t>
    </r>
    <r>
      <rPr>
        <sz val="9"/>
        <rFont val="ＭＳ Ｐゴシック"/>
        <family val="3"/>
        <charset val="128"/>
      </rPr>
      <t>～</t>
    </r>
    <r>
      <rPr>
        <sz val="9"/>
        <rFont val="Arial"/>
        <family val="2"/>
      </rPr>
      <t>-30</t>
    </r>
    <r>
      <rPr>
        <sz val="9"/>
        <rFont val="ＭＳ Ｐゴシック"/>
        <family val="3"/>
        <charset val="128"/>
      </rPr>
      <t>℃）にて保管いたします。
被験物質の保管に関しまして、特別な取り扱いが必要な場合には、被験物質送付書の被験物質の</t>
    </r>
    <r>
      <rPr>
        <sz val="9"/>
        <rFont val="Arial"/>
        <family val="2"/>
      </rPr>
      <t xml:space="preserve">MSDS </t>
    </r>
    <r>
      <rPr>
        <sz val="9"/>
        <rFont val="ＭＳ Ｐゴシック"/>
        <family val="3"/>
        <charset val="128"/>
      </rPr>
      <t>に関する情報の部分に対応方法等をご記入下さい。
ご指示にあわせて対応させていただきます。</t>
    </r>
    <phoneticPr fontId="7"/>
  </si>
  <si>
    <r>
      <t>被験物質送付書に従って処理させていただきます。なお、被験物質廃棄処理は、試験結果報告書を提出いたしました日の</t>
    </r>
    <r>
      <rPr>
        <sz val="9"/>
        <rFont val="Arial"/>
        <family val="2"/>
      </rPr>
      <t>3</t>
    </r>
    <r>
      <rPr>
        <sz val="9"/>
        <rFont val="ＭＳ Ｐゴシック"/>
        <family val="3"/>
        <charset val="128"/>
      </rPr>
      <t>ヵ月後に廃棄させていただきます。
ご返却をご希望の場合には弊社内手続き終了後、ご返送させていただきます。</t>
    </r>
    <phoneticPr fontId="7"/>
  </si>
  <si>
    <t>Compound and Assay Information</t>
    <phoneticPr fontId="9" type="noConversion"/>
  </si>
  <si>
    <t>Name</t>
    <phoneticPr fontId="9" type="noConversion"/>
  </si>
  <si>
    <t>Lot #</t>
    <phoneticPr fontId="9" type="noConversion"/>
  </si>
  <si>
    <t>Prep. Date</t>
    <phoneticPr fontId="9" type="noConversion"/>
  </si>
  <si>
    <t>Storage Temp.</t>
    <phoneticPr fontId="9" type="noConversion"/>
  </si>
  <si>
    <t>CBS ID</t>
    <phoneticPr fontId="7"/>
  </si>
  <si>
    <t>Cpd1</t>
    <phoneticPr fontId="7"/>
  </si>
  <si>
    <t>Target Kinase Selection</t>
    <phoneticPr fontId="9" type="noConversion"/>
  </si>
  <si>
    <t>ATP Conc.:  Km = around Km,  1mM = 1mM ATP</t>
    <phoneticPr fontId="7"/>
  </si>
  <si>
    <t>KinaseList</t>
    <phoneticPr fontId="9" type="noConversion"/>
  </si>
  <si>
    <t>Kinase</t>
    <phoneticPr fontId="9" type="noConversion"/>
  </si>
  <si>
    <t>Cell Cycle_1mM</t>
    <phoneticPr fontId="7"/>
  </si>
  <si>
    <t>FULL_1mM</t>
    <phoneticPr fontId="7"/>
  </si>
  <si>
    <t>FULL+MAPK</t>
    <phoneticPr fontId="7"/>
  </si>
  <si>
    <t>visible</t>
    <phoneticPr fontId="7"/>
  </si>
  <si>
    <t>Count</t>
    <phoneticPr fontId="7"/>
  </si>
  <si>
    <t>Total</t>
    <phoneticPr fontId="7"/>
  </si>
  <si>
    <t>TK</t>
    <phoneticPr fontId="7"/>
  </si>
  <si>
    <t>TK_1mM</t>
    <phoneticPr fontId="7"/>
  </si>
  <si>
    <t>STK</t>
    <phoneticPr fontId="7"/>
  </si>
  <si>
    <t>Other</t>
    <phoneticPr fontId="7"/>
  </si>
  <si>
    <t>1mM</t>
    <phoneticPr fontId="7"/>
  </si>
  <si>
    <t>Km</t>
    <phoneticPr fontId="7"/>
  </si>
  <si>
    <t>1mM</t>
    <phoneticPr fontId="7"/>
  </si>
  <si>
    <t>Km</t>
    <phoneticPr fontId="7"/>
  </si>
  <si>
    <t>1mM</t>
    <phoneticPr fontId="7"/>
  </si>
  <si>
    <t>Km</t>
    <phoneticPr fontId="7"/>
  </si>
  <si>
    <t>=VLOOKUP(H142,CheckList,3,FALSE)=TRUE</t>
    <phoneticPr fontId="7"/>
  </si>
  <si>
    <r>
      <rPr>
        <sz val="10"/>
        <rFont val="Arial"/>
        <family val="2"/>
      </rPr>
      <t>=VLOOKUP(H142&amp; "_1mM",CheckList,3,FALSE)=TRUE</t>
    </r>
    <phoneticPr fontId="7"/>
  </si>
  <si>
    <r>
      <rPr>
        <sz val="10"/>
        <rFont val="Arial"/>
        <family val="2"/>
      </rPr>
      <t>=$BM$137=TRUE</t>
    </r>
    <phoneticPr fontId="7"/>
  </si>
  <si>
    <t>=VLOOKUP(H142,CheckList,3,FALSE)=TRUE</t>
    <phoneticPr fontId="7"/>
  </si>
  <si>
    <r>
      <rPr>
        <sz val="10"/>
        <rFont val="Arial"/>
        <family val="2"/>
      </rPr>
      <t>=VLOOKUP(U142&amp; "_1mM",CheckList,3,FALSE)=TRUE</t>
    </r>
    <phoneticPr fontId="7"/>
  </si>
  <si>
    <t>パターン　赤, 右下</t>
    <rPh sb="5" eb="6">
      <t>アカ</t>
    </rPh>
    <rPh sb="8" eb="10">
      <t>ミギシタ</t>
    </rPh>
    <phoneticPr fontId="7"/>
  </si>
  <si>
    <t>[d746-750/C797S]</t>
    <phoneticPr fontId="7"/>
  </si>
  <si>
    <t>[T790M/L858R]</t>
    <phoneticPr fontId="7"/>
  </si>
  <si>
    <t>ABL[E255K]</t>
  </si>
  <si>
    <t>ABL[E255K]_1mM</t>
  </si>
  <si>
    <t>ABL[T315I]</t>
  </si>
  <si>
    <t>ABL[T315I]_1mM</t>
  </si>
  <si>
    <t>ALK[C1156Y]</t>
  </si>
  <si>
    <t>ALK[C1156Y]_1mM</t>
  </si>
  <si>
    <t>ALK[F1174L]</t>
  </si>
  <si>
    <t>ALK[F1174L]_1mM</t>
  </si>
  <si>
    <t>ALK[G1202R]</t>
  </si>
  <si>
    <t>ALK[G1202R]_1mM</t>
  </si>
  <si>
    <t>ALK[G1269A]</t>
  </si>
  <si>
    <t>ALK[G1269A]_1mM</t>
  </si>
  <si>
    <t>ALK[L1196M]</t>
  </si>
  <si>
    <t>ALK[L1196M]_1mM</t>
  </si>
  <si>
    <t>ALK[R1275Q]</t>
  </si>
  <si>
    <t>ALK[R1275Q]_1mM</t>
  </si>
  <si>
    <t>ALK[T1151_L1152insT]</t>
  </si>
  <si>
    <t>ALK(T1151_L1152insT)</t>
  </si>
  <si>
    <t>ALK[T1151_L1152insT]_1mM</t>
  </si>
  <si>
    <t>ALK(T1151_L1152insT)_1mM</t>
  </si>
  <si>
    <t>BTK[C481S]</t>
  </si>
  <si>
    <t>BTK[C481S]_1mM</t>
  </si>
  <si>
    <t>EGFR[C797S/L858R]</t>
  </si>
  <si>
    <t>EGFR(C797S/L858R)</t>
  </si>
  <si>
    <t>EGFR[C797S/L858R]_1mM</t>
  </si>
  <si>
    <t>EGFR(C797S/L858R)_1mM</t>
  </si>
  <si>
    <t>EGFR[d746-750]</t>
  </si>
  <si>
    <t>EGFR[d746-750]_1mM</t>
  </si>
  <si>
    <t>EGFR[d746-750/C797S]</t>
  </si>
  <si>
    <t>EGFR(d746-750/C797S)</t>
  </si>
  <si>
    <t>EGFR[d746-750/C797S]_1mM</t>
  </si>
  <si>
    <t>EGFR(d746-750/C797S)_1mM</t>
  </si>
  <si>
    <t>EGFR[d746-750/T790M]</t>
  </si>
  <si>
    <t>EGFR(d746-750/T790M)</t>
  </si>
  <si>
    <t>EGFR[d746-750/T790M]_1mM</t>
  </si>
  <si>
    <t>EGFR[d746-750/T790M/C797S]</t>
  </si>
  <si>
    <t>EGFR(d746-750/T790M/C797S)</t>
  </si>
  <si>
    <t>EGFR[d746-750/T790M/C797S]_1mM</t>
  </si>
  <si>
    <t>EGFR(d746-750/T790M/C797S)_1mM</t>
  </si>
  <si>
    <t>EGFR[D770_N771insNPG]</t>
  </si>
  <si>
    <t>EGFR(D770_N771insNPG)</t>
  </si>
  <si>
    <t>EGFR[D770_N771insNPG]_1mM</t>
  </si>
  <si>
    <t>EGFR(D770_N771insNPG)_1mM</t>
  </si>
  <si>
    <t>EGFR[L858R]</t>
  </si>
  <si>
    <t>EGFR[L858R]_1mM</t>
  </si>
  <si>
    <t>EGFR[L861Q]</t>
  </si>
  <si>
    <t>EGFR[L861Q]_1mM</t>
  </si>
  <si>
    <t>EGFR[T790M]</t>
  </si>
  <si>
    <t>EGFR[T790M]_1mM</t>
  </si>
  <si>
    <t>EGFR[T790M/C797S/L858R]_1mM</t>
  </si>
  <si>
    <t>EGFR(T790M/C797S/L858R)_1mM</t>
  </si>
  <si>
    <t>EGFR[T790M/L858R]</t>
  </si>
  <si>
    <t>EGFR[T790M/L858R]_1mM</t>
  </si>
  <si>
    <t>FGFR1[V561M]</t>
  </si>
  <si>
    <t>FGFR1[V561M]_1mM</t>
  </si>
  <si>
    <t>FGFR2[V564I]</t>
  </si>
  <si>
    <t>FGFR2[V564I]_1mM</t>
  </si>
  <si>
    <t>FGFR3[K650E]</t>
  </si>
  <si>
    <t>FGFR3[K650E]_1mM</t>
  </si>
  <si>
    <t>FGFR3[K650M]</t>
  </si>
  <si>
    <t>FGFR3[K650M]_1mM</t>
  </si>
  <si>
    <t>FGFR3[V555L]</t>
  </si>
  <si>
    <t>FGFR3[V555L]_1mM</t>
  </si>
  <si>
    <t>FGFR3[V555M]</t>
  </si>
  <si>
    <t>FGFR3[V555M]_1mM</t>
  </si>
  <si>
    <t>FGFR4[N535K]</t>
  </si>
  <si>
    <t>FGFR4[N535K]_1mM</t>
  </si>
  <si>
    <t>FGFR4[V550E]</t>
  </si>
  <si>
    <t>FGFR4[V550E]_1mM</t>
  </si>
  <si>
    <t>FGFR4[V550L]</t>
  </si>
  <si>
    <t>FGFR4[V550L]_1mM</t>
  </si>
  <si>
    <t>FYN[isoform a]</t>
  </si>
  <si>
    <t>FYN[isoform a]_1mM</t>
  </si>
  <si>
    <t>FYN[isoform b]</t>
  </si>
  <si>
    <t>FYN[isoform b]_1mM</t>
  </si>
  <si>
    <t>KIT[D816E]</t>
  </si>
  <si>
    <t>KIT[D816E]_1mM</t>
  </si>
  <si>
    <t>KIT[D816V]</t>
  </si>
  <si>
    <t>KIT[D816V]_1mM</t>
  </si>
  <si>
    <t>KIT[D816Y]</t>
  </si>
  <si>
    <t>KIT[D816Y]_1mM</t>
  </si>
  <si>
    <t>KIT[T670I]</t>
  </si>
  <si>
    <t>KIT[T670I]_1mM</t>
  </si>
  <si>
    <t>KIT[V560G]</t>
  </si>
  <si>
    <t>KIT[V560G]_1mM</t>
  </si>
  <si>
    <t>KIT[V654A]</t>
  </si>
  <si>
    <t>KIT[V654A]_1mM</t>
  </si>
  <si>
    <t>MET[D1228H]</t>
  </si>
  <si>
    <t>MET[D1228H]_1mM</t>
  </si>
  <si>
    <t>MET[M1250T]</t>
  </si>
  <si>
    <t>MET[M1250T]_1mM</t>
  </si>
  <si>
    <t>MET[Y1235D]</t>
  </si>
  <si>
    <t>MET[Y1235D]_1mM</t>
  </si>
  <si>
    <t>PDGFRα[D842V]</t>
  </si>
  <si>
    <t>PDGFRα[D842V]_1mM</t>
  </si>
  <si>
    <t>PDGFRα[T674I]</t>
  </si>
  <si>
    <t>PDGFRα[T674I]_1mM</t>
  </si>
  <si>
    <t>PDGFRα[V561D]</t>
  </si>
  <si>
    <t>PDGFRα[V561D]_1mM</t>
  </si>
  <si>
    <t>RET[G691S]</t>
  </si>
  <si>
    <t>RET[G691S]_1mM</t>
  </si>
  <si>
    <t>RET[M918T]</t>
  </si>
  <si>
    <t>RET[M918T]_1mM</t>
  </si>
  <si>
    <t>RET[S891A]</t>
  </si>
  <si>
    <t>RET[S891A]_1mM</t>
  </si>
  <si>
    <t>RET[Y791F]</t>
  </si>
  <si>
    <t>RET[Y791F]_1mM</t>
  </si>
  <si>
    <t>YES[T348I]</t>
  </si>
  <si>
    <t>YES[T348I]_1mM</t>
  </si>
  <si>
    <t>AurB/INCENP</t>
  </si>
  <si>
    <t>AurB/INCENP_1mM</t>
  </si>
  <si>
    <t>BRAF[V600E]_Cascade</t>
  </si>
  <si>
    <r>
      <t>EGFR</t>
    </r>
    <r>
      <rPr>
        <b/>
        <sz val="6"/>
        <color theme="0"/>
        <rFont val="Arial"/>
        <family val="2"/>
      </rPr>
      <t>[d746-750/C797S]</t>
    </r>
    <phoneticPr fontId="7"/>
  </si>
  <si>
    <r>
      <t>EGFR</t>
    </r>
    <r>
      <rPr>
        <b/>
        <sz val="6"/>
        <color theme="0"/>
        <rFont val="Arial"/>
        <family val="2"/>
      </rPr>
      <t>[T790M/L858R]</t>
    </r>
    <phoneticPr fontId="7"/>
  </si>
  <si>
    <t>グループボックスを非表示にしているので</t>
    <rPh sb="9" eb="12">
      <t>ヒヒョウジ</t>
    </rPh>
    <phoneticPr fontId="7"/>
  </si>
  <si>
    <t>ラジオボタンを編集した際には再表示して確認すること。</t>
    <rPh sb="7" eb="9">
      <t>ヘンシュウ</t>
    </rPh>
    <rPh sb="11" eb="12">
      <t>サイ</t>
    </rPh>
    <rPh sb="14" eb="17">
      <t>サイヒョウジ</t>
    </rPh>
    <rPh sb="19" eb="21">
      <t>カクニン</t>
    </rPh>
    <phoneticPr fontId="7"/>
  </si>
  <si>
    <t>再表示はVBEのイミディエイトウィンドウに</t>
    <rPh sb="0" eb="3">
      <t>サイヒョウジ</t>
    </rPh>
    <phoneticPr fontId="7"/>
  </si>
  <si>
    <r>
      <t>「</t>
    </r>
    <r>
      <rPr>
        <sz val="10"/>
        <rFont val="Arial"/>
        <family val="2"/>
      </rPr>
      <t xml:space="preserve">ActiveSheet.GroupBoxes.Visible = </t>
    </r>
    <r>
      <rPr>
        <sz val="10"/>
        <rFont val="Arial"/>
        <family val="2"/>
      </rPr>
      <t>True</t>
    </r>
    <r>
      <rPr>
        <sz val="10"/>
        <rFont val="ＭＳ Ｐゴシック"/>
        <family val="3"/>
        <charset val="128"/>
      </rPr>
      <t>」と入力する。</t>
    </r>
    <phoneticPr fontId="7"/>
  </si>
  <si>
    <r>
      <t>「</t>
    </r>
    <r>
      <rPr>
        <sz val="10"/>
        <rFont val="Arial"/>
        <family val="2"/>
      </rPr>
      <t xml:space="preserve">ActiveSheet.GroupBoxes.Visible = </t>
    </r>
    <r>
      <rPr>
        <sz val="10"/>
        <rFont val="Arial"/>
        <family val="2"/>
      </rPr>
      <t>False</t>
    </r>
    <r>
      <rPr>
        <sz val="10"/>
        <rFont val="ＭＳ Ｐゴシック"/>
        <family val="3"/>
        <charset val="128"/>
      </rPr>
      <t>」と入力する。</t>
    </r>
    <phoneticPr fontId="7"/>
  </si>
  <si>
    <t>非表示にする場合は</t>
    <rPh sb="0" eb="3">
      <t>ヒヒョウジ</t>
    </rPh>
    <rPh sb="6" eb="8">
      <t>バアイ</t>
    </rPh>
    <phoneticPr fontId="7"/>
  </si>
  <si>
    <r>
      <t>QuickScout</t>
    </r>
    <r>
      <rPr>
        <b/>
        <vertAlign val="superscript"/>
        <sz val="20"/>
        <color rgb="FF000080"/>
        <rFont val="ＭＳ Ｐゴシック"/>
        <family val="3"/>
        <charset val="128"/>
      </rPr>
      <t>®</t>
    </r>
    <r>
      <rPr>
        <b/>
        <vertAlign val="superscript"/>
        <sz val="20"/>
        <color rgb="FF000080"/>
        <rFont val="Arial"/>
        <family val="2"/>
      </rPr>
      <t xml:space="preserve"> </t>
    </r>
    <r>
      <rPr>
        <b/>
        <sz val="20"/>
        <color rgb="FF000080"/>
        <rFont val="Arial"/>
        <family val="2"/>
      </rPr>
      <t xml:space="preserve"> Selectivity Profiling Service Application Form </t>
    </r>
    <phoneticPr fontId="9" type="noConversion"/>
  </si>
  <si>
    <r>
      <t>K</t>
    </r>
    <r>
      <rPr>
        <sz val="10"/>
        <rFont val="Arial"/>
        <family val="2"/>
      </rPr>
      <t>m Full wild</t>
    </r>
    <phoneticPr fontId="7"/>
  </si>
  <si>
    <r>
      <t>1</t>
    </r>
    <r>
      <rPr>
        <sz val="10"/>
        <rFont val="Arial"/>
        <family val="2"/>
      </rPr>
      <t>mM Full wild</t>
    </r>
    <phoneticPr fontId="7"/>
  </si>
  <si>
    <t>TK Panel</t>
    <phoneticPr fontId="9" type="noConversion"/>
  </si>
  <si>
    <t>STK Panel</t>
    <phoneticPr fontId="9" type="noConversion"/>
  </si>
  <si>
    <t>Cell Cycle Panel</t>
    <phoneticPr fontId="9" type="noConversion"/>
  </si>
  <si>
    <t>MAPK Cascade Panel</t>
    <phoneticPr fontId="9" type="noConversion"/>
  </si>
  <si>
    <t>Full 1mM Wild excl cascade</t>
  </si>
  <si>
    <t>FULL_1mM excl Cascade</t>
  </si>
  <si>
    <t>Km Assay all</t>
    <phoneticPr fontId="9" type="noConversion"/>
  </si>
  <si>
    <t>Km Assay (wild type only)</t>
    <phoneticPr fontId="9" type="noConversion"/>
  </si>
  <si>
    <t>Cascade Assay all</t>
    <phoneticPr fontId="9" type="noConversion"/>
  </si>
  <si>
    <t>1mM Assay all</t>
    <phoneticPr fontId="9" type="noConversion"/>
  </si>
  <si>
    <t>1mM Assay (wild type only)</t>
    <phoneticPr fontId="7"/>
  </si>
  <si>
    <r>
      <t>1mM Assay all (</t>
    </r>
    <r>
      <rPr>
        <b/>
        <sz val="10"/>
        <color rgb="FFFF0000"/>
        <rFont val="Arial"/>
        <family val="2"/>
      </rPr>
      <t>excluding MAPK cascade assays</t>
    </r>
    <r>
      <rPr>
        <b/>
        <sz val="10"/>
        <rFont val="Arial"/>
        <family val="2"/>
      </rPr>
      <t>)</t>
    </r>
    <phoneticPr fontId="9" type="noConversion"/>
  </si>
  <si>
    <r>
      <t xml:space="preserve">1mM Assay (wild type only, </t>
    </r>
    <r>
      <rPr>
        <b/>
        <sz val="10"/>
        <color rgb="FFFF0000"/>
        <rFont val="Arial"/>
        <family val="2"/>
      </rPr>
      <t>excluding MAPK cascade assays</t>
    </r>
    <r>
      <rPr>
        <b/>
        <sz val="10"/>
        <rFont val="Arial"/>
        <family val="2"/>
      </rPr>
      <t>)</t>
    </r>
    <phoneticPr fontId="7"/>
  </si>
  <si>
    <t>TAK1-TAB1</t>
    <phoneticPr fontId="7"/>
  </si>
  <si>
    <t>TAK1-TAB1_1mM</t>
  </si>
  <si>
    <t>TAK1-TAB1_1mM</t>
    <phoneticPr fontId="7"/>
  </si>
  <si>
    <t>TAOK2_1mM</t>
    <phoneticPr fontId="7"/>
  </si>
  <si>
    <t>Cascade panel</t>
    <phoneticPr fontId="7"/>
  </si>
  <si>
    <r>
      <t xml:space="preserve">Cascade </t>
    </r>
    <r>
      <rPr>
        <sz val="10"/>
        <rFont val="Arial"/>
        <family val="2"/>
      </rPr>
      <t>ALL</t>
    </r>
    <phoneticPr fontId="7"/>
  </si>
  <si>
    <t>CaMK2β_1mM</t>
    <phoneticPr fontId="7"/>
  </si>
  <si>
    <t>CaMK2β_1mM</t>
    <phoneticPr fontId="7"/>
  </si>
  <si>
    <t>CK1δ_1mM</t>
    <phoneticPr fontId="7"/>
  </si>
  <si>
    <t>DYRK2_1mM</t>
    <phoneticPr fontId="7"/>
  </si>
  <si>
    <t>DYRK3_1mM</t>
    <phoneticPr fontId="7"/>
  </si>
  <si>
    <t>HIPK3_1mM</t>
    <phoneticPr fontId="7"/>
  </si>
  <si>
    <t>HIPK3_1mM</t>
    <phoneticPr fontId="7"/>
  </si>
  <si>
    <t>MARK4_1mM</t>
    <phoneticPr fontId="7"/>
  </si>
  <si>
    <t>MARK4_1mM</t>
    <phoneticPr fontId="7"/>
  </si>
  <si>
    <t>MNK2_1mM</t>
    <phoneticPr fontId="7"/>
  </si>
  <si>
    <t>MNK2_1mM</t>
    <phoneticPr fontId="7"/>
  </si>
  <si>
    <t>MST2_1mM</t>
    <phoneticPr fontId="7"/>
  </si>
  <si>
    <t>MST2_1mM</t>
    <phoneticPr fontId="7"/>
  </si>
  <si>
    <t>NuaK1_1mM</t>
    <phoneticPr fontId="7"/>
  </si>
  <si>
    <t>NuaK1_1mM</t>
    <phoneticPr fontId="7"/>
  </si>
  <si>
    <t>NuaK2_1mM</t>
    <phoneticPr fontId="7"/>
  </si>
  <si>
    <t>NuaK2_1mM</t>
    <phoneticPr fontId="7"/>
  </si>
  <si>
    <t>PAK1_1mM</t>
    <phoneticPr fontId="7"/>
  </si>
  <si>
    <t>PAK5_1mM</t>
    <phoneticPr fontId="7"/>
  </si>
  <si>
    <t>PASK_1mM</t>
    <phoneticPr fontId="7"/>
  </si>
  <si>
    <t>PIM3_1mM</t>
    <phoneticPr fontId="7"/>
  </si>
  <si>
    <t>PKCγ_1mM</t>
    <phoneticPr fontId="7"/>
  </si>
  <si>
    <t>ROCK2_1mM</t>
    <phoneticPr fontId="7"/>
  </si>
  <si>
    <t>CaMK2β_1mM</t>
  </si>
  <si>
    <t>CK1δ_1mM</t>
  </si>
  <si>
    <t>DYRK2_1mM</t>
  </si>
  <si>
    <t>DYRK3_1mM</t>
  </si>
  <si>
    <t>HIPK3_1mM</t>
  </si>
  <si>
    <t>MARK4_1mM</t>
  </si>
  <si>
    <t>MNK2_1mM</t>
  </si>
  <si>
    <t>MST2_1mM</t>
  </si>
  <si>
    <t>NuaK1_1mM</t>
  </si>
  <si>
    <t>NuaK2_1mM</t>
  </si>
  <si>
    <t>PAK1_1mM</t>
  </si>
  <si>
    <t>PAK5_1mM</t>
  </si>
  <si>
    <t>PASK_1mM</t>
  </si>
  <si>
    <t>PIM3_1mM</t>
  </si>
  <si>
    <t>PKCγ_1mM</t>
  </si>
  <si>
    <t>ROCK2_1mM</t>
  </si>
  <si>
    <t>TAOK2_1mM</t>
  </si>
  <si>
    <t>Kinase Name</t>
    <phoneticPr fontId="7"/>
  </si>
  <si>
    <t>CDK1/CycB1</t>
    <phoneticPr fontId="7"/>
  </si>
  <si>
    <t>CDK1/CycB1_1mM</t>
    <phoneticPr fontId="7"/>
  </si>
  <si>
    <t>Km=1mM</t>
    <phoneticPr fontId="7"/>
  </si>
  <si>
    <t>サービス不可</t>
    <rPh sb="4" eb="6">
      <t>フカ</t>
    </rPh>
    <phoneticPr fontId="7"/>
  </si>
  <si>
    <t>IMAP</t>
    <phoneticPr fontId="7"/>
  </si>
  <si>
    <t>CaMK2α_1mM</t>
  </si>
  <si>
    <t>CaMK2γ_1mM</t>
  </si>
  <si>
    <t>CaMK2δ_1mM</t>
  </si>
  <si>
    <t>CDK1/CycB1</t>
  </si>
  <si>
    <t>CDK1/CycB1_1mM</t>
  </si>
  <si>
    <t>MSK1_1mM</t>
  </si>
  <si>
    <t>MSK2_1mM</t>
  </si>
  <si>
    <t>PKACβ_1mM</t>
  </si>
  <si>
    <t>RSK2_1mM</t>
  </si>
  <si>
    <t>TBK1_1mM</t>
  </si>
  <si>
    <t>LATS1/MOBKL1A</t>
  </si>
  <si>
    <t>LATS2/MOBKL1A</t>
  </si>
  <si>
    <t>LATS1/MOBKL1A_1mM</t>
  </si>
  <si>
    <t>LATS2/MOBKL1A_1mM</t>
  </si>
  <si>
    <r>
      <rPr>
        <sz val="11"/>
        <color theme="1"/>
        <rFont val="ＭＳ Ｐゴシック"/>
        <family val="2"/>
        <charset val="128"/>
      </rPr>
      <t>その他：</t>
    </r>
    <rPh sb="2" eb="3">
      <t>タ</t>
    </rPh>
    <phoneticPr fontId="39"/>
  </si>
  <si>
    <r>
      <rPr>
        <sz val="11"/>
        <color theme="1"/>
        <rFont val="ＭＳ Ｐゴシック"/>
        <family val="2"/>
        <charset val="128"/>
      </rPr>
      <t>　　冷凍</t>
    </r>
    <rPh sb="2" eb="4">
      <t>レイトウ</t>
    </rPh>
    <phoneticPr fontId="39"/>
  </si>
  <si>
    <r>
      <rPr>
        <sz val="11"/>
        <color theme="1"/>
        <rFont val="ＭＳ Ｐゴシック"/>
        <family val="2"/>
        <charset val="128"/>
      </rPr>
      <t>　　室温</t>
    </r>
    <rPh sb="2" eb="4">
      <t>シツオン</t>
    </rPh>
    <phoneticPr fontId="39"/>
  </si>
  <si>
    <r>
      <t>DMSO</t>
    </r>
    <r>
      <rPr>
        <sz val="11"/>
        <color theme="1"/>
        <rFont val="ＭＳ Ｐゴシック"/>
        <family val="2"/>
        <charset val="128"/>
      </rPr>
      <t>溶解後</t>
    </r>
    <rPh sb="4" eb="6">
      <t>ヨウカイ</t>
    </rPh>
    <rPh sb="6" eb="7">
      <t>ゴ</t>
    </rPh>
    <phoneticPr fontId="39"/>
  </si>
  <si>
    <r>
      <rPr>
        <sz val="11"/>
        <color theme="1"/>
        <rFont val="ＭＳ Ｐゴシック"/>
        <family val="2"/>
        <charset val="128"/>
      </rPr>
      <t>粉体時</t>
    </r>
    <rPh sb="0" eb="2">
      <t>フンタイ</t>
    </rPh>
    <rPh sb="2" eb="3">
      <t>トキ</t>
    </rPh>
    <phoneticPr fontId="39"/>
  </si>
  <si>
    <r>
      <t xml:space="preserve"> </t>
    </r>
    <r>
      <rPr>
        <b/>
        <sz val="11"/>
        <color theme="1"/>
        <rFont val="ＭＳ Ｐゴシック"/>
        <family val="3"/>
        <charset val="128"/>
      </rPr>
      <t>以て最終報告書に含ませて頂きます。</t>
    </r>
    <phoneticPr fontId="39"/>
  </si>
  <si>
    <r>
      <rPr>
        <u/>
        <sz val="11"/>
        <color theme="1"/>
        <rFont val="ＭＳ Ｐゴシック"/>
        <family val="2"/>
        <charset val="128"/>
      </rPr>
      <t>事前に担当者までご相談ください。</t>
    </r>
    <phoneticPr fontId="39"/>
  </si>
  <si>
    <r>
      <rPr>
        <sz val="11"/>
        <color theme="1"/>
        <rFont val="ＭＳ Ｐゴシック"/>
        <family val="2"/>
        <charset val="128"/>
      </rPr>
      <t>各容器は目視にて溶解状態を確認できる透明度があります。</t>
    </r>
    <phoneticPr fontId="39"/>
  </si>
  <si>
    <r>
      <rPr>
        <sz val="11"/>
        <color theme="1"/>
        <rFont val="ＭＳ Ｐゴシック"/>
        <family val="2"/>
        <charset val="128"/>
      </rPr>
      <t>容量のある容器に入れられて送付されます。</t>
    </r>
    <phoneticPr fontId="39"/>
  </si>
  <si>
    <r>
      <rPr>
        <sz val="11"/>
        <color theme="1"/>
        <rFont val="ＭＳ Ｐゴシック"/>
        <family val="2"/>
        <charset val="128"/>
      </rPr>
      <t>事前にご確認頂く必要があります。</t>
    </r>
    <phoneticPr fontId="39"/>
  </si>
  <si>
    <r>
      <rPr>
        <sz val="11"/>
        <color theme="1"/>
        <rFont val="ＭＳ Ｐゴシック"/>
        <family val="2"/>
        <charset val="128"/>
      </rPr>
      <t>ご依頼頂いた試験を計画通り適切に実施する為、お客様にご送付頂く粉体化合物が以下の要件を満たしていることを</t>
    </r>
    <phoneticPr fontId="39"/>
  </si>
  <si>
    <r>
      <rPr>
        <b/>
        <sz val="14"/>
        <color theme="1"/>
        <rFont val="ＭＳ Ｐゴシック"/>
        <family val="2"/>
        <charset val="128"/>
      </rPr>
      <t>化合物を粉末で提出されるお客様へ</t>
    </r>
    <phoneticPr fontId="39"/>
  </si>
  <si>
    <r>
      <rPr>
        <sz val="11"/>
        <color theme="1"/>
        <rFont val="ＭＳ Ｐゴシック"/>
        <family val="3"/>
        <charset val="128"/>
      </rPr>
      <t>１）</t>
    </r>
    <r>
      <rPr>
        <sz val="11"/>
        <color theme="1"/>
        <rFont val="Arial"/>
        <family val="2"/>
      </rPr>
      <t xml:space="preserve"> </t>
    </r>
    <r>
      <rPr>
        <sz val="11"/>
        <color theme="1"/>
        <rFont val="ＭＳ Ｐゴシック"/>
        <family val="3"/>
        <charset val="128"/>
      </rPr>
      <t>以下</t>
    </r>
    <r>
      <rPr>
        <sz val="11"/>
        <color theme="1"/>
        <rFont val="Arial"/>
        <family val="2"/>
      </rPr>
      <t>4</t>
    </r>
    <r>
      <rPr>
        <sz val="11"/>
        <color theme="1"/>
        <rFont val="ＭＳ Ｐゴシック"/>
        <family val="3"/>
        <charset val="128"/>
      </rPr>
      <t>項目をご確認頂いた後、各ボックスにチェックを入れてください。</t>
    </r>
    <phoneticPr fontId="39"/>
  </si>
  <si>
    <r>
      <rPr>
        <sz val="11"/>
        <color theme="1"/>
        <rFont val="ＭＳ Ｐゴシック"/>
        <family val="2"/>
        <charset val="128"/>
      </rPr>
      <t>申込書に記入の秤量値、</t>
    </r>
    <r>
      <rPr>
        <sz val="11"/>
        <color theme="1"/>
        <rFont val="Arial"/>
        <family val="2"/>
      </rPr>
      <t>F.W.</t>
    </r>
    <r>
      <rPr>
        <sz val="11"/>
        <color theme="1"/>
        <rFont val="ＭＳ Ｐゴシック"/>
        <family val="2"/>
        <charset val="128"/>
      </rPr>
      <t>、純度は正しい情報です。</t>
    </r>
    <phoneticPr fontId="39"/>
  </si>
  <si>
    <r>
      <rPr>
        <sz val="11"/>
        <color theme="1"/>
        <rFont val="ＭＳ Ｐゴシック"/>
        <family val="2"/>
        <charset val="128"/>
      </rPr>
      <t>各粉末化合物は</t>
    </r>
    <r>
      <rPr>
        <sz val="11"/>
        <color theme="1"/>
        <rFont val="Arial"/>
        <family val="2"/>
      </rPr>
      <t xml:space="preserve"> 100% DMSO </t>
    </r>
    <r>
      <rPr>
        <sz val="11"/>
        <color theme="1"/>
        <rFont val="ＭＳ Ｐゴシック"/>
        <family val="2"/>
        <charset val="128"/>
      </rPr>
      <t>で</t>
    </r>
    <r>
      <rPr>
        <sz val="11"/>
        <color theme="1"/>
        <rFont val="Arial"/>
        <family val="2"/>
      </rPr>
      <t xml:space="preserve">5 mM </t>
    </r>
    <r>
      <rPr>
        <sz val="11"/>
        <color theme="1"/>
        <rFont val="ＭＳ Ｐゴシック"/>
        <family val="2"/>
        <charset val="128"/>
      </rPr>
      <t>の調製溶液を用意できるだけの溶解度があります。</t>
    </r>
    <phoneticPr fontId="39"/>
  </si>
  <si>
    <r>
      <rPr>
        <sz val="11"/>
        <color theme="1"/>
        <rFont val="ＭＳ Ｐゴシック"/>
        <family val="2"/>
        <charset val="128"/>
      </rPr>
      <t>各粉末化合物は、上記</t>
    </r>
    <r>
      <rPr>
        <sz val="11"/>
        <color theme="1"/>
        <rFont val="Arial"/>
        <family val="2"/>
      </rPr>
      <t>5 mM DMSO</t>
    </r>
    <r>
      <rPr>
        <sz val="11"/>
        <color theme="1"/>
        <rFont val="ＭＳ Ｐゴシック"/>
        <family val="2"/>
        <charset val="128"/>
      </rPr>
      <t>溶液を調製でき、且つ必要であればボルテックス処理を加えるのに十分な</t>
    </r>
    <phoneticPr fontId="39"/>
  </si>
  <si>
    <r>
      <t>[</t>
    </r>
    <r>
      <rPr>
        <sz val="11"/>
        <color theme="1"/>
        <rFont val="ＭＳ Ｐゴシック"/>
        <family val="2"/>
        <charset val="128"/>
      </rPr>
      <t>例：</t>
    </r>
    <r>
      <rPr>
        <sz val="11"/>
        <color theme="1"/>
        <rFont val="Arial"/>
        <family val="2"/>
      </rPr>
      <t xml:space="preserve"> F.W. 350 </t>
    </r>
    <r>
      <rPr>
        <sz val="11"/>
        <color theme="1"/>
        <rFont val="ＭＳ Ｐゴシック"/>
        <family val="2"/>
        <charset val="128"/>
      </rPr>
      <t>の化合物</t>
    </r>
    <r>
      <rPr>
        <sz val="11"/>
        <color theme="1"/>
        <rFont val="Arial"/>
        <family val="2"/>
      </rPr>
      <t xml:space="preserve"> 2 mg </t>
    </r>
    <r>
      <rPr>
        <sz val="11"/>
        <color theme="1"/>
        <rFont val="ＭＳ Ｐゴシック"/>
        <family val="2"/>
        <charset val="128"/>
      </rPr>
      <t>ご送付頂く場合は</t>
    </r>
    <r>
      <rPr>
        <sz val="11"/>
        <color theme="1"/>
        <rFont val="Arial"/>
        <family val="2"/>
      </rPr>
      <t xml:space="preserve"> 1.5 mL </t>
    </r>
    <r>
      <rPr>
        <sz val="11"/>
        <color theme="1"/>
        <rFont val="ＭＳ Ｐゴシック"/>
        <family val="2"/>
        <charset val="128"/>
      </rPr>
      <t>程度の容量の容器が必要</t>
    </r>
    <r>
      <rPr>
        <sz val="11"/>
        <color theme="1"/>
        <rFont val="Arial"/>
        <family val="2"/>
      </rPr>
      <t>]</t>
    </r>
    <rPh sb="39" eb="41">
      <t>テイド</t>
    </rPh>
    <phoneticPr fontId="39"/>
  </si>
  <si>
    <r>
      <rPr>
        <u/>
        <sz val="11"/>
        <color theme="1"/>
        <rFont val="ＭＳ Ｐゴシック"/>
        <family val="2"/>
        <charset val="128"/>
      </rPr>
      <t>お客様の粉体化合物が上記の要件に満たない場合は、申込書の「</t>
    </r>
    <r>
      <rPr>
        <u/>
        <sz val="11"/>
        <color theme="1"/>
        <rFont val="Arial"/>
        <family val="2"/>
      </rPr>
      <t xml:space="preserve"> Additional Information </t>
    </r>
    <r>
      <rPr>
        <u/>
        <sz val="11"/>
        <color theme="1"/>
        <rFont val="ＭＳ Ｐゴシック"/>
        <family val="2"/>
        <charset val="128"/>
      </rPr>
      <t>」欄に詳細をご記載頂き、</t>
    </r>
    <phoneticPr fontId="39"/>
  </si>
  <si>
    <r>
      <rPr>
        <b/>
        <sz val="11"/>
        <color theme="1"/>
        <rFont val="ＭＳ Ｐゴシック"/>
        <family val="2"/>
        <charset val="128"/>
      </rPr>
      <t>注意：</t>
    </r>
    <r>
      <rPr>
        <b/>
        <sz val="11"/>
        <color theme="1"/>
        <rFont val="Arial"/>
        <family val="2"/>
      </rPr>
      <t xml:space="preserve"> 5mM </t>
    </r>
    <r>
      <rPr>
        <b/>
        <sz val="11"/>
        <color theme="1"/>
        <rFont val="ＭＳ Ｐゴシック"/>
        <family val="2"/>
        <charset val="128"/>
      </rPr>
      <t>調製溶液で析出や懸濁等が見受けられた粉体化合物については、「</t>
    </r>
    <r>
      <rPr>
        <b/>
        <sz val="11"/>
        <color theme="1"/>
        <rFont val="Arial"/>
        <family val="2"/>
      </rPr>
      <t xml:space="preserve">not tested </t>
    </r>
    <r>
      <rPr>
        <b/>
        <sz val="11"/>
        <color theme="1"/>
        <rFont val="ＭＳ Ｐゴシック"/>
        <family val="2"/>
        <charset val="128"/>
      </rPr>
      <t>」という記載を</t>
    </r>
    <phoneticPr fontId="39"/>
  </si>
  <si>
    <r>
      <rPr>
        <sz val="11"/>
        <color theme="1"/>
        <rFont val="ＭＳ Ｐゴシック"/>
        <family val="2"/>
        <charset val="128"/>
      </rPr>
      <t>（注意）</t>
    </r>
    <r>
      <rPr>
        <sz val="11"/>
        <color theme="1"/>
        <rFont val="Arial"/>
        <family val="2"/>
      </rPr>
      <t>1</t>
    </r>
    <r>
      <rPr>
        <sz val="11"/>
        <color theme="1"/>
        <rFont val="ＭＳ Ｐゴシック"/>
        <family val="2"/>
        <charset val="128"/>
      </rPr>
      <t>試験で</t>
    </r>
    <r>
      <rPr>
        <sz val="11"/>
        <color theme="1"/>
        <rFont val="Arial"/>
        <family val="2"/>
      </rPr>
      <t xml:space="preserve">40 </t>
    </r>
    <r>
      <rPr>
        <sz val="11"/>
        <color theme="1"/>
        <rFont val="ＭＳ Ｐゴシック"/>
        <family val="2"/>
        <charset val="128"/>
      </rPr>
      <t>点を超える粉体化合物をご提出頂く場合は、</t>
    </r>
    <r>
      <rPr>
        <u/>
        <sz val="11"/>
        <color theme="1"/>
        <rFont val="ＭＳ Ｐゴシック"/>
        <family val="2"/>
        <charset val="128"/>
      </rPr>
      <t>通常より</t>
    </r>
    <r>
      <rPr>
        <u/>
        <sz val="11"/>
        <color theme="1"/>
        <rFont val="Arial"/>
        <family val="2"/>
      </rPr>
      <t xml:space="preserve"> 1 </t>
    </r>
    <r>
      <rPr>
        <u/>
        <sz val="11"/>
        <color theme="1"/>
        <rFont val="ＭＳ Ｐゴシック"/>
        <family val="2"/>
        <charset val="128"/>
      </rPr>
      <t>週間余分に試験準備期間を頂きます。</t>
    </r>
    <phoneticPr fontId="39"/>
  </si>
  <si>
    <t>For Pre-Incubation, Km and 1mM ATP Assay (MSA)</t>
    <phoneticPr fontId="9" type="noConversion"/>
  </si>
  <si>
    <t>その他、ご不明な点・ご要望等ございましたら、ご相談ください。</t>
    <rPh sb="23" eb="25">
      <t>ソウダン</t>
    </rPh>
    <phoneticPr fontId="7"/>
  </si>
  <si>
    <r>
      <t>　被験物質の送付形態</t>
    </r>
    <r>
      <rPr>
        <sz val="12"/>
        <rFont val="Arial"/>
        <family val="2"/>
      </rPr>
      <t xml:space="preserve"> </t>
    </r>
    <r>
      <rPr>
        <vertAlign val="superscript"/>
        <sz val="14"/>
        <color indexed="10"/>
        <rFont val="Arial"/>
        <family val="2"/>
      </rPr>
      <t>*</t>
    </r>
    <r>
      <rPr>
        <sz val="12"/>
        <rFont val="ＭＳ Ｐゴシック"/>
        <family val="3"/>
        <charset val="128"/>
      </rPr>
      <t xml:space="preserve">
  溶液調製時の処理方法 </t>
    </r>
    <r>
      <rPr>
        <vertAlign val="superscript"/>
        <sz val="14"/>
        <color rgb="FFFF0000"/>
        <rFont val="Arial"/>
        <family val="2"/>
      </rPr>
      <t>*</t>
    </r>
    <rPh sb="1" eb="3">
      <t>ヒケン</t>
    </rPh>
    <rPh sb="3" eb="5">
      <t>ブッシツ</t>
    </rPh>
    <rPh sb="6" eb="8">
      <t>ソウフ</t>
    </rPh>
    <rPh sb="8" eb="10">
      <t>ケイタイ</t>
    </rPh>
    <rPh sb="15" eb="20">
      <t>ヨウエキチョウセイジ</t>
    </rPh>
    <rPh sb="21" eb="23">
      <t>ショリ</t>
    </rPh>
    <rPh sb="23" eb="25">
      <t>ホウホウ</t>
    </rPh>
    <phoneticPr fontId="7"/>
  </si>
  <si>
    <t>sonic OK</t>
    <phoneticPr fontId="7"/>
  </si>
  <si>
    <r>
      <rPr>
        <sz val="10"/>
        <rFont val="ＭＳ Ｐゴシック"/>
        <family val="2"/>
        <charset val="128"/>
      </rPr>
      <t>加熱　</t>
    </r>
    <r>
      <rPr>
        <sz val="10"/>
        <rFont val="Arial"/>
        <family val="2"/>
      </rPr>
      <t>OK</t>
    </r>
    <rPh sb="0" eb="2">
      <t>カネツ</t>
    </rPh>
    <phoneticPr fontId="7"/>
  </si>
  <si>
    <t>どちらもNG</t>
    <phoneticPr fontId="7"/>
  </si>
  <si>
    <t xml:space="preserve">
　　　　　　　　　　　　　　　　　　　　　　　　　　　　　　　　　　　　　　　　←選択してください</t>
    <rPh sb="43" eb="45">
      <t>センタク</t>
    </rPh>
    <phoneticPr fontId="7"/>
  </si>
  <si>
    <r>
      <rPr>
        <sz val="9"/>
        <rFont val="ＭＳ Ｐゴシック"/>
        <family val="3"/>
        <charset val="128"/>
      </rPr>
      <t>被験物質は原則、試験トップ濃度の</t>
    </r>
    <r>
      <rPr>
        <sz val="9"/>
        <rFont val="Arial"/>
        <family val="2"/>
      </rPr>
      <t>100</t>
    </r>
    <r>
      <rPr>
        <sz val="9"/>
        <rFont val="ＭＳ Ｐゴシック"/>
        <family val="3"/>
        <charset val="128"/>
      </rPr>
      <t>倍濃度の</t>
    </r>
    <r>
      <rPr>
        <sz val="9"/>
        <rFont val="Arial"/>
        <family val="2"/>
      </rPr>
      <t>DMSO</t>
    </r>
    <r>
      <rPr>
        <sz val="9"/>
        <rFont val="ＭＳ Ｐゴシック"/>
        <family val="3"/>
        <charset val="128"/>
      </rPr>
      <t>溶液にて、</t>
    </r>
    <r>
      <rPr>
        <sz val="9"/>
        <rFont val="Arial"/>
        <family val="2"/>
      </rPr>
      <t>100</t>
    </r>
    <r>
      <rPr>
        <sz val="9"/>
        <rFont val="ＭＳ Ｐゴシック"/>
        <family val="3"/>
        <charset val="128"/>
      </rPr>
      <t>キナーゼまでは</t>
    </r>
    <r>
      <rPr>
        <sz val="9"/>
        <rFont val="Arial"/>
        <family val="2"/>
      </rPr>
      <t>500 uL</t>
    </r>
    <r>
      <rPr>
        <sz val="9"/>
        <rFont val="ＭＳ Ｐゴシック"/>
        <family val="3"/>
        <charset val="128"/>
      </rPr>
      <t>、</t>
    </r>
    <r>
      <rPr>
        <sz val="9"/>
        <rFont val="Arial"/>
        <family val="2"/>
      </rPr>
      <t>100</t>
    </r>
    <r>
      <rPr>
        <sz val="9"/>
        <rFont val="ＭＳ Ｐゴシック"/>
        <family val="3"/>
        <charset val="128"/>
      </rPr>
      <t>キナーゼ以上は</t>
    </r>
    <r>
      <rPr>
        <sz val="9"/>
        <rFont val="Arial"/>
        <family val="2"/>
      </rPr>
      <t>1000 uL</t>
    </r>
    <r>
      <rPr>
        <sz val="9"/>
        <rFont val="ＭＳ Ｐゴシック"/>
        <family val="3"/>
        <charset val="128"/>
      </rPr>
      <t>ご準備ください。
被験物質物性上、ならびにお客様での保管状況により対応が困難な場合（例えば</t>
    </r>
    <r>
      <rPr>
        <sz val="9"/>
        <rFont val="Arial"/>
        <family val="2"/>
      </rPr>
      <t>10 mM DMSO</t>
    </r>
    <r>
      <rPr>
        <sz val="9"/>
        <rFont val="ＭＳ Ｐゴシック"/>
        <family val="3"/>
        <charset val="128"/>
      </rPr>
      <t xml:space="preserve">溶液、粉体など）はご相談ください。
</t>
    </r>
    <r>
      <rPr>
        <sz val="9"/>
        <rFont val="ＭＳ Ｐゴシック"/>
        <family val="3"/>
        <charset val="128"/>
        <scheme val="minor"/>
      </rPr>
      <t>被験物質を粉体にてご送付いただく場合は、本申込書3枚目シート「Powder Compound」上に記載されている要件を必ずご確認ください。</t>
    </r>
    <phoneticPr fontId="7"/>
  </si>
  <si>
    <r>
      <rPr>
        <sz val="11"/>
        <color theme="1"/>
        <rFont val="ＭＳ Ｐゴシック"/>
        <family val="2"/>
        <charset val="128"/>
      </rPr>
      <t>2）</t>
    </r>
    <r>
      <rPr>
        <sz val="11"/>
        <color theme="1"/>
        <rFont val="Arial"/>
        <family val="2"/>
      </rPr>
      <t xml:space="preserve"> </t>
    </r>
    <r>
      <rPr>
        <sz val="11"/>
        <color theme="1"/>
        <rFont val="ＭＳ Ｐゴシック"/>
        <family val="2"/>
        <charset val="128"/>
      </rPr>
      <t>化合物の保管温度についてご選択をお願いします</t>
    </r>
    <phoneticPr fontId="39"/>
  </si>
  <si>
    <t xml:space="preserve"> 試験委託担当者</t>
    <rPh sb="1" eb="3">
      <t>シケン</t>
    </rPh>
    <rPh sb="3" eb="5">
      <t>イタク</t>
    </rPh>
    <rPh sb="5" eb="8">
      <t>タントウシャ</t>
    </rPh>
    <phoneticPr fontId="7"/>
  </si>
  <si>
    <r>
      <t xml:space="preserve"> 試験委託責任者 </t>
    </r>
    <r>
      <rPr>
        <vertAlign val="superscript"/>
        <sz val="14"/>
        <color indexed="10"/>
        <rFont val="ＭＳ Ｐゴシック"/>
        <family val="3"/>
        <charset val="128"/>
        <scheme val="minor"/>
      </rPr>
      <t>*</t>
    </r>
    <rPh sb="1" eb="3">
      <t>ｼｹﾝ</t>
    </rPh>
    <rPh sb="3" eb="5">
      <t>ｲﾀｸ</t>
    </rPh>
    <rPh sb="5" eb="8">
      <t>ｾｷﾆﾝｼｬ</t>
    </rPh>
    <phoneticPr fontId="9" type="noConversion"/>
  </si>
  <si>
    <r>
      <t xml:space="preserve"> 所属 </t>
    </r>
    <r>
      <rPr>
        <vertAlign val="superscript"/>
        <sz val="14"/>
        <color indexed="10"/>
        <rFont val="ＭＳ Ｐゴシック"/>
        <family val="3"/>
        <charset val="128"/>
        <scheme val="minor"/>
      </rPr>
      <t>*</t>
    </r>
    <rPh sb="1" eb="3">
      <t>ｼｮｿﾞｸ</t>
    </rPh>
    <phoneticPr fontId="9" type="noConversion"/>
  </si>
  <si>
    <r>
      <t xml:space="preserve"> 部署名 </t>
    </r>
    <r>
      <rPr>
        <vertAlign val="superscript"/>
        <sz val="14"/>
        <color indexed="10"/>
        <rFont val="ＭＳ Ｐゴシック"/>
        <family val="3"/>
        <charset val="128"/>
        <scheme val="minor"/>
      </rPr>
      <t>*</t>
    </r>
    <rPh sb="1" eb="3">
      <t>ﾌﾞｼｮ</t>
    </rPh>
    <rPh sb="3" eb="4">
      <t>ﾒｲ</t>
    </rPh>
    <phoneticPr fontId="9" type="noConversion"/>
  </si>
  <si>
    <r>
      <t xml:space="preserve"> 郵便番号 </t>
    </r>
    <r>
      <rPr>
        <vertAlign val="superscript"/>
        <sz val="14"/>
        <color indexed="10"/>
        <rFont val="ＭＳ Ｐゴシック"/>
        <family val="3"/>
        <charset val="128"/>
        <scheme val="minor"/>
      </rPr>
      <t>*</t>
    </r>
    <rPh sb="1" eb="5">
      <t>ﾕｳﾋﾞﾝﾊﾞﾝｺﾞｳ</t>
    </rPh>
    <phoneticPr fontId="9" type="noConversion"/>
  </si>
  <si>
    <r>
      <t xml:space="preserve"> 住所 </t>
    </r>
    <r>
      <rPr>
        <vertAlign val="superscript"/>
        <sz val="14"/>
        <color indexed="10"/>
        <rFont val="ＭＳ Ｐゴシック"/>
        <family val="3"/>
        <charset val="128"/>
        <scheme val="minor"/>
      </rPr>
      <t>*</t>
    </r>
    <rPh sb="1" eb="3">
      <t>ｼﾞｭｳｼｮ</t>
    </rPh>
    <phoneticPr fontId="9" type="noConversion"/>
  </si>
  <si>
    <r>
      <t xml:space="preserve"> 電話番号 </t>
    </r>
    <r>
      <rPr>
        <vertAlign val="superscript"/>
        <sz val="14"/>
        <color indexed="10"/>
        <rFont val="ＭＳ Ｐゴシック"/>
        <family val="3"/>
        <charset val="128"/>
        <scheme val="minor"/>
      </rPr>
      <t>*</t>
    </r>
    <rPh sb="1" eb="3">
      <t>ﾃﾞﾝﾜ</t>
    </rPh>
    <rPh sb="3" eb="5">
      <t>ﾊﾞﾝｺﾞｳ</t>
    </rPh>
    <phoneticPr fontId="9" type="noConversion"/>
  </si>
  <si>
    <r>
      <t xml:space="preserve"> Emailアドレス </t>
    </r>
    <r>
      <rPr>
        <vertAlign val="superscript"/>
        <sz val="14"/>
        <color indexed="10"/>
        <rFont val="ＭＳ Ｐゴシック"/>
        <family val="3"/>
        <charset val="128"/>
        <scheme val="minor"/>
      </rPr>
      <t>*</t>
    </r>
    <phoneticPr fontId="7"/>
  </si>
  <si>
    <t>Application Form Rev. 2408P</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</si>
</sst>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font>
      <sz val="10"/>
      <name val="Arial"/>
      <family val="2"/>
    </font>
    <font>
      <sz val="11"/>
      <color theme="1"/>
      <name val="ＭＳ Ｐゴシック"/>
      <family val="2"/>
      <charset val="128"/>
    </font>
    <font>
      <sz val="11"/>
      <color theme="1"/>
      <name val="Arial"/>
      <family val="2"/>
      <charset val="128"/>
    </font>
    <font>
      <sz val="11"/>
      <color theme="1"/>
      <name val="Arial"/>
      <family val="2"/>
      <charset val="128"/>
    </font>
    <font>
      <sz val="9"/>
      <color rgb="FF000000"/>
      <name val="MS UI Gothic"/>
      <family val="3"/>
      <charset val="128"/>
    </font>
    <font>
      <sz val="10"/>
      <name val="Arial"/>
      <family val="2"/>
    </font>
    <font>
      <sz val="10"/>
      <color indexed="9"/>
      <name val="Arial"/>
      <family val="2"/>
    </font>
    <font>
      <sz val="6"/>
      <name val="ＭＳ Ｐゴシック"/>
      <family val="3"/>
      <charset val="128"/>
    </font>
    <font>
      <b/>
      <i/>
      <sz val="10"/>
      <name val="Arial"/>
      <family val="2"/>
    </font>
    <font>
      <sz val="8"/>
      <name val="Arial"/>
      <family val="2"/>
    </font>
    <font>
      <b/>
      <sz val="20"/>
      <color rgb="FF000080"/>
      <name val="Arial"/>
      <family val="2"/>
    </font>
    <font>
      <b/>
      <sz val="10"/>
      <name val="ＭＳ Ｐゴシック"/>
      <family val="3"/>
      <charset val="128"/>
    </font>
    <font>
      <b/>
      <sz val="10"/>
      <name val="Arial"/>
      <family val="2"/>
    </font>
    <font>
      <b/>
      <sz val="14"/>
      <color indexed="9"/>
      <name val="Arial"/>
      <family val="2"/>
    </font>
    <font>
      <sz val="12"/>
      <name val="Arial"/>
      <family val="2"/>
    </font>
    <font>
      <sz val="12"/>
      <name val="ＭＳ Ｐゴシック"/>
      <family val="3"/>
      <charset val="128"/>
    </font>
    <font>
      <vertAlign val="superscript"/>
      <sz val="14"/>
      <color indexed="10"/>
      <name val="Arial"/>
      <family val="2"/>
    </font>
    <font>
      <b/>
      <sz val="18"/>
      <color indexed="10"/>
      <name val="Arial"/>
      <family val="2"/>
    </font>
    <font>
      <sz val="10"/>
      <color indexed="10"/>
      <name val="ＭＳ Ｐゴシック"/>
      <family val="3"/>
      <charset val="128"/>
    </font>
    <font>
      <sz val="10"/>
      <name val="ＭＳ Ｐゴシック"/>
      <family val="3"/>
      <charset val="128"/>
    </font>
    <font>
      <sz val="11"/>
      <name val="ＭＳ Ｐゴシック"/>
      <family val="3"/>
      <charset val="128"/>
    </font>
    <font>
      <sz val="11"/>
      <name val="Arial"/>
      <family val="2"/>
    </font>
    <font>
      <sz val="9"/>
      <name val="Arial"/>
      <family val="2"/>
    </font>
    <font>
      <sz val="9"/>
      <name val="ＭＳ Ｐゴシック"/>
      <family val="3"/>
      <charset val="128"/>
    </font>
    <font>
      <u/>
      <sz val="10"/>
      <color indexed="12"/>
      <name val="Arial"/>
      <family val="2"/>
    </font>
    <font>
      <u/>
      <sz val="10"/>
      <color indexed="12"/>
      <name val="ＭＳ Ｐゴシック"/>
      <family val="3"/>
      <charset val="128"/>
    </font>
    <font>
      <b/>
      <sz val="9"/>
      <color indexed="10"/>
      <name val="Arial"/>
      <family val="2"/>
    </font>
    <font>
      <b/>
      <sz val="10"/>
      <color indexed="10"/>
      <name val="Arial"/>
      <family val="2"/>
    </font>
    <font>
      <b/>
      <i/>
      <sz val="12"/>
      <name val="Arial"/>
      <family val="2"/>
    </font>
    <font>
      <b/>
      <sz val="12"/>
      <name val="Arial"/>
      <family val="2"/>
    </font>
    <font>
      <b/>
      <sz val="12"/>
      <color indexed="10"/>
      <name val="ＭＳ Ｐゴシック"/>
      <family val="3"/>
      <charset val="128"/>
      <scheme val="minor"/>
    </font>
    <font>
      <sz val="10"/>
      <name val="Times New Roman"/>
      <family val="1"/>
    </font>
    <font>
      <b/>
      <sz val="6"/>
      <color theme="0"/>
      <name val="Arial"/>
      <family val="2"/>
    </font>
    <font>
      <b/>
      <sz val="20"/>
      <color rgb="FF00B0F0"/>
      <name val="Arial"/>
      <family val="2"/>
    </font>
    <font>
      <b/>
      <vertAlign val="superscript"/>
      <sz val="20"/>
      <color rgb="FF000080"/>
      <name val="ＭＳ Ｐゴシック"/>
      <family val="3"/>
      <charset val="128"/>
    </font>
    <font>
      <b/>
      <vertAlign val="superscript"/>
      <sz val="20"/>
      <color rgb="FF000080"/>
      <name val="Arial"/>
      <family val="2"/>
    </font>
    <font>
      <b/>
      <sz val="10"/>
      <color rgb="FFFF0000"/>
      <name val="Arial"/>
      <family val="2"/>
    </font>
    <font>
      <sz val="10"/>
      <name val="ＭＳ Ｐゴシック"/>
      <family val="2"/>
      <charset val="128"/>
    </font>
    <font>
      <u/>
      <sz val="11"/>
      <color theme="1"/>
      <name val="ＭＳ Ｐゴシック"/>
      <family val="2"/>
      <charset val="128"/>
    </font>
    <font>
      <sz val="6"/>
      <name val="Arial"/>
      <family val="2"/>
      <charset val="128"/>
    </font>
    <font>
      <b/>
      <sz val="11"/>
      <color theme="1"/>
      <name val="ＭＳ Ｐゴシック"/>
      <family val="3"/>
      <charset val="128"/>
    </font>
    <font>
      <b/>
      <sz val="11"/>
      <color theme="1"/>
      <name val="ＭＳ Ｐゴシック"/>
      <family val="2"/>
      <charset val="128"/>
    </font>
    <font>
      <sz val="11"/>
      <color theme="1"/>
      <name val="ＭＳ Ｐゴシック"/>
      <family val="3"/>
      <charset val="128"/>
    </font>
    <font>
      <b/>
      <sz val="14"/>
      <color theme="1"/>
      <name val="ＭＳ Ｐゴシック"/>
      <family val="2"/>
      <charset val="128"/>
    </font>
    <font>
      <sz val="9"/>
      <color rgb="FF000000"/>
      <name val="Meiryo UI"/>
      <family val="3"/>
      <charset val="128"/>
    </font>
    <font>
      <sz val="11"/>
      <color theme="1"/>
      <name val="Arial"/>
      <family val="2"/>
    </font>
    <font>
      <b/>
      <sz val="14"/>
      <color theme="1"/>
      <name val="Arial"/>
      <family val="2"/>
    </font>
    <font>
      <u/>
      <sz val="11"/>
      <color theme="1"/>
      <name val="Arial"/>
      <family val="2"/>
    </font>
    <font>
      <b/>
      <sz val="11"/>
      <color theme="1"/>
      <name val="Arial"/>
      <family val="2"/>
    </font>
    <font>
      <b/>
      <sz val="20"/>
      <color rgb="FF00B050"/>
      <name val="Arial"/>
      <family val="2"/>
    </font>
    <font>
      <sz val="9"/>
      <name val="Arial"/>
      <family val="3"/>
      <charset val="128"/>
    </font>
    <font>
      <sz val="9"/>
      <name val="ＭＳ Ｐゴシック"/>
      <family val="3"/>
      <charset val="128"/>
      <scheme val="minor"/>
    </font>
    <font>
      <vertAlign val="superscript"/>
      <sz val="14"/>
      <color rgb="FFFF0000"/>
      <name val="Arial"/>
      <family val="2"/>
    </font>
    <font>
      <sz val="10"/>
      <name val="Arial"/>
      <family val="2"/>
      <charset val="128"/>
    </font>
    <font>
      <b/>
      <sz val="12"/>
      <color rgb="FFFF0000"/>
      <name val="ＭＳ Ｐゴシック"/>
      <family val="3"/>
      <charset val="128"/>
    </font>
    <font>
      <sz val="10"/>
      <name val="ＭＳ Ｐゴシック"/>
      <family val="3"/>
      <charset val="128"/>
      <scheme val="minor"/>
    </font>
    <font>
      <sz val="12"/>
      <name val="ＭＳ Ｐゴシック"/>
      <family val="3"/>
      <charset val="128"/>
      <scheme val="minor"/>
    </font>
    <font>
      <vertAlign val="superscript"/>
      <sz val="14"/>
      <color indexed="10"/>
      <name val="ＭＳ Ｐゴシック"/>
      <family val="3"/>
      <charset val="128"/>
      <scheme val="minor"/>
    </font>
  </fonts>
  <fills count="13">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46"/>
        <bgColor indexed="64"/>
      </patternFill>
    </fill>
    <fill>
      <patternFill patternType="solid">
        <fgColor indexed="22"/>
        <bgColor indexed="64"/>
      </patternFill>
    </fill>
    <fill>
      <patternFill patternType="solid">
        <fgColor theme="0"/>
        <bgColor indexed="64"/>
      </patternFill>
    </fill>
    <fill>
      <patternFill patternType="solid">
        <fgColor indexed="13"/>
        <bgColor indexed="64"/>
      </patternFill>
    </fill>
    <fill>
      <patternFill patternType="solid">
        <fgColor indexed="11"/>
        <bgColor indexed="64"/>
      </patternFill>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00B050"/>
        <bgColor indexed="64"/>
      </patternFill>
    </fill>
  </fills>
  <borders count="3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4" fillId="0" borderId="0" applyNumberFormat="0" applyFill="0" applyBorder="0" applyAlignment="0" applyProtection="0">
      <alignment vertical="top"/>
      <protection locked="0"/>
    </xf>
    <xf numFmtId="0" fontId="5" fillId="0" borderId="0"/>
    <xf numFmtId="0" fontId="22" fillId="0" borderId="0">
      <alignment vertical="center"/>
    </xf>
    <xf numFmtId="0" fontId="3" fillId="0" borderId="0">
      <alignment vertical="center"/>
    </xf>
  </cellStyleXfs>
  <cellXfs count="321">
    <xf numFmtId="0" fontId="0" fillId="0" borderId="0" xfId="0"/>
    <xf numFmtId="0" fontId="6" fillId="2" borderId="0" xfId="0" applyFont="1" applyFill="1"/>
    <xf numFmtId="0" fontId="5" fillId="2" borderId="0" xfId="0" applyFont="1" applyFill="1"/>
    <xf numFmtId="0" fontId="8" fillId="2" borderId="0" xfId="0" applyFont="1" applyFill="1"/>
    <xf numFmtId="0" fontId="5" fillId="0" borderId="0" xfId="0" applyFont="1" applyProtection="1">
      <protection locked="0"/>
    </xf>
    <xf numFmtId="0" fontId="5" fillId="0" borderId="0" xfId="0" applyFont="1"/>
    <xf numFmtId="0" fontId="10" fillId="2" borderId="0" xfId="0" applyFont="1" applyFill="1" applyAlignment="1">
      <alignment horizontal="center" vertical="center"/>
    </xf>
    <xf numFmtId="0" fontId="11" fillId="2" borderId="0" xfId="0" applyFont="1" applyFill="1" applyAlignment="1">
      <alignment horizontal="right"/>
    </xf>
    <xf numFmtId="0" fontId="12" fillId="2" borderId="0" xfId="0" applyFont="1" applyFill="1" applyAlignment="1">
      <alignment horizontal="right"/>
    </xf>
    <xf numFmtId="0" fontId="5" fillId="2" borderId="1" xfId="0" applyFont="1" applyFill="1" applyBorder="1"/>
    <xf numFmtId="0" fontId="5" fillId="3" borderId="0" xfId="0" applyFont="1" applyFill="1" applyProtection="1">
      <protection locked="0"/>
    </xf>
    <xf numFmtId="49" fontId="5" fillId="0" borderId="0" xfId="0" applyNumberFormat="1" applyFont="1" applyProtection="1">
      <protection locked="0"/>
    </xf>
    <xf numFmtId="0" fontId="17" fillId="2" borderId="0" xfId="0" applyFont="1" applyFill="1" applyAlignment="1" applyProtection="1">
      <alignment horizontal="center" vertical="center"/>
      <protection locked="0"/>
    </xf>
    <xf numFmtId="0" fontId="18" fillId="2" borderId="0" xfId="0" applyFont="1" applyFill="1" applyAlignment="1">
      <alignment vertical="top"/>
    </xf>
    <xf numFmtId="0" fontId="5" fillId="0" borderId="0" xfId="0" applyFont="1" applyAlignment="1" applyProtection="1">
      <alignment horizontal="center"/>
      <protection locked="0"/>
    </xf>
    <xf numFmtId="14" fontId="5" fillId="0" borderId="0" xfId="0" applyNumberFormat="1" applyFont="1" applyProtection="1">
      <protection locked="0"/>
    </xf>
    <xf numFmtId="0" fontId="20" fillId="2" borderId="2" xfId="0" applyFont="1" applyFill="1" applyBorder="1" applyProtection="1">
      <protection locked="0"/>
    </xf>
    <xf numFmtId="0" fontId="22" fillId="2" borderId="3" xfId="0" applyFont="1" applyFill="1" applyBorder="1" applyProtection="1">
      <protection locked="0"/>
    </xf>
    <xf numFmtId="0" fontId="22" fillId="2" borderId="4" xfId="0" applyFont="1" applyFill="1" applyBorder="1" applyProtection="1">
      <protection locked="0"/>
    </xf>
    <xf numFmtId="0" fontId="22" fillId="2" borderId="17" xfId="0" applyFont="1" applyFill="1" applyBorder="1" applyProtection="1">
      <protection locked="0"/>
    </xf>
    <xf numFmtId="0" fontId="22" fillId="2" borderId="0" xfId="0" applyFont="1" applyFill="1" applyProtection="1">
      <protection locked="0"/>
    </xf>
    <xf numFmtId="0" fontId="22" fillId="2" borderId="18" xfId="0" applyFont="1" applyFill="1" applyBorder="1" applyProtection="1">
      <protection locked="0"/>
    </xf>
    <xf numFmtId="0" fontId="23" fillId="2" borderId="0" xfId="0" applyFont="1" applyFill="1" applyProtection="1">
      <protection locked="0"/>
    </xf>
    <xf numFmtId="0" fontId="20" fillId="2" borderId="17" xfId="0" applyFont="1" applyFill="1" applyBorder="1" applyProtection="1">
      <protection locked="0"/>
    </xf>
    <xf numFmtId="0" fontId="5" fillId="0" borderId="17" xfId="0" applyFont="1" applyBorder="1" applyProtection="1">
      <protection locked="0"/>
    </xf>
    <xf numFmtId="0" fontId="5" fillId="2" borderId="0" xfId="0" applyFont="1" applyFill="1" applyProtection="1">
      <protection locked="0"/>
    </xf>
    <xf numFmtId="0" fontId="22" fillId="2" borderId="0" xfId="0" applyFont="1" applyFill="1" applyAlignment="1" applyProtection="1">
      <alignment wrapText="1"/>
      <protection locked="0"/>
    </xf>
    <xf numFmtId="0" fontId="22" fillId="2" borderId="18" xfId="0" applyFont="1" applyFill="1" applyBorder="1" applyAlignment="1" applyProtection="1">
      <alignment wrapText="1"/>
      <protection locked="0"/>
    </xf>
    <xf numFmtId="0" fontId="22" fillId="2" borderId="19" xfId="0" applyFont="1" applyFill="1" applyBorder="1" applyProtection="1">
      <protection locked="0"/>
    </xf>
    <xf numFmtId="0" fontId="22" fillId="2" borderId="1" xfId="0" applyFont="1" applyFill="1" applyBorder="1" applyProtection="1">
      <protection locked="0"/>
    </xf>
    <xf numFmtId="0" fontId="22" fillId="2" borderId="20" xfId="0" applyFont="1" applyFill="1" applyBorder="1" applyProtection="1">
      <protection locked="0"/>
    </xf>
    <xf numFmtId="0" fontId="22" fillId="0" borderId="0" xfId="0" applyFont="1" applyAlignment="1" applyProtection="1">
      <alignment horizontal="left" vertical="center"/>
      <protection locked="0"/>
    </xf>
    <xf numFmtId="0" fontId="22" fillId="0" borderId="0" xfId="0" applyFont="1" applyAlignment="1" applyProtection="1">
      <alignment vertical="center"/>
      <protection locked="0"/>
    </xf>
    <xf numFmtId="0" fontId="22" fillId="0" borderId="0" xfId="0" applyFont="1" applyAlignment="1" applyProtection="1">
      <alignment horizontal="center" vertical="center" wrapText="1"/>
      <protection locked="0"/>
    </xf>
    <xf numFmtId="0" fontId="22" fillId="2" borderId="0" xfId="0" applyFont="1" applyFill="1" applyAlignment="1">
      <alignment horizontal="left" vertical="center"/>
    </xf>
    <xf numFmtId="0" fontId="22" fillId="0" borderId="0" xfId="0" applyFont="1" applyAlignment="1">
      <alignment horizontal="left" vertical="center"/>
    </xf>
    <xf numFmtId="0" fontId="22" fillId="0" borderId="0" xfId="0" applyFont="1" applyAlignment="1" applyProtection="1">
      <alignment horizontal="center" vertical="center"/>
      <protection locked="0"/>
    </xf>
    <xf numFmtId="0" fontId="22" fillId="2" borderId="0" xfId="0" applyFont="1" applyFill="1" applyAlignment="1">
      <alignment horizontal="center" vertical="center" wrapText="1"/>
    </xf>
    <xf numFmtId="0" fontId="22" fillId="2" borderId="0" xfId="0" applyFont="1" applyFill="1" applyAlignment="1">
      <alignment vertical="center"/>
    </xf>
    <xf numFmtId="0" fontId="5" fillId="0" borderId="0" xfId="0" applyFont="1" applyAlignment="1" applyProtection="1">
      <alignment horizontal="center" vertical="center"/>
      <protection locked="0"/>
    </xf>
    <xf numFmtId="0" fontId="22" fillId="0" borderId="0" xfId="0" applyFont="1" applyAlignment="1" applyProtection="1">
      <alignment horizontal="center" vertical="center" shrinkToFit="1"/>
      <protection locked="0"/>
    </xf>
    <xf numFmtId="0" fontId="12" fillId="0" borderId="0" xfId="0" applyFont="1" applyAlignment="1" applyProtection="1">
      <alignment vertical="top"/>
      <protection locked="0"/>
    </xf>
    <xf numFmtId="0" fontId="12" fillId="0" borderId="0" xfId="0" applyFont="1" applyAlignment="1" applyProtection="1">
      <alignment horizontal="left" vertical="top"/>
      <protection locked="0"/>
    </xf>
    <xf numFmtId="0" fontId="5" fillId="2" borderId="17" xfId="0" applyFont="1" applyFill="1" applyBorder="1"/>
    <xf numFmtId="0" fontId="27" fillId="2" borderId="0" xfId="0" applyFont="1" applyFill="1"/>
    <xf numFmtId="0" fontId="5" fillId="2" borderId="18" xfId="0" applyFont="1" applyFill="1" applyBorder="1"/>
    <xf numFmtId="0" fontId="28" fillId="2" borderId="0" xfId="0" applyFont="1" applyFill="1" applyAlignment="1">
      <alignment horizontal="left"/>
    </xf>
    <xf numFmtId="0" fontId="29" fillId="2" borderId="17" xfId="0" applyFont="1" applyFill="1" applyBorder="1" applyAlignment="1">
      <alignment horizontal="left"/>
    </xf>
    <xf numFmtId="0" fontId="9" fillId="4" borderId="30" xfId="0" applyFont="1" applyFill="1" applyBorder="1" applyAlignment="1" applyProtection="1">
      <alignment vertical="center" wrapText="1"/>
      <protection locked="0"/>
    </xf>
    <xf numFmtId="0" fontId="9" fillId="5" borderId="0" xfId="0" applyFont="1" applyFill="1" applyAlignment="1" applyProtection="1">
      <alignment vertical="center"/>
      <protection locked="0"/>
    </xf>
    <xf numFmtId="0" fontId="9" fillId="5" borderId="0" xfId="0" applyFont="1" applyFill="1" applyAlignment="1" applyProtection="1">
      <alignment horizontal="center" vertical="center"/>
      <protection locked="0"/>
    </xf>
    <xf numFmtId="0" fontId="9" fillId="0" borderId="0" xfId="0" applyFont="1" applyAlignment="1" applyProtection="1">
      <alignment vertical="center"/>
      <protection locked="0"/>
    </xf>
    <xf numFmtId="0" fontId="9" fillId="0" borderId="0" xfId="0" applyFont="1" applyAlignment="1" applyProtection="1">
      <alignment horizontal="center" vertical="center"/>
      <protection locked="0"/>
    </xf>
    <xf numFmtId="0" fontId="9" fillId="0" borderId="0" xfId="0" applyFont="1" applyAlignment="1" applyProtection="1">
      <alignment horizontal="left"/>
      <protection locked="0"/>
    </xf>
    <xf numFmtId="0" fontId="0" fillId="2" borderId="0" xfId="0" applyFill="1"/>
    <xf numFmtId="0" fontId="5" fillId="2" borderId="0" xfId="2" applyFill="1"/>
    <xf numFmtId="0" fontId="5" fillId="2" borderId="0" xfId="0" applyFont="1" applyFill="1" applyAlignment="1">
      <alignment horizontal="left"/>
    </xf>
    <xf numFmtId="0" fontId="12" fillId="2" borderId="0" xfId="0" applyFont="1" applyFill="1" applyAlignment="1">
      <alignment horizontal="left" vertical="center"/>
    </xf>
    <xf numFmtId="0" fontId="5" fillId="2" borderId="0" xfId="0" applyFont="1" applyFill="1" applyAlignment="1">
      <alignment vertical="center"/>
    </xf>
    <xf numFmtId="0" fontId="12" fillId="6" borderId="0" xfId="0" applyFont="1" applyFill="1" applyAlignment="1">
      <alignment horizontal="left" vertical="center"/>
    </xf>
    <xf numFmtId="0" fontId="19" fillId="2" borderId="0" xfId="0" applyFont="1" applyFill="1"/>
    <xf numFmtId="0" fontId="5" fillId="6" borderId="0" xfId="0" applyFont="1" applyFill="1" applyAlignment="1">
      <alignment vertical="center"/>
    </xf>
    <xf numFmtId="0" fontId="12" fillId="2" borderId="0" xfId="0" applyFont="1" applyFill="1" applyAlignment="1">
      <alignment vertical="center"/>
    </xf>
    <xf numFmtId="0" fontId="5" fillId="2" borderId="0" xfId="0" applyFont="1" applyFill="1" applyAlignment="1">
      <alignment horizontal="center"/>
    </xf>
    <xf numFmtId="0" fontId="30" fillId="2" borderId="0" xfId="0" applyFont="1" applyFill="1" applyAlignment="1">
      <alignment horizontal="left" vertical="center"/>
    </xf>
    <xf numFmtId="0" fontId="5" fillId="7" borderId="0" xfId="0" applyFont="1" applyFill="1" applyProtection="1">
      <protection locked="0"/>
    </xf>
    <xf numFmtId="0" fontId="5" fillId="0" borderId="0" xfId="0" applyFont="1" applyAlignment="1" applyProtection="1">
      <alignment horizontal="left"/>
      <protection locked="0"/>
    </xf>
    <xf numFmtId="0" fontId="0" fillId="0" borderId="0" xfId="0" applyAlignment="1" applyProtection="1">
      <alignment horizontal="left"/>
      <protection locked="0"/>
    </xf>
    <xf numFmtId="0" fontId="12" fillId="2" borderId="18" xfId="0" applyFont="1" applyFill="1" applyBorder="1"/>
    <xf numFmtId="0" fontId="22" fillId="0" borderId="0" xfId="3" applyProtection="1">
      <alignment vertical="center"/>
      <protection locked="0"/>
    </xf>
    <xf numFmtId="0" fontId="12" fillId="2" borderId="0" xfId="0" quotePrefix="1" applyFont="1" applyFill="1"/>
    <xf numFmtId="0" fontId="29" fillId="2" borderId="17" xfId="0" applyFont="1" applyFill="1" applyBorder="1"/>
    <xf numFmtId="0" fontId="12" fillId="2" borderId="0" xfId="0" applyFont="1" applyFill="1"/>
    <xf numFmtId="0" fontId="12" fillId="2" borderId="0" xfId="0" applyFont="1" applyFill="1" applyAlignment="1">
      <alignment vertical="top"/>
    </xf>
    <xf numFmtId="0" fontId="0" fillId="2" borderId="0" xfId="0" applyFill="1" applyAlignment="1">
      <alignment horizontal="center"/>
    </xf>
    <xf numFmtId="0" fontId="12" fillId="2" borderId="0" xfId="0" applyFont="1" applyFill="1" applyAlignment="1">
      <alignment horizontal="left"/>
    </xf>
    <xf numFmtId="0" fontId="0" fillId="2" borderId="28" xfId="0" applyFill="1" applyBorder="1" applyProtection="1">
      <protection locked="0"/>
    </xf>
    <xf numFmtId="0" fontId="0" fillId="2" borderId="29" xfId="0" applyFill="1" applyBorder="1" applyProtection="1">
      <protection locked="0"/>
    </xf>
    <xf numFmtId="0" fontId="5" fillId="2" borderId="29" xfId="0" applyFont="1" applyFill="1" applyBorder="1" applyProtection="1">
      <protection locked="0"/>
    </xf>
    <xf numFmtId="0" fontId="19" fillId="2" borderId="0" xfId="0" applyFont="1" applyFill="1" applyAlignment="1">
      <alignment vertical="center"/>
    </xf>
    <xf numFmtId="0" fontId="5" fillId="9" borderId="0" xfId="0" applyFont="1" applyFill="1" applyProtection="1">
      <protection locked="0"/>
    </xf>
    <xf numFmtId="0" fontId="22" fillId="6" borderId="0" xfId="3" applyFill="1" applyProtection="1">
      <alignment vertical="center"/>
      <protection locked="0"/>
    </xf>
    <xf numFmtId="0" fontId="29" fillId="2" borderId="19" xfId="0" applyFont="1" applyFill="1" applyBorder="1"/>
    <xf numFmtId="0" fontId="12" fillId="2" borderId="1" xfId="0" applyFont="1" applyFill="1" applyBorder="1"/>
    <xf numFmtId="0" fontId="29" fillId="2" borderId="2" xfId="0" applyFont="1" applyFill="1" applyBorder="1"/>
    <xf numFmtId="0" fontId="5" fillId="2" borderId="3" xfId="0" applyFont="1" applyFill="1" applyBorder="1"/>
    <xf numFmtId="0" fontId="12" fillId="0" borderId="0" xfId="0" applyFont="1"/>
    <xf numFmtId="0" fontId="12" fillId="0" borderId="0" xfId="0" applyFont="1" applyProtection="1">
      <protection locked="0"/>
    </xf>
    <xf numFmtId="0" fontId="5" fillId="6" borderId="0" xfId="0" applyFont="1" applyFill="1"/>
    <xf numFmtId="0" fontId="12" fillId="6" borderId="0" xfId="0" applyFont="1" applyFill="1"/>
    <xf numFmtId="0" fontId="12" fillId="6" borderId="0" xfId="0" applyFont="1" applyFill="1" applyAlignment="1">
      <alignment vertical="top"/>
    </xf>
    <xf numFmtId="0" fontId="12" fillId="6" borderId="0" xfId="0" applyFont="1" applyFill="1" applyAlignment="1">
      <alignment horizontal="left" vertical="top"/>
    </xf>
    <xf numFmtId="0" fontId="5" fillId="2" borderId="31" xfId="0" applyFont="1" applyFill="1" applyBorder="1" applyProtection="1">
      <protection locked="0"/>
    </xf>
    <xf numFmtId="0" fontId="5" fillId="2" borderId="23" xfId="0" applyFont="1" applyFill="1" applyBorder="1" applyProtection="1">
      <protection locked="0"/>
    </xf>
    <xf numFmtId="0" fontId="5" fillId="6" borderId="0" xfId="0" applyFont="1" applyFill="1" applyProtection="1">
      <protection locked="0"/>
    </xf>
    <xf numFmtId="0" fontId="31" fillId="0" borderId="0" xfId="0" applyFont="1"/>
    <xf numFmtId="0" fontId="31" fillId="0" borderId="0" xfId="0" applyFont="1" applyAlignment="1">
      <alignment horizontal="center"/>
    </xf>
    <xf numFmtId="0" fontId="12" fillId="2" borderId="18" xfId="0" applyFont="1" applyFill="1" applyBorder="1" applyAlignment="1">
      <alignment horizontal="left"/>
    </xf>
    <xf numFmtId="0" fontId="12" fillId="2" borderId="1" xfId="0" applyFont="1" applyFill="1" applyBorder="1" applyAlignment="1">
      <alignment horizontal="left"/>
    </xf>
    <xf numFmtId="0" fontId="12" fillId="2" borderId="20" xfId="0" applyFont="1" applyFill="1" applyBorder="1" applyAlignment="1">
      <alignment horizontal="left"/>
    </xf>
    <xf numFmtId="0" fontId="12" fillId="2" borderId="3" xfId="0" applyFont="1" applyFill="1" applyBorder="1" applyAlignment="1">
      <alignment horizontal="left"/>
    </xf>
    <xf numFmtId="0" fontId="12" fillId="2" borderId="4" xfId="0" applyFont="1" applyFill="1" applyBorder="1" applyAlignment="1">
      <alignment horizontal="left"/>
    </xf>
    <xf numFmtId="0" fontId="12" fillId="2" borderId="1" xfId="0" applyFont="1" applyFill="1" applyBorder="1" applyAlignment="1">
      <alignment horizontal="left" vertical="center"/>
    </xf>
    <xf numFmtId="0" fontId="12" fillId="2" borderId="3" xfId="0" applyFont="1" applyFill="1" applyBorder="1" applyAlignment="1">
      <alignment horizontal="left" vertical="center"/>
    </xf>
    <xf numFmtId="0" fontId="0" fillId="2" borderId="0" xfId="0" applyFill="1" applyAlignment="1">
      <alignment horizontal="center" vertical="center"/>
    </xf>
    <xf numFmtId="0" fontId="0" fillId="2" borderId="0" xfId="0" applyFill="1" applyAlignment="1">
      <alignment vertical="center"/>
    </xf>
    <xf numFmtId="0" fontId="12" fillId="2" borderId="0" xfId="0" applyFont="1" applyFill="1" applyAlignment="1">
      <alignment horizontal="left" vertical="center" wrapText="1"/>
    </xf>
    <xf numFmtId="0" fontId="0" fillId="0" borderId="0" xfId="0" quotePrefix="1" applyProtection="1">
      <protection locked="0"/>
    </xf>
    <xf numFmtId="0" fontId="19" fillId="0" borderId="0" xfId="0" applyFont="1" applyProtection="1">
      <protection locked="0"/>
    </xf>
    <xf numFmtId="0" fontId="11" fillId="2" borderId="0" xfId="0" applyFont="1" applyFill="1" applyAlignment="1">
      <alignment horizontal="left" vertical="center"/>
    </xf>
    <xf numFmtId="0" fontId="5" fillId="8" borderId="2" xfId="0" applyFont="1" applyFill="1" applyBorder="1" applyProtection="1">
      <protection locked="0"/>
    </xf>
    <xf numFmtId="0" fontId="5" fillId="8" borderId="3" xfId="0" applyFont="1" applyFill="1" applyBorder="1" applyProtection="1">
      <protection locked="0"/>
    </xf>
    <xf numFmtId="0" fontId="5" fillId="8" borderId="4" xfId="0" applyFont="1" applyFill="1" applyBorder="1" applyProtection="1">
      <protection locked="0"/>
    </xf>
    <xf numFmtId="0" fontId="5" fillId="0" borderId="18" xfId="0" applyFont="1" applyBorder="1" applyProtection="1">
      <protection locked="0"/>
    </xf>
    <xf numFmtId="0" fontId="5" fillId="0" borderId="19" xfId="0" applyFont="1" applyBorder="1" applyProtection="1">
      <protection locked="0"/>
    </xf>
    <xf numFmtId="0" fontId="5" fillId="0" borderId="1" xfId="0" applyFont="1" applyBorder="1" applyProtection="1">
      <protection locked="0"/>
    </xf>
    <xf numFmtId="0" fontId="5" fillId="0" borderId="20" xfId="0" applyFont="1" applyBorder="1" applyProtection="1">
      <protection locked="0"/>
    </xf>
    <xf numFmtId="0" fontId="12" fillId="2" borderId="0" xfId="0" applyFont="1" applyFill="1" applyAlignment="1">
      <alignment horizontal="left" vertical="top"/>
    </xf>
    <xf numFmtId="0" fontId="12" fillId="2" borderId="18" xfId="0" applyFont="1" applyFill="1" applyBorder="1" applyAlignment="1">
      <alignment horizontal="left" vertical="top"/>
    </xf>
    <xf numFmtId="0" fontId="12" fillId="2" borderId="0" xfId="0" applyFont="1" applyFill="1" applyAlignment="1">
      <alignment horizontal="left" vertical="top" wrapText="1"/>
    </xf>
    <xf numFmtId="0" fontId="9" fillId="0" borderId="0" xfId="0" applyFont="1" applyAlignment="1" applyProtection="1">
      <alignment vertical="top"/>
      <protection locked="0"/>
    </xf>
    <xf numFmtId="0" fontId="9" fillId="0" borderId="0" xfId="0" applyFont="1" applyAlignment="1" applyProtection="1">
      <alignment horizontal="left" vertical="top"/>
      <protection locked="0"/>
    </xf>
    <xf numFmtId="0" fontId="9" fillId="0" borderId="0" xfId="3" applyFont="1" applyAlignment="1" applyProtection="1">
      <alignment vertical="top"/>
      <protection locked="0"/>
    </xf>
    <xf numFmtId="0" fontId="9" fillId="6" borderId="0" xfId="3" applyFont="1" applyFill="1" applyAlignment="1" applyProtection="1">
      <alignment vertical="top"/>
      <protection locked="0"/>
    </xf>
    <xf numFmtId="0" fontId="19" fillId="0" borderId="0" xfId="0" applyFont="1" applyAlignment="1" applyProtection="1">
      <alignment vertical="center"/>
      <protection locked="0"/>
    </xf>
    <xf numFmtId="0" fontId="0" fillId="0" borderId="0" xfId="0" applyProtection="1">
      <protection locked="0"/>
    </xf>
    <xf numFmtId="0" fontId="12" fillId="6" borderId="0" xfId="0" applyFont="1" applyFill="1" applyAlignment="1">
      <alignment horizontal="left"/>
    </xf>
    <xf numFmtId="0" fontId="12" fillId="6" borderId="0" xfId="0" quotePrefix="1" applyFont="1" applyFill="1" applyAlignment="1">
      <alignment vertical="center"/>
    </xf>
    <xf numFmtId="0" fontId="12" fillId="6" borderId="0" xfId="0" applyFont="1" applyFill="1" applyAlignment="1">
      <alignment vertical="center"/>
    </xf>
    <xf numFmtId="0" fontId="0" fillId="6" borderId="0" xfId="0" applyFill="1" applyAlignment="1">
      <alignment vertical="center"/>
    </xf>
    <xf numFmtId="0" fontId="5" fillId="6" borderId="17" xfId="0" applyFont="1" applyFill="1" applyBorder="1"/>
    <xf numFmtId="0" fontId="5" fillId="6" borderId="0" xfId="2" applyFill="1"/>
    <xf numFmtId="0" fontId="5" fillId="6" borderId="0" xfId="0" applyFont="1" applyFill="1" applyAlignment="1">
      <alignment horizontal="left" vertical="center"/>
    </xf>
    <xf numFmtId="0" fontId="29" fillId="6" borderId="17" xfId="0" applyFont="1" applyFill="1" applyBorder="1" applyAlignment="1">
      <alignment horizontal="left"/>
    </xf>
    <xf numFmtId="0" fontId="29" fillId="6" borderId="0" xfId="0" applyFont="1" applyFill="1" applyAlignment="1">
      <alignment vertical="center"/>
    </xf>
    <xf numFmtId="0" fontId="9" fillId="9" borderId="0" xfId="0" applyFont="1" applyFill="1" applyAlignment="1" applyProtection="1">
      <alignment horizontal="left"/>
      <protection locked="0"/>
    </xf>
    <xf numFmtId="0" fontId="9" fillId="10" borderId="0" xfId="0" applyFont="1" applyFill="1" applyAlignment="1" applyProtection="1">
      <alignment vertical="top"/>
      <protection locked="0"/>
    </xf>
    <xf numFmtId="0" fontId="5" fillId="0" borderId="0" xfId="0" applyFont="1" applyAlignment="1" applyProtection="1">
      <alignment horizontal="right"/>
      <protection locked="0"/>
    </xf>
    <xf numFmtId="0" fontId="37" fillId="0" borderId="0" xfId="0" applyFont="1" applyAlignment="1" applyProtection="1">
      <alignment horizontal="right"/>
      <protection locked="0"/>
    </xf>
    <xf numFmtId="0" fontId="45" fillId="0" borderId="0" xfId="4" applyFont="1">
      <alignment vertical="center"/>
    </xf>
    <xf numFmtId="0" fontId="46" fillId="0" borderId="0" xfId="4" applyFont="1">
      <alignment vertical="center"/>
    </xf>
    <xf numFmtId="0" fontId="45" fillId="0" borderId="0" xfId="4" applyFont="1" applyAlignment="1">
      <alignment horizontal="left" vertical="center" indent="1"/>
    </xf>
    <xf numFmtId="0" fontId="47" fillId="0" borderId="0" xfId="4" applyFont="1">
      <alignment vertical="center"/>
    </xf>
    <xf numFmtId="0" fontId="48" fillId="0" borderId="0" xfId="4" applyFont="1">
      <alignment vertical="center"/>
    </xf>
    <xf numFmtId="0" fontId="45" fillId="0" borderId="32" xfId="4" applyFont="1" applyBorder="1">
      <alignment vertical="center"/>
    </xf>
    <xf numFmtId="0" fontId="45" fillId="0" borderId="14" xfId="4" applyFont="1" applyBorder="1" applyAlignment="1">
      <alignment horizontal="right" vertical="center"/>
    </xf>
    <xf numFmtId="0" fontId="33" fillId="2" borderId="0" xfId="0" applyFont="1" applyFill="1" applyAlignment="1">
      <alignment horizontal="center" vertical="center"/>
    </xf>
    <xf numFmtId="0" fontId="13" fillId="12" borderId="14" xfId="0" applyFont="1" applyFill="1" applyBorder="1" applyAlignment="1">
      <alignment horizontal="left" vertical="top"/>
    </xf>
    <xf numFmtId="0" fontId="13" fillId="12" borderId="15" xfId="0" applyFont="1" applyFill="1" applyBorder="1" applyAlignment="1">
      <alignment horizontal="left" vertical="top"/>
    </xf>
    <xf numFmtId="0" fontId="5" fillId="12" borderId="15" xfId="0" applyFont="1" applyFill="1" applyBorder="1"/>
    <xf numFmtId="0" fontId="13" fillId="12" borderId="16" xfId="0" applyFont="1" applyFill="1" applyBorder="1" applyAlignment="1">
      <alignment horizontal="left" vertical="top"/>
    </xf>
    <xf numFmtId="0" fontId="22" fillId="6" borderId="0" xfId="0" applyFont="1" applyFill="1" applyAlignment="1">
      <alignment vertical="top"/>
    </xf>
    <xf numFmtId="0" fontId="22" fillId="6" borderId="18" xfId="0" applyFont="1" applyFill="1" applyBorder="1" applyProtection="1">
      <protection locked="0"/>
    </xf>
    <xf numFmtId="0" fontId="22" fillId="6" borderId="0" xfId="0" applyFont="1" applyFill="1"/>
    <xf numFmtId="0" fontId="23" fillId="6" borderId="0" xfId="0" applyFont="1" applyFill="1" applyProtection="1">
      <protection locked="0"/>
    </xf>
    <xf numFmtId="0" fontId="22" fillId="6" borderId="0" xfId="0" applyFont="1" applyFill="1" applyProtection="1">
      <protection locked="0"/>
    </xf>
    <xf numFmtId="0" fontId="22" fillId="6" borderId="0" xfId="0" applyFont="1" applyFill="1" applyAlignment="1" applyProtection="1">
      <alignment wrapText="1"/>
      <protection locked="0"/>
    </xf>
    <xf numFmtId="0" fontId="53" fillId="0" borderId="0" xfId="0" applyFont="1" applyProtection="1">
      <protection locked="0"/>
    </xf>
    <xf numFmtId="0" fontId="37" fillId="0" borderId="0" xfId="0" applyFont="1" applyProtection="1">
      <protection locked="0"/>
    </xf>
    <xf numFmtId="0" fontId="2" fillId="0" borderId="0" xfId="4" applyFont="1">
      <alignment vertical="center"/>
    </xf>
    <xf numFmtId="0" fontId="55" fillId="2" borderId="0" xfId="0" applyFont="1" applyFill="1"/>
    <xf numFmtId="14" fontId="5" fillId="2" borderId="1" xfId="0" applyNumberFormat="1" applyFont="1" applyFill="1" applyBorder="1" applyAlignment="1" applyProtection="1">
      <alignment horizontal="center"/>
      <protection locked="0"/>
    </xf>
    <xf numFmtId="49" fontId="13" fillId="12" borderId="32" xfId="0" applyNumberFormat="1" applyFont="1" applyFill="1" applyBorder="1" applyAlignment="1">
      <alignment vertical="center"/>
    </xf>
    <xf numFmtId="0" fontId="56" fillId="0" borderId="5" xfId="0" applyFont="1" applyBorder="1" applyAlignment="1">
      <alignment vertical="center"/>
    </xf>
    <xf numFmtId="0" fontId="56" fillId="0" borderId="6" xfId="0" applyFont="1" applyBorder="1" applyAlignment="1">
      <alignment vertical="center"/>
    </xf>
    <xf numFmtId="0" fontId="56" fillId="0" borderId="7" xfId="0" applyFont="1" applyBorder="1" applyAlignment="1">
      <alignment vertical="center"/>
    </xf>
    <xf numFmtId="49" fontId="56" fillId="0" borderId="5" xfId="0" applyNumberFormat="1" applyFont="1" applyBorder="1" applyAlignment="1" applyProtection="1">
      <alignment horizontal="left" vertical="center"/>
      <protection locked="0"/>
    </xf>
    <xf numFmtId="49" fontId="56" fillId="0" borderId="6" xfId="0" applyNumberFormat="1" applyFont="1" applyBorder="1" applyAlignment="1" applyProtection="1">
      <alignment horizontal="left" vertical="center"/>
      <protection locked="0"/>
    </xf>
    <xf numFmtId="49" fontId="56" fillId="0" borderId="7" xfId="0" applyNumberFormat="1" applyFont="1" applyBorder="1" applyAlignment="1" applyProtection="1">
      <alignment horizontal="left" vertical="center"/>
      <protection locked="0"/>
    </xf>
    <xf numFmtId="0" fontId="56" fillId="0" borderId="8" xfId="0" applyFont="1" applyBorder="1" applyAlignment="1">
      <alignment vertical="center"/>
    </xf>
    <xf numFmtId="0" fontId="56" fillId="0" borderId="9" xfId="0" applyFont="1" applyBorder="1" applyAlignment="1">
      <alignment vertical="center"/>
    </xf>
    <xf numFmtId="0" fontId="56" fillId="0" borderId="10" xfId="0" applyFont="1" applyBorder="1" applyAlignment="1">
      <alignment vertical="center"/>
    </xf>
    <xf numFmtId="49" fontId="56" fillId="0" borderId="8" xfId="0" applyNumberFormat="1" applyFont="1" applyBorder="1" applyAlignment="1" applyProtection="1">
      <alignment horizontal="left" vertical="center"/>
      <protection locked="0"/>
    </xf>
    <xf numFmtId="49" fontId="56" fillId="0" borderId="9" xfId="0" applyNumberFormat="1" applyFont="1" applyBorder="1" applyAlignment="1" applyProtection="1">
      <alignment horizontal="left" vertical="center"/>
      <protection locked="0"/>
    </xf>
    <xf numFmtId="49" fontId="56" fillId="0" borderId="10" xfId="0" applyNumberFormat="1" applyFont="1" applyBorder="1" applyAlignment="1" applyProtection="1">
      <alignment horizontal="left" vertical="center"/>
      <protection locked="0"/>
    </xf>
    <xf numFmtId="0" fontId="49" fillId="2" borderId="0" xfId="0" applyFont="1" applyFill="1" applyAlignment="1">
      <alignment horizontal="center" vertical="center"/>
    </xf>
    <xf numFmtId="49" fontId="14" fillId="0" borderId="8" xfId="0" applyNumberFormat="1" applyFont="1" applyBorder="1" applyAlignment="1" applyProtection="1">
      <alignment horizontal="left" vertical="center"/>
      <protection locked="0"/>
    </xf>
    <xf numFmtId="49" fontId="14" fillId="0" borderId="9" xfId="0" applyNumberFormat="1" applyFont="1" applyBorder="1" applyAlignment="1" applyProtection="1">
      <alignment horizontal="left" vertical="center"/>
      <protection locked="0"/>
    </xf>
    <xf numFmtId="49" fontId="14" fillId="0" borderId="10" xfId="0" applyNumberFormat="1" applyFont="1" applyBorder="1" applyAlignment="1" applyProtection="1">
      <alignment horizontal="left" vertical="center"/>
      <protection locked="0"/>
    </xf>
    <xf numFmtId="0" fontId="15" fillId="0" borderId="8" xfId="0" applyFont="1" applyBorder="1" applyAlignment="1">
      <alignment vertical="top" wrapText="1"/>
    </xf>
    <xf numFmtId="0" fontId="14" fillId="0" borderId="9" xfId="0" applyFont="1" applyBorder="1" applyAlignment="1">
      <alignment vertical="top"/>
    </xf>
    <xf numFmtId="0" fontId="14" fillId="0" borderId="10" xfId="0" applyFont="1" applyBorder="1" applyAlignment="1">
      <alignment vertical="top"/>
    </xf>
    <xf numFmtId="0" fontId="54" fillId="2" borderId="5" xfId="0" applyFont="1" applyFill="1" applyBorder="1" applyAlignment="1">
      <alignment vertical="top" wrapText="1"/>
    </xf>
    <xf numFmtId="0" fontId="54" fillId="2" borderId="6" xfId="0" applyFont="1" applyFill="1" applyBorder="1" applyAlignment="1">
      <alignment vertical="top"/>
    </xf>
    <xf numFmtId="0" fontId="54" fillId="2" borderId="7" xfId="0" applyFont="1" applyFill="1" applyBorder="1" applyAlignment="1">
      <alignment vertical="top"/>
    </xf>
    <xf numFmtId="0" fontId="15" fillId="0" borderId="8" xfId="0" applyFont="1" applyBorder="1" applyAlignment="1">
      <alignment vertical="center"/>
    </xf>
    <xf numFmtId="0" fontId="14" fillId="0" borderId="9" xfId="0" applyFont="1" applyBorder="1" applyAlignment="1">
      <alignment vertical="center"/>
    </xf>
    <xf numFmtId="0" fontId="14" fillId="0" borderId="10" xfId="0" applyFont="1" applyBorder="1" applyAlignment="1">
      <alignment vertical="center"/>
    </xf>
    <xf numFmtId="0" fontId="14" fillId="2" borderId="5" xfId="0" applyFont="1" applyFill="1" applyBorder="1" applyAlignment="1">
      <alignment vertical="center"/>
    </xf>
    <xf numFmtId="0" fontId="14" fillId="2" borderId="6" xfId="0" applyFont="1" applyFill="1" applyBorder="1" applyAlignment="1">
      <alignment vertical="center"/>
    </xf>
    <xf numFmtId="0" fontId="14" fillId="2" borderId="7" xfId="0" applyFont="1" applyFill="1" applyBorder="1" applyAlignment="1">
      <alignment vertical="center"/>
    </xf>
    <xf numFmtId="0" fontId="56" fillId="0" borderId="11" xfId="0" applyFont="1" applyBorder="1" applyAlignment="1">
      <alignment vertical="center"/>
    </xf>
    <xf numFmtId="0" fontId="56" fillId="0" borderId="12" xfId="0" applyFont="1" applyBorder="1" applyAlignment="1">
      <alignment vertical="center"/>
    </xf>
    <xf numFmtId="0" fontId="56" fillId="0" borderId="13" xfId="0" applyFont="1" applyBorder="1" applyAlignment="1">
      <alignment vertical="center"/>
    </xf>
    <xf numFmtId="49" fontId="14" fillId="0" borderId="11" xfId="0" applyNumberFormat="1" applyFont="1" applyBorder="1" applyAlignment="1" applyProtection="1">
      <alignment horizontal="left" vertical="center"/>
      <protection locked="0"/>
    </xf>
    <xf numFmtId="49" fontId="14" fillId="0" borderId="12" xfId="0" applyNumberFormat="1" applyFont="1" applyBorder="1" applyAlignment="1" applyProtection="1">
      <alignment horizontal="left" vertical="center"/>
      <protection locked="0"/>
    </xf>
    <xf numFmtId="49" fontId="14" fillId="0" borderId="13" xfId="0" applyNumberFormat="1" applyFont="1" applyBorder="1" applyAlignment="1" applyProtection="1">
      <alignment horizontal="left" vertical="center"/>
      <protection locked="0"/>
    </xf>
    <xf numFmtId="49" fontId="13" fillId="12" borderId="14" xfId="0" applyNumberFormat="1" applyFont="1" applyFill="1" applyBorder="1" applyAlignment="1">
      <alignment vertical="center"/>
    </xf>
    <xf numFmtId="49" fontId="13" fillId="12" borderId="15" xfId="0" applyNumberFormat="1" applyFont="1" applyFill="1" applyBorder="1" applyAlignment="1">
      <alignment vertical="center"/>
    </xf>
    <xf numFmtId="49" fontId="13" fillId="12" borderId="16" xfId="0" applyNumberFormat="1" applyFont="1" applyFill="1" applyBorder="1" applyAlignment="1">
      <alignment vertical="center"/>
    </xf>
    <xf numFmtId="0" fontId="15" fillId="0" borderId="5" xfId="0" applyFont="1" applyBorder="1"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0" fontId="55" fillId="2" borderId="17" xfId="0" applyFont="1" applyFill="1" applyBorder="1" applyAlignment="1" applyProtection="1">
      <alignment horizontal="left" vertical="center"/>
      <protection locked="0"/>
    </xf>
    <xf numFmtId="0" fontId="55" fillId="2" borderId="0" xfId="0" applyFont="1" applyFill="1" applyAlignment="1" applyProtection="1">
      <alignment horizontal="left" vertical="center"/>
      <protection locked="0"/>
    </xf>
    <xf numFmtId="0" fontId="55" fillId="2" borderId="18" xfId="0" applyFont="1" applyFill="1" applyBorder="1" applyAlignment="1" applyProtection="1">
      <alignment horizontal="left" vertical="center"/>
      <protection locked="0"/>
    </xf>
    <xf numFmtId="0" fontId="55" fillId="2" borderId="19" xfId="0" applyFont="1" applyFill="1" applyBorder="1" applyAlignment="1" applyProtection="1">
      <alignment horizontal="left" vertical="center"/>
      <protection locked="0"/>
    </xf>
    <xf numFmtId="0" fontId="55" fillId="2" borderId="1" xfId="0" applyFont="1" applyFill="1" applyBorder="1" applyAlignment="1" applyProtection="1">
      <alignment horizontal="left" vertical="center"/>
      <protection locked="0"/>
    </xf>
    <xf numFmtId="0" fontId="55" fillId="2" borderId="20" xfId="0" applyFont="1" applyFill="1" applyBorder="1" applyAlignment="1" applyProtection="1">
      <alignment horizontal="left" vertical="center"/>
      <protection locked="0"/>
    </xf>
    <xf numFmtId="0" fontId="5" fillId="2" borderId="3" xfId="0" applyFont="1" applyFill="1" applyBorder="1" applyAlignment="1" applyProtection="1">
      <alignment horizontal="left" vertical="center"/>
      <protection locked="0"/>
    </xf>
    <xf numFmtId="0" fontId="5" fillId="2" borderId="0" xfId="0" applyFont="1" applyFill="1" applyAlignment="1" applyProtection="1">
      <alignment horizontal="left" vertical="center"/>
      <protection locked="0"/>
    </xf>
    <xf numFmtId="14" fontId="14" fillId="2" borderId="8" xfId="0" applyNumberFormat="1" applyFont="1" applyFill="1" applyBorder="1" applyAlignment="1" applyProtection="1">
      <alignment horizontal="left" vertical="center"/>
      <protection locked="0"/>
    </xf>
    <xf numFmtId="0" fontId="14" fillId="2" borderId="9" xfId="0" applyFont="1" applyFill="1" applyBorder="1" applyAlignment="1" applyProtection="1">
      <alignment horizontal="left" vertical="center"/>
      <protection locked="0"/>
    </xf>
    <xf numFmtId="0" fontId="14" fillId="2" borderId="10" xfId="0" applyFont="1" applyFill="1" applyBorder="1" applyAlignment="1" applyProtection="1">
      <alignment horizontal="left" vertical="center"/>
      <protection locked="0"/>
    </xf>
    <xf numFmtId="0" fontId="15" fillId="0" borderId="11" xfId="0" applyFont="1" applyBorder="1" applyAlignment="1">
      <alignment vertical="center"/>
    </xf>
    <xf numFmtId="0" fontId="14" fillId="0" borderId="12" xfId="0" applyFont="1" applyBorder="1" applyAlignment="1">
      <alignment vertical="center"/>
    </xf>
    <xf numFmtId="0" fontId="14" fillId="0" borderId="13" xfId="0" applyFont="1" applyBorder="1" applyAlignment="1">
      <alignment vertical="center"/>
    </xf>
    <xf numFmtId="0" fontId="20" fillId="2" borderId="11" xfId="0" applyFont="1" applyFill="1" applyBorder="1" applyAlignment="1">
      <alignment vertical="center"/>
    </xf>
    <xf numFmtId="0" fontId="21" fillId="2" borderId="12" xfId="0" applyFont="1" applyFill="1" applyBorder="1" applyAlignment="1">
      <alignment vertical="center"/>
    </xf>
    <xf numFmtId="0" fontId="21" fillId="2" borderId="13" xfId="0" applyFont="1" applyFill="1" applyBorder="1" applyAlignment="1">
      <alignment vertical="center"/>
    </xf>
    <xf numFmtId="0" fontId="13" fillId="12" borderId="2" xfId="0" applyFont="1" applyFill="1" applyBorder="1" applyAlignment="1">
      <alignment horizontal="left" vertical="center"/>
    </xf>
    <xf numFmtId="0" fontId="13" fillId="12" borderId="3" xfId="0" applyFont="1" applyFill="1" applyBorder="1" applyAlignment="1">
      <alignment horizontal="left" vertical="center"/>
    </xf>
    <xf numFmtId="0" fontId="13" fillId="12" borderId="4" xfId="0" applyFont="1" applyFill="1" applyBorder="1" applyAlignment="1">
      <alignment horizontal="left" vertical="center"/>
    </xf>
    <xf numFmtId="0" fontId="55" fillId="2" borderId="2" xfId="0" applyFont="1" applyFill="1" applyBorder="1" applyAlignment="1" applyProtection="1">
      <alignment horizontal="left" vertical="center"/>
      <protection locked="0"/>
    </xf>
    <xf numFmtId="0" fontId="55" fillId="2" borderId="3" xfId="0" applyFont="1" applyFill="1" applyBorder="1" applyAlignment="1" applyProtection="1">
      <alignment horizontal="left" vertical="center"/>
      <protection locked="0"/>
    </xf>
    <xf numFmtId="0" fontId="55" fillId="2" borderId="4" xfId="0" applyFont="1" applyFill="1" applyBorder="1" applyAlignment="1" applyProtection="1">
      <alignment horizontal="left" vertical="center"/>
      <protection locked="0"/>
    </xf>
    <xf numFmtId="0" fontId="5" fillId="2" borderId="21" xfId="0" applyFont="1" applyFill="1" applyBorder="1" applyAlignment="1">
      <alignment horizontal="center" vertical="center"/>
    </xf>
    <xf numFmtId="0" fontId="5" fillId="2" borderId="23" xfId="0" applyFont="1" applyFill="1" applyBorder="1" applyAlignment="1">
      <alignment horizontal="center" vertical="center"/>
    </xf>
    <xf numFmtId="0" fontId="22" fillId="2" borderId="17" xfId="0" applyFont="1" applyFill="1" applyBorder="1" applyAlignment="1">
      <alignment horizontal="left" vertical="center"/>
    </xf>
    <xf numFmtId="0" fontId="22" fillId="2" borderId="0" xfId="0" applyFont="1" applyFill="1" applyAlignment="1">
      <alignment horizontal="left" vertical="center"/>
    </xf>
    <xf numFmtId="0" fontId="22" fillId="2" borderId="18" xfId="0" applyFont="1" applyFill="1" applyBorder="1" applyAlignment="1">
      <alignment horizontal="left" vertical="center"/>
    </xf>
    <xf numFmtId="0" fontId="22" fillId="2" borderId="19" xfId="0" applyFont="1" applyFill="1" applyBorder="1" applyAlignment="1">
      <alignment horizontal="left" vertical="center"/>
    </xf>
    <xf numFmtId="0" fontId="22" fillId="2" borderId="1" xfId="0" applyFont="1" applyFill="1" applyBorder="1" applyAlignment="1">
      <alignment horizontal="left" vertical="center"/>
    </xf>
    <xf numFmtId="0" fontId="22" fillId="2" borderId="20" xfId="0" applyFont="1" applyFill="1" applyBorder="1" applyAlignment="1">
      <alignment horizontal="left" vertical="center"/>
    </xf>
    <xf numFmtId="0" fontId="22" fillId="2" borderId="17" xfId="0" applyFont="1" applyFill="1" applyBorder="1" applyAlignment="1">
      <alignment vertical="center"/>
    </xf>
    <xf numFmtId="0" fontId="22" fillId="2" borderId="0" xfId="0" applyFont="1" applyFill="1" applyAlignment="1">
      <alignment vertical="center"/>
    </xf>
    <xf numFmtId="0" fontId="22" fillId="2" borderId="18" xfId="0" applyFont="1" applyFill="1" applyBorder="1" applyAlignment="1">
      <alignment vertical="center"/>
    </xf>
    <xf numFmtId="0" fontId="22" fillId="2" borderId="19" xfId="0" applyFont="1" applyFill="1" applyBorder="1" applyAlignment="1">
      <alignment vertical="center"/>
    </xf>
    <xf numFmtId="0" fontId="22" fillId="2" borderId="1" xfId="0" applyFont="1" applyFill="1" applyBorder="1" applyAlignment="1">
      <alignment vertical="center"/>
    </xf>
    <xf numFmtId="0" fontId="22" fillId="2" borderId="20" xfId="0" applyFont="1" applyFill="1" applyBorder="1" applyAlignment="1">
      <alignment vertical="center"/>
    </xf>
    <xf numFmtId="0" fontId="22" fillId="2" borderId="21" xfId="0" applyFont="1" applyFill="1" applyBorder="1" applyAlignment="1">
      <alignment vertical="center"/>
    </xf>
    <xf numFmtId="0" fontId="22" fillId="2" borderId="23" xfId="0" applyFont="1" applyFill="1" applyBorder="1" applyAlignment="1">
      <alignment vertical="center"/>
    </xf>
    <xf numFmtId="0" fontId="22"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8"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20" xfId="0" applyFont="1" applyFill="1" applyBorder="1" applyAlignment="1">
      <alignment horizontal="center" vertical="center" wrapText="1"/>
    </xf>
    <xf numFmtId="0" fontId="25" fillId="2" borderId="0" xfId="1" applyFont="1" applyFill="1" applyBorder="1" applyAlignment="1" applyProtection="1">
      <protection locked="0"/>
    </xf>
    <xf numFmtId="0" fontId="24" fillId="2" borderId="0" xfId="1" applyFill="1" applyBorder="1" applyAlignment="1" applyProtection="1">
      <protection locked="0"/>
    </xf>
    <xf numFmtId="0" fontId="23" fillId="2" borderId="0" xfId="0" applyFont="1" applyFill="1" applyAlignment="1" applyProtection="1">
      <alignment wrapText="1"/>
      <protection locked="0"/>
    </xf>
    <xf numFmtId="0" fontId="22" fillId="2" borderId="0" xfId="0" applyFont="1" applyFill="1" applyAlignment="1" applyProtection="1">
      <alignment wrapText="1"/>
      <protection locked="0"/>
    </xf>
    <xf numFmtId="0" fontId="22" fillId="2" borderId="18" xfId="0" applyFont="1" applyFill="1" applyBorder="1" applyAlignment="1" applyProtection="1">
      <alignment wrapText="1"/>
      <protection locked="0"/>
    </xf>
    <xf numFmtId="0" fontId="13" fillId="12" borderId="14" xfId="2" applyFont="1" applyFill="1" applyBorder="1" applyAlignment="1">
      <alignment vertical="center" wrapText="1"/>
    </xf>
    <xf numFmtId="0" fontId="13" fillId="12" borderId="15" xfId="2" applyFont="1" applyFill="1" applyBorder="1" applyAlignment="1">
      <alignment vertical="center" wrapText="1"/>
    </xf>
    <xf numFmtId="0" fontId="13" fillId="12" borderId="16" xfId="2" applyFont="1" applyFill="1" applyBorder="1" applyAlignment="1">
      <alignment vertical="center" wrapText="1"/>
    </xf>
    <xf numFmtId="0" fontId="22" fillId="2" borderId="22" xfId="0" applyFont="1" applyFill="1" applyBorder="1" applyAlignment="1">
      <alignment horizontal="center" vertical="center" wrapText="1"/>
    </xf>
    <xf numFmtId="0" fontId="22" fillId="2" borderId="24" xfId="0" applyFont="1" applyFill="1" applyBorder="1" applyAlignment="1">
      <alignment horizontal="center" vertical="center" wrapText="1"/>
    </xf>
    <xf numFmtId="0" fontId="22" fillId="2" borderId="22" xfId="0" applyFont="1" applyFill="1" applyBorder="1" applyAlignment="1">
      <alignment vertical="center"/>
    </xf>
    <xf numFmtId="0" fontId="22" fillId="2" borderId="24" xfId="0" applyFont="1" applyFill="1" applyBorder="1" applyAlignment="1">
      <alignment vertical="center"/>
    </xf>
    <xf numFmtId="0" fontId="26" fillId="2" borderId="17" xfId="0" applyFont="1" applyFill="1" applyBorder="1" applyAlignment="1">
      <alignment horizontal="left" vertical="center"/>
    </xf>
    <xf numFmtId="0" fontId="26" fillId="2" borderId="0" xfId="0" applyFont="1" applyFill="1" applyAlignment="1">
      <alignment horizontal="left" vertical="center"/>
    </xf>
    <xf numFmtId="0" fontId="26" fillId="2" borderId="18" xfId="0" applyFont="1" applyFill="1" applyBorder="1" applyAlignment="1">
      <alignment horizontal="left" vertical="center"/>
    </xf>
    <xf numFmtId="0" fontId="26" fillId="2" borderId="19" xfId="0" applyFont="1" applyFill="1" applyBorder="1" applyAlignment="1">
      <alignment horizontal="left" vertical="center"/>
    </xf>
    <xf numFmtId="0" fontId="26" fillId="2" borderId="1" xfId="0" applyFont="1" applyFill="1" applyBorder="1" applyAlignment="1">
      <alignment horizontal="left" vertical="center"/>
    </xf>
    <xf numFmtId="0" fontId="26" fillId="2" borderId="20" xfId="0" applyFont="1" applyFill="1" applyBorder="1" applyAlignment="1">
      <alignment horizontal="left" vertical="center"/>
    </xf>
    <xf numFmtId="0" fontId="22" fillId="2" borderId="19"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20" xfId="0" applyFont="1" applyFill="1" applyBorder="1" applyAlignment="1">
      <alignment horizontal="center" vertical="center"/>
    </xf>
    <xf numFmtId="0" fontId="50" fillId="2" borderId="0" xfId="0" applyFont="1" applyFill="1" applyAlignment="1" applyProtection="1">
      <alignment vertical="top" wrapText="1"/>
      <protection locked="0"/>
    </xf>
    <xf numFmtId="0" fontId="22" fillId="0" borderId="29" xfId="0" applyFont="1" applyBorder="1" applyAlignment="1">
      <alignment horizontal="center" vertical="center"/>
    </xf>
    <xf numFmtId="49" fontId="22" fillId="0" borderId="8" xfId="0" applyNumberFormat="1" applyFont="1" applyBorder="1" applyAlignment="1" applyProtection="1">
      <alignment vertical="center" shrinkToFit="1"/>
      <protection locked="0"/>
    </xf>
    <xf numFmtId="49" fontId="22" fillId="0" borderId="9" xfId="0" applyNumberFormat="1" applyFont="1" applyBorder="1" applyAlignment="1" applyProtection="1">
      <alignment vertical="center" shrinkToFit="1"/>
      <protection locked="0"/>
    </xf>
    <xf numFmtId="49" fontId="22" fillId="0" borderId="10" xfId="0" applyNumberFormat="1" applyFont="1" applyBorder="1" applyAlignment="1" applyProtection="1">
      <alignment vertical="center" shrinkToFit="1"/>
      <protection locked="0"/>
    </xf>
    <xf numFmtId="14" fontId="22" fillId="0" borderId="29" xfId="0" applyNumberFormat="1" applyFont="1" applyBorder="1" applyAlignment="1" applyProtection="1">
      <alignment horizontal="left" vertical="center" shrinkToFit="1"/>
      <protection locked="0"/>
    </xf>
    <xf numFmtId="0" fontId="22" fillId="0" borderId="29" xfId="0" applyFont="1" applyBorder="1" applyAlignment="1" applyProtection="1">
      <alignment horizontal="left" vertical="center" shrinkToFit="1"/>
      <protection locked="0"/>
    </xf>
    <xf numFmtId="0" fontId="22" fillId="0" borderId="29" xfId="0" applyFont="1" applyBorder="1" applyAlignment="1" applyProtection="1">
      <alignment vertical="center"/>
      <protection locked="0"/>
    </xf>
    <xf numFmtId="0" fontId="22" fillId="0" borderId="29" xfId="0" applyFont="1" applyBorder="1" applyAlignment="1" applyProtection="1">
      <alignment horizontal="center" vertical="center"/>
      <protection locked="0"/>
    </xf>
    <xf numFmtId="0" fontId="22" fillId="0" borderId="28" xfId="0" applyFont="1" applyBorder="1" applyAlignment="1" applyProtection="1">
      <alignment horizontal="center" vertical="center"/>
      <protection locked="0"/>
    </xf>
    <xf numFmtId="0" fontId="22" fillId="0" borderId="21" xfId="0" applyFont="1" applyBorder="1" applyAlignment="1">
      <alignment horizontal="center" vertical="center"/>
    </xf>
    <xf numFmtId="49" fontId="22" fillId="0" borderId="25" xfId="0" applyNumberFormat="1" applyFont="1" applyBorder="1" applyAlignment="1" applyProtection="1">
      <alignment vertical="center" shrinkToFit="1"/>
      <protection locked="0"/>
    </xf>
    <xf numFmtId="49" fontId="22" fillId="0" borderId="26" xfId="0" applyNumberFormat="1" applyFont="1" applyBorder="1" applyAlignment="1" applyProtection="1">
      <alignment vertical="center" shrinkToFit="1"/>
      <protection locked="0"/>
    </xf>
    <xf numFmtId="49" fontId="22" fillId="0" borderId="27" xfId="0" applyNumberFormat="1" applyFont="1" applyBorder="1" applyAlignment="1" applyProtection="1">
      <alignment vertical="center" shrinkToFit="1"/>
      <protection locked="0"/>
    </xf>
    <xf numFmtId="14" fontId="22" fillId="0" borderId="25" xfId="0" applyNumberFormat="1" applyFont="1" applyBorder="1" applyAlignment="1" applyProtection="1">
      <alignment horizontal="left" vertical="center" shrinkToFit="1"/>
      <protection locked="0"/>
    </xf>
    <xf numFmtId="0" fontId="22" fillId="0" borderId="26" xfId="0" applyFont="1" applyBorder="1" applyAlignment="1" applyProtection="1">
      <alignment horizontal="left" vertical="center" shrinkToFit="1"/>
      <protection locked="0"/>
    </xf>
    <xf numFmtId="0" fontId="22" fillId="0" borderId="27" xfId="0" applyFont="1" applyBorder="1" applyAlignment="1" applyProtection="1">
      <alignment horizontal="left" vertical="center" shrinkToFit="1"/>
      <protection locked="0"/>
    </xf>
    <xf numFmtId="0" fontId="22" fillId="0" borderId="28" xfId="0" applyFont="1" applyBorder="1" applyAlignment="1" applyProtection="1">
      <alignment vertical="center"/>
      <protection locked="0"/>
    </xf>
    <xf numFmtId="0" fontId="9" fillId="0" borderId="29" xfId="0" applyFont="1" applyBorder="1" applyAlignment="1" applyProtection="1">
      <alignment horizontal="center" vertical="center" wrapText="1"/>
      <protection locked="0"/>
    </xf>
    <xf numFmtId="0" fontId="26" fillId="0" borderId="25" xfId="0" applyFont="1" applyBorder="1" applyAlignment="1">
      <alignment horizontal="left" vertical="center" wrapText="1"/>
    </xf>
    <xf numFmtId="0" fontId="26" fillId="0" borderId="26" xfId="0" applyFont="1" applyBorder="1" applyAlignment="1">
      <alignment horizontal="left" vertical="center" wrapText="1"/>
    </xf>
    <xf numFmtId="0" fontId="26" fillId="0" borderId="27" xfId="0" applyFont="1" applyBorder="1" applyAlignment="1">
      <alignment horizontal="left" vertical="center" wrapText="1"/>
    </xf>
    <xf numFmtId="0" fontId="9" fillId="0" borderId="25" xfId="0" applyFont="1" applyBorder="1" applyAlignment="1" applyProtection="1">
      <alignment horizontal="center" vertical="center" wrapText="1"/>
      <protection locked="0"/>
    </xf>
    <xf numFmtId="0" fontId="9" fillId="0" borderId="26"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10" xfId="0" applyFont="1" applyBorder="1" applyAlignment="1">
      <alignment horizontal="left" vertical="center" wrapText="1"/>
    </xf>
    <xf numFmtId="0" fontId="9" fillId="0" borderId="8"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22" fillId="0" borderId="23" xfId="0" applyFont="1" applyBorder="1" applyAlignment="1">
      <alignment horizontal="center" vertical="center"/>
    </xf>
    <xf numFmtId="49" fontId="22" fillId="0" borderId="11" xfId="0" applyNumberFormat="1" applyFont="1" applyBorder="1" applyAlignment="1" applyProtection="1">
      <alignment vertical="center" shrinkToFit="1"/>
      <protection locked="0"/>
    </xf>
    <xf numFmtId="49" fontId="22" fillId="0" borderId="12" xfId="0" applyNumberFormat="1" applyFont="1" applyBorder="1" applyAlignment="1" applyProtection="1">
      <alignment vertical="center" shrinkToFit="1"/>
      <protection locked="0"/>
    </xf>
    <xf numFmtId="49" fontId="22" fillId="0" borderId="13" xfId="0" applyNumberFormat="1" applyFont="1" applyBorder="1" applyAlignment="1" applyProtection="1">
      <alignment vertical="center" shrinkToFit="1"/>
      <protection locked="0"/>
    </xf>
    <xf numFmtId="14" fontId="22" fillId="0" borderId="23" xfId="0" applyNumberFormat="1" applyFont="1" applyBorder="1" applyAlignment="1" applyProtection="1">
      <alignment horizontal="left" vertical="center" shrinkToFit="1"/>
      <protection locked="0"/>
    </xf>
    <xf numFmtId="0" fontId="22" fillId="0" borderId="23" xfId="0" applyFont="1" applyBorder="1" applyAlignment="1" applyProtection="1">
      <alignment horizontal="left" vertical="center" shrinkToFit="1"/>
      <protection locked="0"/>
    </xf>
    <xf numFmtId="0" fontId="22" fillId="0" borderId="23" xfId="0" applyFont="1" applyBorder="1" applyAlignment="1" applyProtection="1">
      <alignment vertical="center"/>
      <protection locked="0"/>
    </xf>
    <xf numFmtId="0" fontId="22" fillId="0" borderId="23" xfId="0" applyFont="1" applyBorder="1" applyAlignment="1" applyProtection="1">
      <alignment horizontal="center" vertical="center"/>
      <protection locked="0"/>
    </xf>
    <xf numFmtId="0" fontId="5" fillId="2" borderId="0" xfId="0" applyFont="1" applyFill="1" applyAlignment="1">
      <alignment horizontal="center"/>
    </xf>
    <xf numFmtId="0" fontId="9" fillId="0" borderId="23" xfId="0" applyFont="1" applyBorder="1" applyAlignment="1" applyProtection="1">
      <alignment horizontal="center" vertical="center" wrapText="1"/>
      <protection locked="0"/>
    </xf>
    <xf numFmtId="0" fontId="26" fillId="0" borderId="11" xfId="0" applyFont="1" applyBorder="1" applyAlignment="1">
      <alignment horizontal="left" vertical="center" wrapText="1"/>
    </xf>
    <xf numFmtId="0" fontId="26" fillId="0" borderId="12" xfId="0" applyFont="1" applyBorder="1" applyAlignment="1">
      <alignment horizontal="left" vertical="center" wrapText="1"/>
    </xf>
    <xf numFmtId="0" fontId="26" fillId="0" borderId="13" xfId="0" applyFont="1" applyBorder="1" applyAlignment="1">
      <alignment horizontal="left" vertical="center" wrapText="1"/>
    </xf>
    <xf numFmtId="0" fontId="17" fillId="2" borderId="0" xfId="0" applyFont="1" applyFill="1" applyAlignment="1">
      <alignment horizontal="left" vertical="center"/>
    </xf>
    <xf numFmtId="0" fontId="9" fillId="0" borderId="11"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45" fillId="0" borderId="15" xfId="4" applyFont="1" applyBorder="1" applyAlignment="1">
      <alignment horizontal="left" vertical="center"/>
    </xf>
    <xf numFmtId="0" fontId="45" fillId="0" borderId="16" xfId="4" applyFont="1" applyBorder="1" applyAlignment="1">
      <alignment horizontal="left" vertical="center"/>
    </xf>
    <xf numFmtId="0" fontId="46" fillId="0" borderId="0" xfId="4" applyFont="1" applyAlignment="1">
      <alignment horizontal="center" vertical="center"/>
    </xf>
    <xf numFmtId="0" fontId="45" fillId="11" borderId="32" xfId="4" applyFont="1" applyFill="1" applyBorder="1" applyAlignment="1">
      <alignment horizontal="center" vertical="center"/>
    </xf>
  </cellXfs>
  <cellStyles count="5">
    <cellStyle name="Normal_WH_O04062503_SQ" xfId="2" xr:uid="{00000000-0005-0000-0000-000000000000}"/>
    <cellStyle name="ハイパーリンク" xfId="1" builtinId="8"/>
    <cellStyle name="標準" xfId="0" builtinId="0"/>
    <cellStyle name="標準 2" xfId="4" xr:uid="{1F399A2B-75D8-4EA7-9ED2-F44581379C56}"/>
    <cellStyle name="標準_ResultData並び替え順" xfId="3" xr:uid="{00000000-0005-0000-0000-000003000000}"/>
  </cellStyles>
  <dxfs count="608">
    <dxf>
      <fill>
        <patternFill>
          <bgColor indexed="15"/>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rgb="FFFF0000"/>
      </font>
    </dxf>
    <dxf>
      <font>
        <color rgb="FFFF0000"/>
      </font>
    </dxf>
    <dxf>
      <font>
        <color rgb="FFFFFFFF"/>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FFFF"/>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0000"/>
      </font>
    </dxf>
    <dxf>
      <font>
        <color rgb="FFFFFFFF"/>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FFFF"/>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0000"/>
      </font>
    </dxf>
    <dxf>
      <font>
        <color rgb="FFFFFFFF"/>
      </font>
    </dxf>
    <dxf>
      <font>
        <color theme="0"/>
      </font>
    </dxf>
    <dxf>
      <font>
        <color rgb="FFFF0000"/>
      </font>
    </dxf>
    <dxf>
      <font>
        <color rgb="FFFF0000"/>
      </font>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bgColor indexed="41"/>
        </patternFill>
      </fill>
    </dxf>
    <dxf>
      <font>
        <color theme="0"/>
      </font>
    </dxf>
    <dxf>
      <font>
        <color rgb="FFFF0000"/>
      </font>
    </dxf>
    <dxf>
      <font>
        <color rgb="FFFF0000"/>
      </font>
    </dxf>
    <dxf>
      <font>
        <color rgb="FFFF0000"/>
      </font>
    </dxf>
    <dxf>
      <font>
        <color rgb="FFFF0000"/>
      </font>
    </dxf>
    <dxf>
      <font>
        <color theme="0"/>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0000"/>
      </font>
    </dxf>
    <dxf>
      <font>
        <color rgb="FFFFFFFF"/>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FFFF"/>
      </font>
    </dxf>
    <dxf>
      <font>
        <color rgb="FFFF0000"/>
      </font>
    </dxf>
    <dxf>
      <font>
        <color theme="0"/>
      </font>
    </dxf>
    <dxf>
      <font>
        <color rgb="FFFF0000"/>
      </font>
    </dxf>
    <dxf>
      <font>
        <color rgb="FFFF0000"/>
      </font>
    </dxf>
    <dxf>
      <fill>
        <patternFill>
          <bgColor indexed="41"/>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bgColor indexed="41"/>
        </patternFill>
      </fill>
    </dxf>
    <dxf>
      <fill>
        <patternFill>
          <bgColor indexed="41"/>
        </patternFill>
      </fill>
    </dxf>
    <dxf>
      <font>
        <color rgb="FFFF0000"/>
      </font>
    </dxf>
    <dxf>
      <font>
        <color rgb="FFFF0000"/>
      </font>
    </dxf>
    <dxf>
      <font>
        <color theme="0"/>
      </font>
    </dxf>
    <dxf>
      <font>
        <color rgb="FFFF0000"/>
      </font>
    </dxf>
    <dxf>
      <font>
        <color rgb="FFFF0000"/>
      </font>
    </dxf>
    <dxf>
      <font>
        <color theme="0"/>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FFFF"/>
      </font>
    </dxf>
    <dxf>
      <font>
        <color rgb="FFFF0000"/>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FFFF"/>
      </font>
    </dxf>
    <dxf>
      <font>
        <color rgb="FFFF0000"/>
      </font>
    </dxf>
    <dxf>
      <font>
        <color theme="0"/>
      </font>
    </dxf>
    <dxf>
      <font>
        <color rgb="FFFF0000"/>
      </font>
    </dxf>
    <dxf>
      <font>
        <strike val="0"/>
        <color theme="0"/>
      </font>
    </dxf>
    <dxf>
      <font>
        <color theme="0"/>
      </font>
      <fill>
        <patternFill patternType="none">
          <bgColor auto="1"/>
        </patternFill>
      </fill>
    </dxf>
    <dxf>
      <font>
        <color theme="0"/>
      </font>
    </dxf>
    <dxf>
      <font>
        <color theme="0"/>
      </font>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ont>
        <color theme="0"/>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0000"/>
      </font>
    </dxf>
    <dxf>
      <font>
        <color rgb="FFFFFFFF"/>
      </font>
    </dxf>
    <dxf>
      <font>
        <color rgb="FFFFFFFF"/>
      </font>
    </dxf>
    <dxf>
      <font>
        <color rgb="FFFF0000"/>
      </font>
    </dxf>
    <dxf>
      <font>
        <color rgb="FFFF0000"/>
      </font>
    </dxf>
    <dxf>
      <font>
        <color rgb="FFFF0000"/>
      </font>
    </dxf>
    <dxf>
      <font>
        <color rgb="FFFF0000"/>
      </font>
    </dxf>
    <dxf>
      <font>
        <color rgb="FFFFFFFF"/>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0000"/>
      </font>
    </dxf>
    <dxf>
      <font>
        <color rgb="FFFF0000"/>
      </font>
    </dxf>
    <dxf>
      <font>
        <color rgb="FFFFFFFF"/>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0000"/>
      </font>
    </dxf>
    <dxf>
      <font>
        <color rgb="FFFFFFFF"/>
      </font>
    </dxf>
    <dxf>
      <font>
        <color rgb="FFFFFFFF"/>
      </font>
    </dxf>
    <dxf>
      <font>
        <color rgb="FFFF0000"/>
      </font>
    </dxf>
    <dxf>
      <font>
        <color rgb="FFFF0000"/>
      </font>
    </dxf>
    <dxf>
      <font>
        <color rgb="FFFF0000"/>
      </font>
    </dxf>
    <dxf>
      <font>
        <color rgb="FFFF0000"/>
      </font>
    </dxf>
    <dxf>
      <font>
        <color rgb="FFFFFFFF"/>
      </font>
    </dxf>
    <dxf>
      <font>
        <color rgb="FFFFFFFF"/>
      </font>
    </dxf>
    <dxf>
      <font>
        <color rgb="FFFF0000"/>
      </font>
    </dxf>
    <dxf>
      <font>
        <color rgb="FFFF0000"/>
      </font>
    </dxf>
    <dxf>
      <font>
        <color rgb="FFFF0000"/>
      </font>
    </dxf>
    <dxf>
      <font>
        <color rgb="FFFFFFFF"/>
      </font>
    </dxf>
    <dxf>
      <font>
        <color rgb="FFFF0000"/>
      </font>
    </dxf>
    <dxf>
      <font>
        <color rgb="FFFF0000"/>
      </font>
    </dxf>
    <dxf>
      <font>
        <color rgb="FFFF0000"/>
      </font>
    </dxf>
    <dxf>
      <font>
        <color rgb="FFFFFFFF"/>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FFFF"/>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FFFF"/>
      </font>
    </dxf>
    <dxf>
      <font>
        <color rgb="FFFF0000"/>
      </font>
    </dxf>
    <dxf>
      <font>
        <color rgb="FFFF0000"/>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0000"/>
      </font>
    </dxf>
    <dxf>
      <font>
        <color theme="0"/>
      </font>
    </dxf>
    <dxf>
      <font>
        <color rgb="FFFF0000"/>
      </font>
    </dxf>
    <dxf>
      <font>
        <color theme="0"/>
      </font>
    </dxf>
    <dxf>
      <font>
        <color rgb="FFFF0000"/>
      </font>
    </dxf>
  </dxfs>
  <tableStyles count="0" defaultTableStyle="TableStyleMedium2" defaultPivotStyle="PivotStyleLight16"/>
  <colors>
    <mruColors>
      <color rgb="FF00008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CheckBox" fmlaLink="BP176" lockText="1" noThreeD="1"/>
</file>

<file path=xl/ctrlProps/ctrlProp101.xml><?xml version="1.0" encoding="utf-8"?>
<formControlPr xmlns="http://schemas.microsoft.com/office/spreadsheetml/2009/9/main" objectType="CheckBox" fmlaLink="BQ178" lockText="1" noThreeD="1"/>
</file>

<file path=xl/ctrlProps/ctrlProp102.xml><?xml version="1.0" encoding="utf-8"?>
<formControlPr xmlns="http://schemas.microsoft.com/office/spreadsheetml/2009/9/main" objectType="CheckBox" fmlaLink="BR178" lockText="1" noThreeD="1"/>
</file>

<file path=xl/ctrlProps/ctrlProp103.xml><?xml version="1.0" encoding="utf-8"?>
<formControlPr xmlns="http://schemas.microsoft.com/office/spreadsheetml/2009/9/main" objectType="CheckBox" fmlaLink="BS178" lockText="1" noThreeD="1"/>
</file>

<file path=xl/ctrlProps/ctrlProp104.xml><?xml version="1.0" encoding="utf-8"?>
<formControlPr xmlns="http://schemas.microsoft.com/office/spreadsheetml/2009/9/main" objectType="CheckBox" fmlaLink="BT178" lockText="1" noThreeD="1"/>
</file>

<file path=xl/ctrlProps/ctrlProp105.xml><?xml version="1.0" encoding="utf-8"?>
<formControlPr xmlns="http://schemas.microsoft.com/office/spreadsheetml/2009/9/main" objectType="CheckBox" fmlaLink="BM180" lockText="1" noThreeD="1"/>
</file>

<file path=xl/ctrlProps/ctrlProp106.xml><?xml version="1.0" encoding="utf-8"?>
<formControlPr xmlns="http://schemas.microsoft.com/office/spreadsheetml/2009/9/main" objectType="CheckBox" fmlaLink="BN180" lockText="1" noThreeD="1"/>
</file>

<file path=xl/ctrlProps/ctrlProp107.xml><?xml version="1.0" encoding="utf-8"?>
<formControlPr xmlns="http://schemas.microsoft.com/office/spreadsheetml/2009/9/main" objectType="CheckBox" fmlaLink="BM182" lockText="1" noThreeD="1"/>
</file>

<file path=xl/ctrlProps/ctrlProp108.xml><?xml version="1.0" encoding="utf-8"?>
<formControlPr xmlns="http://schemas.microsoft.com/office/spreadsheetml/2009/9/main" objectType="CheckBox" fmlaLink="BN182" lockText="1" noThreeD="1"/>
</file>

<file path=xl/ctrlProps/ctrlProp109.xml><?xml version="1.0" encoding="utf-8"?>
<formControlPr xmlns="http://schemas.microsoft.com/office/spreadsheetml/2009/9/main" objectType="CheckBox" fmlaLink="BQ182" lockText="1" noThreeD="1"/>
</file>

<file path=xl/ctrlProps/ctrlProp11.xml><?xml version="1.0" encoding="utf-8"?>
<formControlPr xmlns="http://schemas.microsoft.com/office/spreadsheetml/2009/9/main" objectType="CheckBox" fmlaLink="$CR$127" lockText="1" noThreeD="1"/>
</file>

<file path=xl/ctrlProps/ctrlProp110.xml><?xml version="1.0" encoding="utf-8"?>
<formControlPr xmlns="http://schemas.microsoft.com/office/spreadsheetml/2009/9/main" objectType="CheckBox" fmlaLink="BR182" lockText="1" noThreeD="1"/>
</file>

<file path=xl/ctrlProps/ctrlProp111.xml><?xml version="1.0" encoding="utf-8"?>
<formControlPr xmlns="http://schemas.microsoft.com/office/spreadsheetml/2009/9/main" objectType="CheckBox" fmlaLink="BQ186" lockText="1" noThreeD="1"/>
</file>

<file path=xl/ctrlProps/ctrlProp112.xml><?xml version="1.0" encoding="utf-8"?>
<formControlPr xmlns="http://schemas.microsoft.com/office/spreadsheetml/2009/9/main" objectType="CheckBox" fmlaLink="BR186" lockText="1" noThreeD="1"/>
</file>

<file path=xl/ctrlProps/ctrlProp113.xml><?xml version="1.0" encoding="utf-8"?>
<formControlPr xmlns="http://schemas.microsoft.com/office/spreadsheetml/2009/9/main" objectType="CheckBox" fmlaLink="BM188" lockText="1" noThreeD="1"/>
</file>

<file path=xl/ctrlProps/ctrlProp114.xml><?xml version="1.0" encoding="utf-8"?>
<formControlPr xmlns="http://schemas.microsoft.com/office/spreadsheetml/2009/9/main" objectType="CheckBox" fmlaLink="BN188" lockText="1" noThreeD="1"/>
</file>

<file path=xl/ctrlProps/ctrlProp115.xml><?xml version="1.0" encoding="utf-8"?>
<formControlPr xmlns="http://schemas.microsoft.com/office/spreadsheetml/2009/9/main" objectType="CheckBox" fmlaLink="BO188" lockText="1" noThreeD="1"/>
</file>

<file path=xl/ctrlProps/ctrlProp116.xml><?xml version="1.0" encoding="utf-8"?>
<formControlPr xmlns="http://schemas.microsoft.com/office/spreadsheetml/2009/9/main" objectType="CheckBox" fmlaLink="BP188" lockText="1" noThreeD="1"/>
</file>

<file path=xl/ctrlProps/ctrlProp117.xml><?xml version="1.0" encoding="utf-8"?>
<formControlPr xmlns="http://schemas.microsoft.com/office/spreadsheetml/2009/9/main" objectType="CheckBox" fmlaLink="BQ188" lockText="1" noThreeD="1"/>
</file>

<file path=xl/ctrlProps/ctrlProp118.xml><?xml version="1.0" encoding="utf-8"?>
<formControlPr xmlns="http://schemas.microsoft.com/office/spreadsheetml/2009/9/main" objectType="CheckBox" fmlaLink="BR188" lockText="1" noThreeD="1"/>
</file>

<file path=xl/ctrlProps/ctrlProp119.xml><?xml version="1.0" encoding="utf-8"?>
<formControlPr xmlns="http://schemas.microsoft.com/office/spreadsheetml/2009/9/main" objectType="CheckBox" fmlaLink="BS188" lockText="1" noThreeD="1"/>
</file>

<file path=xl/ctrlProps/ctrlProp12.xml><?xml version="1.0" encoding="utf-8"?>
<formControlPr xmlns="http://schemas.microsoft.com/office/spreadsheetml/2009/9/main" objectType="CheckBox" fmlaLink="$CT$129" lockText="1" noThreeD="1"/>
</file>

<file path=xl/ctrlProps/ctrlProp120.xml><?xml version="1.0" encoding="utf-8"?>
<formControlPr xmlns="http://schemas.microsoft.com/office/spreadsheetml/2009/9/main" objectType="CheckBox" fmlaLink="BT188" lockText="1" noThreeD="1"/>
</file>

<file path=xl/ctrlProps/ctrlProp121.xml><?xml version="1.0" encoding="utf-8"?>
<formControlPr xmlns="http://schemas.microsoft.com/office/spreadsheetml/2009/9/main" objectType="CheckBox" fmlaLink="BM190" lockText="1" noThreeD="1"/>
</file>

<file path=xl/ctrlProps/ctrlProp122.xml><?xml version="1.0" encoding="utf-8"?>
<formControlPr xmlns="http://schemas.microsoft.com/office/spreadsheetml/2009/9/main" objectType="CheckBox" fmlaLink="BN190" lockText="1" noThreeD="1"/>
</file>

<file path=xl/ctrlProps/ctrlProp123.xml><?xml version="1.0" encoding="utf-8"?>
<formControlPr xmlns="http://schemas.microsoft.com/office/spreadsheetml/2009/9/main" objectType="CheckBox" fmlaLink="BO190" lockText="1" noThreeD="1"/>
</file>

<file path=xl/ctrlProps/ctrlProp124.xml><?xml version="1.0" encoding="utf-8"?>
<formControlPr xmlns="http://schemas.microsoft.com/office/spreadsheetml/2009/9/main" objectType="CheckBox" fmlaLink="BP190" lockText="1" noThreeD="1"/>
</file>

<file path=xl/ctrlProps/ctrlProp125.xml><?xml version="1.0" encoding="utf-8"?>
<formControlPr xmlns="http://schemas.microsoft.com/office/spreadsheetml/2009/9/main" objectType="CheckBox" fmlaLink="BQ190" lockText="1" noThreeD="1"/>
</file>

<file path=xl/ctrlProps/ctrlProp126.xml><?xml version="1.0" encoding="utf-8"?>
<formControlPr xmlns="http://schemas.microsoft.com/office/spreadsheetml/2009/9/main" objectType="CheckBox" fmlaLink="BR190" lockText="1" noThreeD="1"/>
</file>

<file path=xl/ctrlProps/ctrlProp127.xml><?xml version="1.0" encoding="utf-8"?>
<formControlPr xmlns="http://schemas.microsoft.com/office/spreadsheetml/2009/9/main" objectType="CheckBox" fmlaLink="BM192" lockText="1" noThreeD="1"/>
</file>

<file path=xl/ctrlProps/ctrlProp128.xml><?xml version="1.0" encoding="utf-8"?>
<formControlPr xmlns="http://schemas.microsoft.com/office/spreadsheetml/2009/9/main" objectType="CheckBox" fmlaLink="BN192" lockText="1" noThreeD="1"/>
</file>

<file path=xl/ctrlProps/ctrlProp129.xml><?xml version="1.0" encoding="utf-8"?>
<formControlPr xmlns="http://schemas.microsoft.com/office/spreadsheetml/2009/9/main" objectType="CheckBox" fmlaLink="BO192" lockText="1" noThreeD="1"/>
</file>

<file path=xl/ctrlProps/ctrlProp13.xml><?xml version="1.0" encoding="utf-8"?>
<formControlPr xmlns="http://schemas.microsoft.com/office/spreadsheetml/2009/9/main" objectType="CheckBox" fmlaLink="$CV$131" lockText="1" noThreeD="1"/>
</file>

<file path=xl/ctrlProps/ctrlProp130.xml><?xml version="1.0" encoding="utf-8"?>
<formControlPr xmlns="http://schemas.microsoft.com/office/spreadsheetml/2009/9/main" objectType="CheckBox" fmlaLink="BP192" lockText="1" noThreeD="1"/>
</file>

<file path=xl/ctrlProps/ctrlProp131.xml><?xml version="1.0" encoding="utf-8"?>
<formControlPr xmlns="http://schemas.microsoft.com/office/spreadsheetml/2009/9/main" objectType="CheckBox" fmlaLink="BS192" lockText="1" noThreeD="1"/>
</file>

<file path=xl/ctrlProps/ctrlProp132.xml><?xml version="1.0" encoding="utf-8"?>
<formControlPr xmlns="http://schemas.microsoft.com/office/spreadsheetml/2009/9/main" objectType="CheckBox" fmlaLink="BT192" lockText="1" noThreeD="1"/>
</file>

<file path=xl/ctrlProps/ctrlProp133.xml><?xml version="1.0" encoding="utf-8"?>
<formControlPr xmlns="http://schemas.microsoft.com/office/spreadsheetml/2009/9/main" objectType="CheckBox" fmlaLink="BM194" lockText="1" noThreeD="1"/>
</file>

<file path=xl/ctrlProps/ctrlProp134.xml><?xml version="1.0" encoding="utf-8"?>
<formControlPr xmlns="http://schemas.microsoft.com/office/spreadsheetml/2009/9/main" objectType="CheckBox" fmlaLink="BN194" lockText="1" noThreeD="1"/>
</file>

<file path=xl/ctrlProps/ctrlProp135.xml><?xml version="1.0" encoding="utf-8"?>
<formControlPr xmlns="http://schemas.microsoft.com/office/spreadsheetml/2009/9/main" objectType="CheckBox" fmlaLink="BO194" lockText="1" noThreeD="1"/>
</file>

<file path=xl/ctrlProps/ctrlProp136.xml><?xml version="1.0" encoding="utf-8"?>
<formControlPr xmlns="http://schemas.microsoft.com/office/spreadsheetml/2009/9/main" objectType="CheckBox" fmlaLink="BP194" lockText="1" noThreeD="1"/>
</file>

<file path=xl/ctrlProps/ctrlProp137.xml><?xml version="1.0" encoding="utf-8"?>
<formControlPr xmlns="http://schemas.microsoft.com/office/spreadsheetml/2009/9/main" objectType="CheckBox" fmlaLink="BQ194" lockText="1" noThreeD="1"/>
</file>

<file path=xl/ctrlProps/ctrlProp138.xml><?xml version="1.0" encoding="utf-8"?>
<formControlPr xmlns="http://schemas.microsoft.com/office/spreadsheetml/2009/9/main" objectType="CheckBox" fmlaLink="BR194" lockText="1" noThreeD="1"/>
</file>

<file path=xl/ctrlProps/ctrlProp139.xml><?xml version="1.0" encoding="utf-8"?>
<formControlPr xmlns="http://schemas.microsoft.com/office/spreadsheetml/2009/9/main" objectType="CheckBox" fmlaLink="BS194" lockText="1" noThreeD="1"/>
</file>

<file path=xl/ctrlProps/ctrlProp14.xml><?xml version="1.0" encoding="utf-8"?>
<formControlPr xmlns="http://schemas.microsoft.com/office/spreadsheetml/2009/9/main" objectType="CheckBox" fmlaLink="$DC$138" lockText="1" noThreeD="1"/>
</file>

<file path=xl/ctrlProps/ctrlProp140.xml><?xml version="1.0" encoding="utf-8"?>
<formControlPr xmlns="http://schemas.microsoft.com/office/spreadsheetml/2009/9/main" objectType="CheckBox" fmlaLink="BT194" lockText="1" noThreeD="1"/>
</file>

<file path=xl/ctrlProps/ctrlProp141.xml><?xml version="1.0" encoding="utf-8"?>
<formControlPr xmlns="http://schemas.microsoft.com/office/spreadsheetml/2009/9/main" objectType="CheckBox" fmlaLink="BM196" lockText="1" noThreeD="1"/>
</file>

<file path=xl/ctrlProps/ctrlProp142.xml><?xml version="1.0" encoding="utf-8"?>
<formControlPr xmlns="http://schemas.microsoft.com/office/spreadsheetml/2009/9/main" objectType="CheckBox" fmlaLink="BN196" lockText="1" noThreeD="1"/>
</file>

<file path=xl/ctrlProps/ctrlProp143.xml><?xml version="1.0" encoding="utf-8"?>
<formControlPr xmlns="http://schemas.microsoft.com/office/spreadsheetml/2009/9/main" objectType="CheckBox" fmlaLink="BO196" lockText="1" noThreeD="1"/>
</file>

<file path=xl/ctrlProps/ctrlProp144.xml><?xml version="1.0" encoding="utf-8"?>
<formControlPr xmlns="http://schemas.microsoft.com/office/spreadsheetml/2009/9/main" objectType="CheckBox" fmlaLink="BP196" lockText="1" noThreeD="1"/>
</file>

<file path=xl/ctrlProps/ctrlProp145.xml><?xml version="1.0" encoding="utf-8"?>
<formControlPr xmlns="http://schemas.microsoft.com/office/spreadsheetml/2009/9/main" objectType="CheckBox" fmlaLink="BQ196" lockText="1" noThreeD="1"/>
</file>

<file path=xl/ctrlProps/ctrlProp146.xml><?xml version="1.0" encoding="utf-8"?>
<formControlPr xmlns="http://schemas.microsoft.com/office/spreadsheetml/2009/9/main" objectType="CheckBox" fmlaLink="BR196" lockText="1" noThreeD="1"/>
</file>

<file path=xl/ctrlProps/ctrlProp147.xml><?xml version="1.0" encoding="utf-8"?>
<formControlPr xmlns="http://schemas.microsoft.com/office/spreadsheetml/2009/9/main" objectType="CheckBox" fmlaLink="BS196" lockText="1" noThreeD="1"/>
</file>

<file path=xl/ctrlProps/ctrlProp148.xml><?xml version="1.0" encoding="utf-8"?>
<formControlPr xmlns="http://schemas.microsoft.com/office/spreadsheetml/2009/9/main" objectType="CheckBox" fmlaLink="BT196" lockText="1" noThreeD="1"/>
</file>

<file path=xl/ctrlProps/ctrlProp149.xml><?xml version="1.0" encoding="utf-8"?>
<formControlPr xmlns="http://schemas.microsoft.com/office/spreadsheetml/2009/9/main" objectType="CheckBox" fmlaLink="BM198" lockText="1" noThreeD="1"/>
</file>

<file path=xl/ctrlProps/ctrlProp15.xml><?xml version="1.0" encoding="utf-8"?>
<formControlPr xmlns="http://schemas.microsoft.com/office/spreadsheetml/2009/9/main" objectType="CheckBox" fmlaLink="$BM$137" lockText="1" noThreeD="1"/>
</file>

<file path=xl/ctrlProps/ctrlProp150.xml><?xml version="1.0" encoding="utf-8"?>
<formControlPr xmlns="http://schemas.microsoft.com/office/spreadsheetml/2009/9/main" objectType="CheckBox" fmlaLink="BN198" lockText="1" noThreeD="1"/>
</file>

<file path=xl/ctrlProps/ctrlProp151.xml><?xml version="1.0" encoding="utf-8"?>
<formControlPr xmlns="http://schemas.microsoft.com/office/spreadsheetml/2009/9/main" objectType="CheckBox" fmlaLink="BO198" lockText="1" noThreeD="1"/>
</file>

<file path=xl/ctrlProps/ctrlProp152.xml><?xml version="1.0" encoding="utf-8"?>
<formControlPr xmlns="http://schemas.microsoft.com/office/spreadsheetml/2009/9/main" objectType="CheckBox" fmlaLink="BP198" lockText="1" noThreeD="1"/>
</file>

<file path=xl/ctrlProps/ctrlProp153.xml><?xml version="1.0" encoding="utf-8"?>
<formControlPr xmlns="http://schemas.microsoft.com/office/spreadsheetml/2009/9/main" objectType="CheckBox" fmlaLink="BQ198" lockText="1" noThreeD="1"/>
</file>

<file path=xl/ctrlProps/ctrlProp154.xml><?xml version="1.0" encoding="utf-8"?>
<formControlPr xmlns="http://schemas.microsoft.com/office/spreadsheetml/2009/9/main" objectType="CheckBox" fmlaLink="BR198" lockText="1" noThreeD="1"/>
</file>

<file path=xl/ctrlProps/ctrlProp155.xml><?xml version="1.0" encoding="utf-8"?>
<formControlPr xmlns="http://schemas.microsoft.com/office/spreadsheetml/2009/9/main" objectType="CheckBox" fmlaLink="BM200" lockText="1" noThreeD="1"/>
</file>

<file path=xl/ctrlProps/ctrlProp156.xml><?xml version="1.0" encoding="utf-8"?>
<formControlPr xmlns="http://schemas.microsoft.com/office/spreadsheetml/2009/9/main" objectType="CheckBox" fmlaLink="BN200" lockText="1" noThreeD="1"/>
</file>

<file path=xl/ctrlProps/ctrlProp157.xml><?xml version="1.0" encoding="utf-8"?>
<formControlPr xmlns="http://schemas.microsoft.com/office/spreadsheetml/2009/9/main" objectType="CheckBox" fmlaLink="BO200" lockText="1" noThreeD="1"/>
</file>

<file path=xl/ctrlProps/ctrlProp158.xml><?xml version="1.0" encoding="utf-8"?>
<formControlPr xmlns="http://schemas.microsoft.com/office/spreadsheetml/2009/9/main" objectType="CheckBox" fmlaLink="BP200" lockText="1" noThreeD="1"/>
</file>

<file path=xl/ctrlProps/ctrlProp159.xml><?xml version="1.0" encoding="utf-8"?>
<formControlPr xmlns="http://schemas.microsoft.com/office/spreadsheetml/2009/9/main" objectType="CheckBox" fmlaLink="BM204" lockText="1" noThreeD="1"/>
</file>

<file path=xl/ctrlProps/ctrlProp16.xml><?xml version="1.0" encoding="utf-8"?>
<formControlPr xmlns="http://schemas.microsoft.com/office/spreadsheetml/2009/9/main" objectType="CheckBox" fmlaLink="$CY$134" lockText="1" noThreeD="1"/>
</file>

<file path=xl/ctrlProps/ctrlProp160.xml><?xml version="1.0" encoding="utf-8"?>
<formControlPr xmlns="http://schemas.microsoft.com/office/spreadsheetml/2009/9/main" objectType="CheckBox" fmlaLink="BN204" lockText="1" noThreeD="1"/>
</file>

<file path=xl/ctrlProps/ctrlProp161.xml><?xml version="1.0" encoding="utf-8"?>
<formControlPr xmlns="http://schemas.microsoft.com/office/spreadsheetml/2009/9/main" objectType="CheckBox" fmlaLink="BO204" lockText="1" noThreeD="1"/>
</file>

<file path=xl/ctrlProps/ctrlProp162.xml><?xml version="1.0" encoding="utf-8"?>
<formControlPr xmlns="http://schemas.microsoft.com/office/spreadsheetml/2009/9/main" objectType="CheckBox" fmlaLink="BP204" lockText="1" noThreeD="1"/>
</file>

<file path=xl/ctrlProps/ctrlProp163.xml><?xml version="1.0" encoding="utf-8"?>
<formControlPr xmlns="http://schemas.microsoft.com/office/spreadsheetml/2009/9/main" objectType="CheckBox" fmlaLink="BQ204" lockText="1" noThreeD="1"/>
</file>

<file path=xl/ctrlProps/ctrlProp164.xml><?xml version="1.0" encoding="utf-8"?>
<formControlPr xmlns="http://schemas.microsoft.com/office/spreadsheetml/2009/9/main" objectType="CheckBox" fmlaLink="BR204" lockText="1" noThreeD="1"/>
</file>

<file path=xl/ctrlProps/ctrlProp165.xml><?xml version="1.0" encoding="utf-8"?>
<formControlPr xmlns="http://schemas.microsoft.com/office/spreadsheetml/2009/9/main" objectType="CheckBox" fmlaLink="BN209" lockText="1" noThreeD="1"/>
</file>

<file path=xl/ctrlProps/ctrlProp166.xml><?xml version="1.0" encoding="utf-8"?>
<formControlPr xmlns="http://schemas.microsoft.com/office/spreadsheetml/2009/9/main" objectType="CheckBox" fmlaLink="BO209" lockText="1" noThreeD="1"/>
</file>

<file path=xl/ctrlProps/ctrlProp167.xml><?xml version="1.0" encoding="utf-8"?>
<formControlPr xmlns="http://schemas.microsoft.com/office/spreadsheetml/2009/9/main" objectType="CheckBox" fmlaLink="BQ209" lockText="1" noThreeD="1"/>
</file>

<file path=xl/ctrlProps/ctrlProp168.xml><?xml version="1.0" encoding="utf-8"?>
<formControlPr xmlns="http://schemas.microsoft.com/office/spreadsheetml/2009/9/main" objectType="CheckBox" fmlaLink="BS209" lockText="1" noThreeD="1"/>
</file>

<file path=xl/ctrlProps/ctrlProp169.xml><?xml version="1.0" encoding="utf-8"?>
<formControlPr xmlns="http://schemas.microsoft.com/office/spreadsheetml/2009/9/main" objectType="CheckBox" fmlaLink="BT209" lockText="1" noThreeD="1"/>
</file>

<file path=xl/ctrlProps/ctrlProp17.xml><?xml version="1.0" encoding="utf-8"?>
<formControlPr xmlns="http://schemas.microsoft.com/office/spreadsheetml/2009/9/main" objectType="CheckBox" fmlaLink="$CZ$135" lockText="1" noThreeD="1"/>
</file>

<file path=xl/ctrlProps/ctrlProp170.xml><?xml version="1.0" encoding="utf-8"?>
<formControlPr xmlns="http://schemas.microsoft.com/office/spreadsheetml/2009/9/main" objectType="CheckBox" fmlaLink="BM211" lockText="1" noThreeD="1"/>
</file>

<file path=xl/ctrlProps/ctrlProp171.xml><?xml version="1.0" encoding="utf-8"?>
<formControlPr xmlns="http://schemas.microsoft.com/office/spreadsheetml/2009/9/main" objectType="CheckBox" fmlaLink="BQ211" lockText="1" noThreeD="1"/>
</file>

<file path=xl/ctrlProps/ctrlProp172.xml><?xml version="1.0" encoding="utf-8"?>
<formControlPr xmlns="http://schemas.microsoft.com/office/spreadsheetml/2009/9/main" objectType="CheckBox" fmlaLink="BS211" lockText="1" noThreeD="1"/>
</file>

<file path=xl/ctrlProps/ctrlProp173.xml><?xml version="1.0" encoding="utf-8"?>
<formControlPr xmlns="http://schemas.microsoft.com/office/spreadsheetml/2009/9/main" objectType="CheckBox" fmlaLink="BT211" lockText="1" noThreeD="1"/>
</file>

<file path=xl/ctrlProps/ctrlProp174.xml><?xml version="1.0" encoding="utf-8"?>
<formControlPr xmlns="http://schemas.microsoft.com/office/spreadsheetml/2009/9/main" objectType="CheckBox" fmlaLink="BO213" lockText="1" noThreeD="1"/>
</file>

<file path=xl/ctrlProps/ctrlProp175.xml><?xml version="1.0" encoding="utf-8"?>
<formControlPr xmlns="http://schemas.microsoft.com/office/spreadsheetml/2009/9/main" objectType="CheckBox" fmlaLink="BP213" lockText="1" noThreeD="1"/>
</file>

<file path=xl/ctrlProps/ctrlProp176.xml><?xml version="1.0" encoding="utf-8"?>
<formControlPr xmlns="http://schemas.microsoft.com/office/spreadsheetml/2009/9/main" objectType="CheckBox" fmlaLink="BQ213" lockText="1" noThreeD="1"/>
</file>

<file path=xl/ctrlProps/ctrlProp177.xml><?xml version="1.0" encoding="utf-8"?>
<formControlPr xmlns="http://schemas.microsoft.com/office/spreadsheetml/2009/9/main" objectType="CheckBox" fmlaLink="BS213" lockText="1" noThreeD="1"/>
</file>

<file path=xl/ctrlProps/ctrlProp178.xml><?xml version="1.0" encoding="utf-8"?>
<formControlPr xmlns="http://schemas.microsoft.com/office/spreadsheetml/2009/9/main" objectType="CheckBox" fmlaLink="BQ215" lockText="1" noThreeD="1"/>
</file>

<file path=xl/ctrlProps/ctrlProp179.xml><?xml version="1.0" encoding="utf-8"?>
<formControlPr xmlns="http://schemas.microsoft.com/office/spreadsheetml/2009/9/main" objectType="CheckBox" fmlaLink="BS215" lockText="1" noThreeD="1"/>
</file>

<file path=xl/ctrlProps/ctrlProp18.xml><?xml version="1.0" encoding="utf-8"?>
<formControlPr xmlns="http://schemas.microsoft.com/office/spreadsheetml/2009/9/main" objectType="CheckBox" fmlaLink="$DD$138" lockText="1" noThreeD="1"/>
</file>

<file path=xl/ctrlProps/ctrlProp180.xml><?xml version="1.0" encoding="utf-8"?>
<formControlPr xmlns="http://schemas.microsoft.com/office/spreadsheetml/2009/9/main" objectType="CheckBox" fmlaLink="BM217" lockText="1" noThreeD="1"/>
</file>

<file path=xl/ctrlProps/ctrlProp181.xml><?xml version="1.0" encoding="utf-8"?>
<formControlPr xmlns="http://schemas.microsoft.com/office/spreadsheetml/2009/9/main" objectType="CheckBox" fmlaLink="BO217" lockText="1" noThreeD="1"/>
</file>

<file path=xl/ctrlProps/ctrlProp182.xml><?xml version="1.0" encoding="utf-8"?>
<formControlPr xmlns="http://schemas.microsoft.com/office/spreadsheetml/2009/9/main" objectType="CheckBox" fmlaLink="BQ217" lockText="1" noThreeD="1"/>
</file>

<file path=xl/ctrlProps/ctrlProp183.xml><?xml version="1.0" encoding="utf-8"?>
<formControlPr xmlns="http://schemas.microsoft.com/office/spreadsheetml/2009/9/main" objectType="CheckBox" fmlaLink="BR217" lockText="1" noThreeD="1"/>
</file>

<file path=xl/ctrlProps/ctrlProp184.xml><?xml version="1.0" encoding="utf-8"?>
<formControlPr xmlns="http://schemas.microsoft.com/office/spreadsheetml/2009/9/main" objectType="CheckBox" fmlaLink="BM219" lockText="1" noThreeD="1"/>
</file>

<file path=xl/ctrlProps/ctrlProp185.xml><?xml version="1.0" encoding="utf-8"?>
<formControlPr xmlns="http://schemas.microsoft.com/office/spreadsheetml/2009/9/main" objectType="CheckBox" fmlaLink="BN219" lockText="1" noThreeD="1"/>
</file>

<file path=xl/ctrlProps/ctrlProp186.xml><?xml version="1.0" encoding="utf-8"?>
<formControlPr xmlns="http://schemas.microsoft.com/office/spreadsheetml/2009/9/main" objectType="CheckBox" fmlaLink="BO219" lockText="1" noThreeD="1"/>
</file>

<file path=xl/ctrlProps/ctrlProp187.xml><?xml version="1.0" encoding="utf-8"?>
<formControlPr xmlns="http://schemas.microsoft.com/office/spreadsheetml/2009/9/main" objectType="CheckBox" fmlaLink="BP219" lockText="1" noThreeD="1"/>
</file>

<file path=xl/ctrlProps/ctrlProp188.xml><?xml version="1.0" encoding="utf-8"?>
<formControlPr xmlns="http://schemas.microsoft.com/office/spreadsheetml/2009/9/main" objectType="CheckBox" fmlaLink="BQ219" lockText="1" noThreeD="1"/>
</file>

<file path=xl/ctrlProps/ctrlProp189.xml><?xml version="1.0" encoding="utf-8"?>
<formControlPr xmlns="http://schemas.microsoft.com/office/spreadsheetml/2009/9/main" objectType="CheckBox" fmlaLink="BR219" lockText="1" noThreeD="1"/>
</file>

<file path=xl/ctrlProps/ctrlProp19.xml><?xml version="1.0" encoding="utf-8"?>
<formControlPr xmlns="http://schemas.microsoft.com/office/spreadsheetml/2009/9/main" objectType="CheckBox" fmlaLink="BO142" lockText="1" noThreeD="1"/>
</file>

<file path=xl/ctrlProps/ctrlProp190.xml><?xml version="1.0" encoding="utf-8"?>
<formControlPr xmlns="http://schemas.microsoft.com/office/spreadsheetml/2009/9/main" objectType="CheckBox" fmlaLink="BS219" lockText="1" noThreeD="1"/>
</file>

<file path=xl/ctrlProps/ctrlProp191.xml><?xml version="1.0" encoding="utf-8"?>
<formControlPr xmlns="http://schemas.microsoft.com/office/spreadsheetml/2009/9/main" objectType="CheckBox" fmlaLink="BO221" lockText="1" noThreeD="1"/>
</file>

<file path=xl/ctrlProps/ctrlProp192.xml><?xml version="1.0" encoding="utf-8"?>
<formControlPr xmlns="http://schemas.microsoft.com/office/spreadsheetml/2009/9/main" objectType="CheckBox" fmlaLink="BP221" lockText="1" noThreeD="1"/>
</file>

<file path=xl/ctrlProps/ctrlProp193.xml><?xml version="1.0" encoding="utf-8"?>
<formControlPr xmlns="http://schemas.microsoft.com/office/spreadsheetml/2009/9/main" objectType="CheckBox" fmlaLink="BO223" lockText="1" noThreeD="1"/>
</file>

<file path=xl/ctrlProps/ctrlProp194.xml><?xml version="1.0" encoding="utf-8"?>
<formControlPr xmlns="http://schemas.microsoft.com/office/spreadsheetml/2009/9/main" objectType="CheckBox" fmlaLink="BQ223" lockText="1" noThreeD="1"/>
</file>

<file path=xl/ctrlProps/ctrlProp195.xml><?xml version="1.0" encoding="utf-8"?>
<formControlPr xmlns="http://schemas.microsoft.com/office/spreadsheetml/2009/9/main" objectType="CheckBox" fmlaLink="BR223" lockText="1" noThreeD="1"/>
</file>

<file path=xl/ctrlProps/ctrlProp196.xml><?xml version="1.0" encoding="utf-8"?>
<formControlPr xmlns="http://schemas.microsoft.com/office/spreadsheetml/2009/9/main" objectType="CheckBox" fmlaLink="BS223" lockText="1" noThreeD="1"/>
</file>

<file path=xl/ctrlProps/ctrlProp197.xml><?xml version="1.0" encoding="utf-8"?>
<formControlPr xmlns="http://schemas.microsoft.com/office/spreadsheetml/2009/9/main" objectType="CheckBox" fmlaLink="BT223" lockText="1" noThreeD="1"/>
</file>

<file path=xl/ctrlProps/ctrlProp198.xml><?xml version="1.0" encoding="utf-8"?>
<formControlPr xmlns="http://schemas.microsoft.com/office/spreadsheetml/2009/9/main" objectType="CheckBox" fmlaLink="BO225" lockText="1" noThreeD="1"/>
</file>

<file path=xl/ctrlProps/ctrlProp199.xml><?xml version="1.0" encoding="utf-8"?>
<formControlPr xmlns="http://schemas.microsoft.com/office/spreadsheetml/2009/9/main" objectType="CheckBox" fmlaLink="BQ225"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fmlaLink="BP142" lockText="1" noThreeD="1"/>
</file>

<file path=xl/ctrlProps/ctrlProp200.xml><?xml version="1.0" encoding="utf-8"?>
<formControlPr xmlns="http://schemas.microsoft.com/office/spreadsheetml/2009/9/main" objectType="CheckBox" fmlaLink="BS225" lockText="1" noThreeD="1"/>
</file>

<file path=xl/ctrlProps/ctrlProp201.xml><?xml version="1.0" encoding="utf-8"?>
<formControlPr xmlns="http://schemas.microsoft.com/office/spreadsheetml/2009/9/main" objectType="CheckBox" fmlaLink="BM227" lockText="1" noThreeD="1"/>
</file>

<file path=xl/ctrlProps/ctrlProp202.xml><?xml version="1.0" encoding="utf-8"?>
<formControlPr xmlns="http://schemas.microsoft.com/office/spreadsheetml/2009/9/main" objectType="CheckBox" fmlaLink="BQ227" lockText="1" noThreeD="1"/>
</file>

<file path=xl/ctrlProps/ctrlProp203.xml><?xml version="1.0" encoding="utf-8"?>
<formControlPr xmlns="http://schemas.microsoft.com/office/spreadsheetml/2009/9/main" objectType="CheckBox" fmlaLink="BR227" lockText="1" noThreeD="1"/>
</file>

<file path=xl/ctrlProps/ctrlProp204.xml><?xml version="1.0" encoding="utf-8"?>
<formControlPr xmlns="http://schemas.microsoft.com/office/spreadsheetml/2009/9/main" objectType="CheckBox" fmlaLink="BS227" lockText="1" noThreeD="1"/>
</file>

<file path=xl/ctrlProps/ctrlProp205.xml><?xml version="1.0" encoding="utf-8"?>
<formControlPr xmlns="http://schemas.microsoft.com/office/spreadsheetml/2009/9/main" objectType="CheckBox" fmlaLink="BM229" lockText="1" noThreeD="1"/>
</file>

<file path=xl/ctrlProps/ctrlProp206.xml><?xml version="1.0" encoding="utf-8"?>
<formControlPr xmlns="http://schemas.microsoft.com/office/spreadsheetml/2009/9/main" objectType="CheckBox" fmlaLink="BN229" lockText="1" noThreeD="1"/>
</file>

<file path=xl/ctrlProps/ctrlProp207.xml><?xml version="1.0" encoding="utf-8"?>
<formControlPr xmlns="http://schemas.microsoft.com/office/spreadsheetml/2009/9/main" objectType="CheckBox" fmlaLink="BO229" lockText="1" noThreeD="1"/>
</file>

<file path=xl/ctrlProps/ctrlProp208.xml><?xml version="1.0" encoding="utf-8"?>
<formControlPr xmlns="http://schemas.microsoft.com/office/spreadsheetml/2009/9/main" objectType="CheckBox" fmlaLink="BP229" lockText="1" noThreeD="1"/>
</file>

<file path=xl/ctrlProps/ctrlProp209.xml><?xml version="1.0" encoding="utf-8"?>
<formControlPr xmlns="http://schemas.microsoft.com/office/spreadsheetml/2009/9/main" objectType="CheckBox" fmlaLink="BQ229" lockText="1" noThreeD="1"/>
</file>

<file path=xl/ctrlProps/ctrlProp21.xml><?xml version="1.0" encoding="utf-8"?>
<formControlPr xmlns="http://schemas.microsoft.com/office/spreadsheetml/2009/9/main" objectType="CheckBox" fmlaLink="BQ142" lockText="1" noThreeD="1"/>
</file>

<file path=xl/ctrlProps/ctrlProp210.xml><?xml version="1.0" encoding="utf-8"?>
<formControlPr xmlns="http://schemas.microsoft.com/office/spreadsheetml/2009/9/main" objectType="CheckBox" fmlaLink="BQ231" lockText="1" noThreeD="1"/>
</file>

<file path=xl/ctrlProps/ctrlProp211.xml><?xml version="1.0" encoding="utf-8"?>
<formControlPr xmlns="http://schemas.microsoft.com/office/spreadsheetml/2009/9/main" objectType="CheckBox" fmlaLink="BR231" lockText="1" noThreeD="1"/>
</file>

<file path=xl/ctrlProps/ctrlProp212.xml><?xml version="1.0" encoding="utf-8"?>
<formControlPr xmlns="http://schemas.microsoft.com/office/spreadsheetml/2009/9/main" objectType="CheckBox" fmlaLink="BS231" lockText="1" noThreeD="1"/>
</file>

<file path=xl/ctrlProps/ctrlProp213.xml><?xml version="1.0" encoding="utf-8"?>
<formControlPr xmlns="http://schemas.microsoft.com/office/spreadsheetml/2009/9/main" objectType="CheckBox" fmlaLink="BT231" lockText="1" noThreeD="1"/>
</file>

<file path=xl/ctrlProps/ctrlProp214.xml><?xml version="1.0" encoding="utf-8"?>
<formControlPr xmlns="http://schemas.microsoft.com/office/spreadsheetml/2009/9/main" objectType="CheckBox" fmlaLink="BM233" lockText="1" noThreeD="1"/>
</file>

<file path=xl/ctrlProps/ctrlProp215.xml><?xml version="1.0" encoding="utf-8"?>
<formControlPr xmlns="http://schemas.microsoft.com/office/spreadsheetml/2009/9/main" objectType="CheckBox" fmlaLink="BO233" lockText="1" noThreeD="1"/>
</file>

<file path=xl/ctrlProps/ctrlProp216.xml><?xml version="1.0" encoding="utf-8"?>
<formControlPr xmlns="http://schemas.microsoft.com/office/spreadsheetml/2009/9/main" objectType="CheckBox" fmlaLink="BS233" lockText="1" noThreeD="1"/>
</file>

<file path=xl/ctrlProps/ctrlProp217.xml><?xml version="1.0" encoding="utf-8"?>
<formControlPr xmlns="http://schemas.microsoft.com/office/spreadsheetml/2009/9/main" objectType="CheckBox" fmlaLink="BT233" lockText="1" noThreeD="1"/>
</file>

<file path=xl/ctrlProps/ctrlProp218.xml><?xml version="1.0" encoding="utf-8"?>
<formControlPr xmlns="http://schemas.microsoft.com/office/spreadsheetml/2009/9/main" objectType="CheckBox" fmlaLink="BM235" lockText="1" noThreeD="1"/>
</file>

<file path=xl/ctrlProps/ctrlProp219.xml><?xml version="1.0" encoding="utf-8"?>
<formControlPr xmlns="http://schemas.microsoft.com/office/spreadsheetml/2009/9/main" objectType="CheckBox" fmlaLink="BN235" lockText="1" noThreeD="1"/>
</file>

<file path=xl/ctrlProps/ctrlProp22.xml><?xml version="1.0" encoding="utf-8"?>
<formControlPr xmlns="http://schemas.microsoft.com/office/spreadsheetml/2009/9/main" objectType="CheckBox" fmlaLink="BR142" lockText="1" noThreeD="1"/>
</file>

<file path=xl/ctrlProps/ctrlProp220.xml><?xml version="1.0" encoding="utf-8"?>
<formControlPr xmlns="http://schemas.microsoft.com/office/spreadsheetml/2009/9/main" objectType="CheckBox" fmlaLink="BQ235" lockText="1" noThreeD="1"/>
</file>

<file path=xl/ctrlProps/ctrlProp221.xml><?xml version="1.0" encoding="utf-8"?>
<formControlPr xmlns="http://schemas.microsoft.com/office/spreadsheetml/2009/9/main" objectType="CheckBox" fmlaLink="BR235" lockText="1" noThreeD="1"/>
</file>

<file path=xl/ctrlProps/ctrlProp222.xml><?xml version="1.0" encoding="utf-8"?>
<formControlPr xmlns="http://schemas.microsoft.com/office/spreadsheetml/2009/9/main" objectType="CheckBox" fmlaLink="BS235" lockText="1" noThreeD="1"/>
</file>

<file path=xl/ctrlProps/ctrlProp223.xml><?xml version="1.0" encoding="utf-8"?>
<formControlPr xmlns="http://schemas.microsoft.com/office/spreadsheetml/2009/9/main" objectType="CheckBox" fmlaLink="BT235" lockText="1" noThreeD="1"/>
</file>

<file path=xl/ctrlProps/ctrlProp224.xml><?xml version="1.0" encoding="utf-8"?>
<formControlPr xmlns="http://schemas.microsoft.com/office/spreadsheetml/2009/9/main" objectType="CheckBox" fmlaLink="BM237" lockText="1" noThreeD="1"/>
</file>

<file path=xl/ctrlProps/ctrlProp225.xml><?xml version="1.0" encoding="utf-8"?>
<formControlPr xmlns="http://schemas.microsoft.com/office/spreadsheetml/2009/9/main" objectType="CheckBox" fmlaLink="BQ237" lockText="1" noThreeD="1"/>
</file>

<file path=xl/ctrlProps/ctrlProp226.xml><?xml version="1.0" encoding="utf-8"?>
<formControlPr xmlns="http://schemas.microsoft.com/office/spreadsheetml/2009/9/main" objectType="CheckBox" fmlaLink="BS237" lockText="1" noThreeD="1"/>
</file>

<file path=xl/ctrlProps/ctrlProp227.xml><?xml version="1.0" encoding="utf-8"?>
<formControlPr xmlns="http://schemas.microsoft.com/office/spreadsheetml/2009/9/main" objectType="CheckBox" fmlaLink="BM239" lockText="1" noThreeD="1"/>
</file>

<file path=xl/ctrlProps/ctrlProp228.xml><?xml version="1.0" encoding="utf-8"?>
<formControlPr xmlns="http://schemas.microsoft.com/office/spreadsheetml/2009/9/main" objectType="CheckBox" fmlaLink="BM241" lockText="1" noThreeD="1"/>
</file>

<file path=xl/ctrlProps/ctrlProp229.xml><?xml version="1.0" encoding="utf-8"?>
<formControlPr xmlns="http://schemas.microsoft.com/office/spreadsheetml/2009/9/main" objectType="CheckBox" fmlaLink="BN241" lockText="1" noThreeD="1"/>
</file>

<file path=xl/ctrlProps/ctrlProp23.xml><?xml version="1.0" encoding="utf-8"?>
<formControlPr xmlns="http://schemas.microsoft.com/office/spreadsheetml/2009/9/main" objectType="CheckBox" fmlaLink="BM144" lockText="1" noThreeD="1"/>
</file>

<file path=xl/ctrlProps/ctrlProp230.xml><?xml version="1.0" encoding="utf-8"?>
<formControlPr xmlns="http://schemas.microsoft.com/office/spreadsheetml/2009/9/main" objectType="CheckBox" fmlaLink="BM243" lockText="1" noThreeD="1"/>
</file>

<file path=xl/ctrlProps/ctrlProp231.xml><?xml version="1.0" encoding="utf-8"?>
<formControlPr xmlns="http://schemas.microsoft.com/office/spreadsheetml/2009/9/main" objectType="CheckBox" fmlaLink="BN243" lockText="1" noThreeD="1"/>
</file>

<file path=xl/ctrlProps/ctrlProp232.xml><?xml version="1.0" encoding="utf-8"?>
<formControlPr xmlns="http://schemas.microsoft.com/office/spreadsheetml/2009/9/main" objectType="CheckBox" fmlaLink="BO243" lockText="1" noThreeD="1"/>
</file>

<file path=xl/ctrlProps/ctrlProp233.xml><?xml version="1.0" encoding="utf-8"?>
<formControlPr xmlns="http://schemas.microsoft.com/office/spreadsheetml/2009/9/main" objectType="CheckBox" fmlaLink="BP243" lockText="1" noThreeD="1"/>
</file>

<file path=xl/ctrlProps/ctrlProp234.xml><?xml version="1.0" encoding="utf-8"?>
<formControlPr xmlns="http://schemas.microsoft.com/office/spreadsheetml/2009/9/main" objectType="CheckBox" fmlaLink="BQ243" lockText="1" noThreeD="1"/>
</file>

<file path=xl/ctrlProps/ctrlProp235.xml><?xml version="1.0" encoding="utf-8"?>
<formControlPr xmlns="http://schemas.microsoft.com/office/spreadsheetml/2009/9/main" objectType="CheckBox" fmlaLink="BR243" lockText="1" noThreeD="1"/>
</file>

<file path=xl/ctrlProps/ctrlProp236.xml><?xml version="1.0" encoding="utf-8"?>
<formControlPr xmlns="http://schemas.microsoft.com/office/spreadsheetml/2009/9/main" objectType="CheckBox" fmlaLink="BS245" lockText="1" noThreeD="1"/>
</file>

<file path=xl/ctrlProps/ctrlProp237.xml><?xml version="1.0" encoding="utf-8"?>
<formControlPr xmlns="http://schemas.microsoft.com/office/spreadsheetml/2009/9/main" objectType="CheckBox" fmlaLink="BM247" lockText="1" noThreeD="1"/>
</file>

<file path=xl/ctrlProps/ctrlProp238.xml><?xml version="1.0" encoding="utf-8"?>
<formControlPr xmlns="http://schemas.microsoft.com/office/spreadsheetml/2009/9/main" objectType="CheckBox" fmlaLink="BO247" lockText="1" noThreeD="1"/>
</file>

<file path=xl/ctrlProps/ctrlProp239.xml><?xml version="1.0" encoding="utf-8"?>
<formControlPr xmlns="http://schemas.microsoft.com/office/spreadsheetml/2009/9/main" objectType="CheckBox" fmlaLink="BQ247" lockText="1" noThreeD="1"/>
</file>

<file path=xl/ctrlProps/ctrlProp24.xml><?xml version="1.0" encoding="utf-8"?>
<formControlPr xmlns="http://schemas.microsoft.com/office/spreadsheetml/2009/9/main" objectType="CheckBox" fmlaLink="BN144" lockText="1" noThreeD="1"/>
</file>

<file path=xl/ctrlProps/ctrlProp240.xml><?xml version="1.0" encoding="utf-8"?>
<formControlPr xmlns="http://schemas.microsoft.com/office/spreadsheetml/2009/9/main" objectType="CheckBox" fmlaLink="BS247" lockText="1" noThreeD="1"/>
</file>

<file path=xl/ctrlProps/ctrlProp241.xml><?xml version="1.0" encoding="utf-8"?>
<formControlPr xmlns="http://schemas.microsoft.com/office/spreadsheetml/2009/9/main" objectType="CheckBox" fmlaLink="BM249" lockText="1" noThreeD="1"/>
</file>

<file path=xl/ctrlProps/ctrlProp242.xml><?xml version="1.0" encoding="utf-8"?>
<formControlPr xmlns="http://schemas.microsoft.com/office/spreadsheetml/2009/9/main" objectType="CheckBox" fmlaLink="BO249" lockText="1" noThreeD="1"/>
</file>

<file path=xl/ctrlProps/ctrlProp243.xml><?xml version="1.0" encoding="utf-8"?>
<formControlPr xmlns="http://schemas.microsoft.com/office/spreadsheetml/2009/9/main" objectType="CheckBox" fmlaLink="BM251" lockText="1" noThreeD="1"/>
</file>

<file path=xl/ctrlProps/ctrlProp244.xml><?xml version="1.0" encoding="utf-8"?>
<formControlPr xmlns="http://schemas.microsoft.com/office/spreadsheetml/2009/9/main" objectType="CheckBox" fmlaLink="BO251" lockText="1" noThreeD="1"/>
</file>

<file path=xl/ctrlProps/ctrlProp245.xml><?xml version="1.0" encoding="utf-8"?>
<formControlPr xmlns="http://schemas.microsoft.com/office/spreadsheetml/2009/9/main" objectType="CheckBox" fmlaLink="BM253" lockText="1" noThreeD="1"/>
</file>

<file path=xl/ctrlProps/ctrlProp246.xml><?xml version="1.0" encoding="utf-8"?>
<formControlPr xmlns="http://schemas.microsoft.com/office/spreadsheetml/2009/9/main" objectType="CheckBox" fmlaLink="BQ257" lockText="1" noThreeD="1"/>
</file>

<file path=xl/ctrlProps/ctrlProp247.xml><?xml version="1.0" encoding="utf-8"?>
<formControlPr xmlns="http://schemas.microsoft.com/office/spreadsheetml/2009/9/main" objectType="CheckBox" fmlaLink="BS257" lockText="1" noThreeD="1"/>
</file>

<file path=xl/ctrlProps/ctrlProp248.xml><?xml version="1.0" encoding="utf-8"?>
<formControlPr xmlns="http://schemas.microsoft.com/office/spreadsheetml/2009/9/main" objectType="CheckBox" fmlaLink="BS259" lockText="1" noThreeD="1"/>
</file>

<file path=xl/ctrlProps/ctrlProp249.xml><?xml version="1.0" encoding="utf-8"?>
<formControlPr xmlns="http://schemas.microsoft.com/office/spreadsheetml/2009/9/main" objectType="CheckBox" fmlaLink="BM261" lockText="1" noThreeD="1"/>
</file>

<file path=xl/ctrlProps/ctrlProp25.xml><?xml version="1.0" encoding="utf-8"?>
<formControlPr xmlns="http://schemas.microsoft.com/office/spreadsheetml/2009/9/main" objectType="CheckBox" fmlaLink="BO144" lockText="1" noThreeD="1"/>
</file>

<file path=xl/ctrlProps/ctrlProp250.xml><?xml version="1.0" encoding="utf-8"?>
<formControlPr xmlns="http://schemas.microsoft.com/office/spreadsheetml/2009/9/main" objectType="CheckBox" fmlaLink="BO261" lockText="1" noThreeD="1"/>
</file>

<file path=xl/ctrlProps/ctrlProp251.xml><?xml version="1.0" encoding="utf-8"?>
<formControlPr xmlns="http://schemas.microsoft.com/office/spreadsheetml/2009/9/main" objectType="CheckBox" fmlaLink="BP261" lockText="1" noThreeD="1"/>
</file>

<file path=xl/ctrlProps/ctrlProp252.xml><?xml version="1.0" encoding="utf-8"?>
<formControlPr xmlns="http://schemas.microsoft.com/office/spreadsheetml/2009/9/main" objectType="CheckBox" fmlaLink="BQ261" lockText="1" noThreeD="1"/>
</file>

<file path=xl/ctrlProps/ctrlProp253.xml><?xml version="1.0" encoding="utf-8"?>
<formControlPr xmlns="http://schemas.microsoft.com/office/spreadsheetml/2009/9/main" objectType="CheckBox" fmlaLink="BR261" lockText="1" noThreeD="1"/>
</file>

<file path=xl/ctrlProps/ctrlProp254.xml><?xml version="1.0" encoding="utf-8"?>
<formControlPr xmlns="http://schemas.microsoft.com/office/spreadsheetml/2009/9/main" objectType="CheckBox" fmlaLink="BS261" lockText="1" noThreeD="1"/>
</file>

<file path=xl/ctrlProps/ctrlProp255.xml><?xml version="1.0" encoding="utf-8"?>
<formControlPr xmlns="http://schemas.microsoft.com/office/spreadsheetml/2009/9/main" objectType="CheckBox" fmlaLink="BT261" lockText="1" noThreeD="1"/>
</file>

<file path=xl/ctrlProps/ctrlProp256.xml><?xml version="1.0" encoding="utf-8"?>
<formControlPr xmlns="http://schemas.microsoft.com/office/spreadsheetml/2009/9/main" objectType="CheckBox" fmlaLink="BM263" lockText="1" noThreeD="1"/>
</file>

<file path=xl/ctrlProps/ctrlProp257.xml><?xml version="1.0" encoding="utf-8"?>
<formControlPr xmlns="http://schemas.microsoft.com/office/spreadsheetml/2009/9/main" objectType="CheckBox" fmlaLink="BN263" lockText="1" noThreeD="1"/>
</file>

<file path=xl/ctrlProps/ctrlProp258.xml><?xml version="1.0" encoding="utf-8"?>
<formControlPr xmlns="http://schemas.microsoft.com/office/spreadsheetml/2009/9/main" objectType="CheckBox" fmlaLink="BO263" lockText="1" noThreeD="1"/>
</file>

<file path=xl/ctrlProps/ctrlProp259.xml><?xml version="1.0" encoding="utf-8"?>
<formControlPr xmlns="http://schemas.microsoft.com/office/spreadsheetml/2009/9/main" objectType="CheckBox" fmlaLink="BP263" lockText="1" noThreeD="1"/>
</file>

<file path=xl/ctrlProps/ctrlProp26.xml><?xml version="1.0" encoding="utf-8"?>
<formControlPr xmlns="http://schemas.microsoft.com/office/spreadsheetml/2009/9/main" objectType="CheckBox" fmlaLink="BP144" lockText="1" noThreeD="1"/>
</file>

<file path=xl/ctrlProps/ctrlProp260.xml><?xml version="1.0" encoding="utf-8"?>
<formControlPr xmlns="http://schemas.microsoft.com/office/spreadsheetml/2009/9/main" objectType="CheckBox" fmlaLink="BQ263" lockText="1" noThreeD="1"/>
</file>

<file path=xl/ctrlProps/ctrlProp261.xml><?xml version="1.0" encoding="utf-8"?>
<formControlPr xmlns="http://schemas.microsoft.com/office/spreadsheetml/2009/9/main" objectType="CheckBox" fmlaLink="BS263" lockText="1" noThreeD="1"/>
</file>

<file path=xl/ctrlProps/ctrlProp262.xml><?xml version="1.0" encoding="utf-8"?>
<formControlPr xmlns="http://schemas.microsoft.com/office/spreadsheetml/2009/9/main" objectType="CheckBox" fmlaLink="BM265" lockText="1" noThreeD="1"/>
</file>

<file path=xl/ctrlProps/ctrlProp263.xml><?xml version="1.0" encoding="utf-8"?>
<formControlPr xmlns="http://schemas.microsoft.com/office/spreadsheetml/2009/9/main" objectType="CheckBox" fmlaLink="BN265" lockText="1" noThreeD="1"/>
</file>

<file path=xl/ctrlProps/ctrlProp264.xml><?xml version="1.0" encoding="utf-8"?>
<formControlPr xmlns="http://schemas.microsoft.com/office/spreadsheetml/2009/9/main" objectType="CheckBox" fmlaLink="BO265" lockText="1" noThreeD="1"/>
</file>

<file path=xl/ctrlProps/ctrlProp265.xml><?xml version="1.0" encoding="utf-8"?>
<formControlPr xmlns="http://schemas.microsoft.com/office/spreadsheetml/2009/9/main" objectType="CheckBox" fmlaLink="BS265" lockText="1" noThreeD="1"/>
</file>

<file path=xl/ctrlProps/ctrlProp266.xml><?xml version="1.0" encoding="utf-8"?>
<formControlPr xmlns="http://schemas.microsoft.com/office/spreadsheetml/2009/9/main" objectType="CheckBox" fmlaLink="BQ271" lockText="1" noThreeD="1"/>
</file>

<file path=xl/ctrlProps/ctrlProp267.xml><?xml version="1.0" encoding="utf-8"?>
<formControlPr xmlns="http://schemas.microsoft.com/office/spreadsheetml/2009/9/main" objectType="CheckBox" fmlaLink="BR271" lockText="1" noThreeD="1"/>
</file>

<file path=xl/ctrlProps/ctrlProp268.xml><?xml version="1.0" encoding="utf-8"?>
<formControlPr xmlns="http://schemas.microsoft.com/office/spreadsheetml/2009/9/main" objectType="CheckBox" fmlaLink="BO277" lockText="1" noThreeD="1"/>
</file>

<file path=xl/ctrlProps/ctrlProp269.xml><?xml version="1.0" encoding="utf-8"?>
<formControlPr xmlns="http://schemas.microsoft.com/office/spreadsheetml/2009/9/main" objectType="CheckBox" fmlaLink="BQ279" lockText="1" noThreeD="1"/>
</file>

<file path=xl/ctrlProps/ctrlProp27.xml><?xml version="1.0" encoding="utf-8"?>
<formControlPr xmlns="http://schemas.microsoft.com/office/spreadsheetml/2009/9/main" objectType="CheckBox" fmlaLink="BQ144" lockText="1" noThreeD="1"/>
</file>

<file path=xl/ctrlProps/ctrlProp270.xml><?xml version="1.0" encoding="utf-8"?>
<formControlPr xmlns="http://schemas.microsoft.com/office/spreadsheetml/2009/9/main" objectType="CheckBox" fmlaLink="BS279" lockText="1" noThreeD="1"/>
</file>

<file path=xl/ctrlProps/ctrlProp271.xml><?xml version="1.0" encoding="utf-8"?>
<formControlPr xmlns="http://schemas.microsoft.com/office/spreadsheetml/2009/9/main" objectType="CheckBox" fmlaLink="BS283" lockText="1" noThreeD="1"/>
</file>

<file path=xl/ctrlProps/ctrlProp272.xml><?xml version="1.0" encoding="utf-8"?>
<formControlPr xmlns="http://schemas.microsoft.com/office/spreadsheetml/2009/9/main" objectType="CheckBox" fmlaLink="BT283" lockText="1" noThreeD="1"/>
</file>

<file path=xl/ctrlProps/ctrlProp273.xml><?xml version="1.0" encoding="utf-8"?>
<formControlPr xmlns="http://schemas.microsoft.com/office/spreadsheetml/2009/9/main" objectType="CheckBox" fmlaLink="BM287" lockText="1" noThreeD="1"/>
</file>

<file path=xl/ctrlProps/ctrlProp274.xml><?xml version="1.0" encoding="utf-8"?>
<formControlPr xmlns="http://schemas.microsoft.com/office/spreadsheetml/2009/9/main" objectType="CheckBox" fmlaLink="BN287" lockText="1" noThreeD="1"/>
</file>

<file path=xl/ctrlProps/ctrlProp275.xml><?xml version="1.0" encoding="utf-8"?>
<formControlPr xmlns="http://schemas.microsoft.com/office/spreadsheetml/2009/9/main" objectType="CheckBox" fmlaLink="BO287" lockText="1" noThreeD="1"/>
</file>

<file path=xl/ctrlProps/ctrlProp276.xml><?xml version="1.0" encoding="utf-8"?>
<formControlPr xmlns="http://schemas.microsoft.com/office/spreadsheetml/2009/9/main" objectType="CheckBox" fmlaLink="BP287" lockText="1" noThreeD="1"/>
</file>

<file path=xl/ctrlProps/ctrlProp277.xml><?xml version="1.0" encoding="utf-8"?>
<formControlPr xmlns="http://schemas.microsoft.com/office/spreadsheetml/2009/9/main" objectType="CheckBox" fmlaLink="BQ287" lockText="1" noThreeD="1"/>
</file>

<file path=xl/ctrlProps/ctrlProp278.xml><?xml version="1.0" encoding="utf-8"?>
<formControlPr xmlns="http://schemas.microsoft.com/office/spreadsheetml/2009/9/main" objectType="CheckBox" fmlaLink="BM289" lockText="1" noThreeD="1"/>
</file>

<file path=xl/ctrlProps/ctrlProp279.xml><?xml version="1.0" encoding="utf-8"?>
<formControlPr xmlns="http://schemas.microsoft.com/office/spreadsheetml/2009/9/main" objectType="CheckBox" fmlaLink="BQ289" lockText="1" noThreeD="1"/>
</file>

<file path=xl/ctrlProps/ctrlProp28.xml><?xml version="1.0" encoding="utf-8"?>
<formControlPr xmlns="http://schemas.microsoft.com/office/spreadsheetml/2009/9/main" objectType="CheckBox" fmlaLink="BR144" lockText="1" noThreeD="1"/>
</file>

<file path=xl/ctrlProps/ctrlProp280.xml><?xml version="1.0" encoding="utf-8"?>
<formControlPr xmlns="http://schemas.microsoft.com/office/spreadsheetml/2009/9/main" objectType="CheckBox" fmlaLink="$BM$293" lockText="1" noThreeD="1"/>
</file>

<file path=xl/ctrlProps/ctrlProp281.xml><?xml version="1.0" encoding="utf-8"?>
<formControlPr xmlns="http://schemas.microsoft.com/office/spreadsheetml/2009/9/main" objectType="CheckBox" fmlaLink="$BN$293" lockText="1" noThreeD="1"/>
</file>

<file path=xl/ctrlProps/ctrlProp282.xml><?xml version="1.0" encoding="utf-8"?>
<formControlPr xmlns="http://schemas.microsoft.com/office/spreadsheetml/2009/9/main" objectType="CheckBox" fmlaLink="$BQ$293" lockText="1" noThreeD="1"/>
</file>

<file path=xl/ctrlProps/ctrlProp283.xml><?xml version="1.0" encoding="utf-8"?>
<formControlPr xmlns="http://schemas.microsoft.com/office/spreadsheetml/2009/9/main" objectType="CheckBox" fmlaLink="BM202" lockText="1" noThreeD="1"/>
</file>

<file path=xl/ctrlProps/ctrlProp284.xml><?xml version="1.0" encoding="utf-8"?>
<formControlPr xmlns="http://schemas.microsoft.com/office/spreadsheetml/2009/9/main" objectType="CheckBox" fmlaLink="BN202" lockText="1" noThreeD="1"/>
</file>

<file path=xl/ctrlProps/ctrlProp285.xml><?xml version="1.0" encoding="utf-8"?>
<formControlPr xmlns="http://schemas.microsoft.com/office/spreadsheetml/2009/9/main" objectType="CheckBox" fmlaLink="BO202" lockText="1" noThreeD="1"/>
</file>

<file path=xl/ctrlProps/ctrlProp286.xml><?xml version="1.0" encoding="utf-8"?>
<formControlPr xmlns="http://schemas.microsoft.com/office/spreadsheetml/2009/9/main" objectType="CheckBox" fmlaLink="BP202" lockText="1" noThreeD="1"/>
</file>

<file path=xl/ctrlProps/ctrlProp287.xml><?xml version="1.0" encoding="utf-8"?>
<formControlPr xmlns="http://schemas.microsoft.com/office/spreadsheetml/2009/9/main" objectType="CheckBox" fmlaLink="BM209" lockText="1" noThreeD="1"/>
</file>

<file path=xl/ctrlProps/ctrlProp288.xml><?xml version="1.0" encoding="utf-8"?>
<formControlPr xmlns="http://schemas.microsoft.com/office/spreadsheetml/2009/9/main" objectType="CheckBox" fmlaLink="BM142" lockText="1" noThreeD="1"/>
</file>

<file path=xl/ctrlProps/ctrlProp289.xml><?xml version="1.0" encoding="utf-8"?>
<formControlPr xmlns="http://schemas.microsoft.com/office/spreadsheetml/2009/9/main" objectType="CheckBox" fmlaLink="BN142" lockText="1" noThreeD="1"/>
</file>

<file path=xl/ctrlProps/ctrlProp29.xml><?xml version="1.0" encoding="utf-8"?>
<formControlPr xmlns="http://schemas.microsoft.com/office/spreadsheetml/2009/9/main" objectType="CheckBox" fmlaLink="BS144" lockText="1" noThreeD="1"/>
</file>

<file path=xl/ctrlProps/ctrlProp290.xml><?xml version="1.0" encoding="utf-8"?>
<formControlPr xmlns="http://schemas.microsoft.com/office/spreadsheetml/2009/9/main" objectType="CheckBox" fmlaLink="$CS$128" lockText="1" noThreeD="1"/>
</file>

<file path=xl/ctrlProps/ctrlProp291.xml><?xml version="1.0" encoding="utf-8"?>
<formControlPr xmlns="http://schemas.microsoft.com/office/spreadsheetml/2009/9/main" objectType="CheckBox" fmlaLink="$CU$130" lockText="1" noThreeD="1"/>
</file>

<file path=xl/ctrlProps/ctrlProp292.xml><?xml version="1.0" encoding="utf-8"?>
<formControlPr xmlns="http://schemas.microsoft.com/office/spreadsheetml/2009/9/main" objectType="CheckBox" fmlaLink="$DB$137" lockText="1" noThreeD="1"/>
</file>

<file path=xl/ctrlProps/ctrlProp293.xml><?xml version="1.0" encoding="utf-8"?>
<formControlPr xmlns="http://schemas.microsoft.com/office/spreadsheetml/2009/9/main" objectType="CheckBox" fmlaLink="$CX$133" lockText="1" noThreeD="1"/>
</file>

<file path=xl/ctrlProps/ctrlProp294.xml><?xml version="1.0" encoding="utf-8"?>
<formControlPr xmlns="http://schemas.microsoft.com/office/spreadsheetml/2009/9/main" objectType="CheckBox" fmlaLink="$BN$261" lockText="1" noThreeD="1"/>
</file>

<file path=xl/ctrlProps/ctrlProp295.xml><?xml version="1.0" encoding="utf-8"?>
<formControlPr xmlns="http://schemas.microsoft.com/office/spreadsheetml/2009/9/main" objectType="CheckBox" fmlaLink="$BN$239" lockText="1" noThreeD="1"/>
</file>

<file path=xl/ctrlProps/ctrlProp296.xml><?xml version="1.0" encoding="utf-8"?>
<formControlPr xmlns="http://schemas.microsoft.com/office/spreadsheetml/2009/9/main" objectType="CheckBox" fmlaLink="$BP$233" lockText="1" noThreeD="1"/>
</file>

<file path=xl/ctrlProps/ctrlProp297.xml><?xml version="1.0" encoding="utf-8"?>
<formControlPr xmlns="http://schemas.microsoft.com/office/spreadsheetml/2009/9/main" objectType="CheckBox" fmlaLink="$BN$233" lockText="1" noThreeD="1"/>
</file>

<file path=xl/ctrlProps/ctrlProp298.xml><?xml version="1.0" encoding="utf-8"?>
<formControlPr xmlns="http://schemas.microsoft.com/office/spreadsheetml/2009/9/main" objectType="CheckBox" fmlaLink="$BN$227" lockText="1" noThreeD="1"/>
</file>

<file path=xl/ctrlProps/ctrlProp299.xml><?xml version="1.0" encoding="utf-8"?>
<formControlPr xmlns="http://schemas.microsoft.com/office/spreadsheetml/2009/9/main" objectType="CheckBox" fmlaLink="$BT$215"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fmlaLink="BT144" lockText="1" noThreeD="1"/>
</file>

<file path=xl/ctrlProps/ctrlProp300.xml><?xml version="1.0" encoding="utf-8"?>
<formControlPr xmlns="http://schemas.microsoft.com/office/spreadsheetml/2009/9/main" objectType="CheckBox" fmlaLink="$BR$215" lockText="1" noThreeD="1"/>
</file>

<file path=xl/ctrlProps/ctrlProp301.xml><?xml version="1.0" encoding="utf-8"?>
<formControlPr xmlns="http://schemas.microsoft.com/office/spreadsheetml/2009/9/main" objectType="CheckBox" fmlaLink="$BN$217" lockText="1" noThreeD="1"/>
</file>

<file path=xl/ctrlProps/ctrlProp302.xml><?xml version="1.0" encoding="utf-8"?>
<formControlPr xmlns="http://schemas.microsoft.com/office/spreadsheetml/2009/9/main" objectType="CheckBox" fmlaLink="$BP$217" lockText="1" noThreeD="1"/>
</file>

<file path=xl/ctrlProps/ctrlProp303.xml><?xml version="1.0" encoding="utf-8"?>
<formControlPr xmlns="http://schemas.microsoft.com/office/spreadsheetml/2009/9/main" objectType="CheckBox" fmlaLink="$BN$253" lockText="1" noThreeD="1"/>
</file>

<file path=xl/ctrlProps/ctrlProp304.xml><?xml version="1.0" encoding="utf-8"?>
<formControlPr xmlns="http://schemas.microsoft.com/office/spreadsheetml/2009/9/main" objectType="CheckBox" fmlaLink="$BR$293" lockText="1" noThreeD="1"/>
</file>

<file path=xl/ctrlProps/ctrlProp305.xml><?xml version="1.0" encoding="utf-8"?>
<formControlPr xmlns="http://schemas.microsoft.com/office/spreadsheetml/2009/9/main" objectType="CheckBox" fmlaLink="$BR$287" lockText="1" noThreeD="1"/>
</file>

<file path=xl/ctrlProps/ctrlProp306.xml><?xml version="1.0" encoding="utf-8"?>
<formControlPr xmlns="http://schemas.microsoft.com/office/spreadsheetml/2009/9/main" objectType="CheckBox" fmlaLink="$BT$279" lockText="1" noThreeD="1"/>
</file>

<file path=xl/ctrlProps/ctrlProp307.xml><?xml version="1.0" encoding="utf-8"?>
<formControlPr xmlns="http://schemas.microsoft.com/office/spreadsheetml/2009/9/main" objectType="CheckBox" fmlaLink="$BP$277" lockText="1" noThreeD="1"/>
</file>

<file path=xl/ctrlProps/ctrlProp308.xml><?xml version="1.0" encoding="utf-8"?>
<formControlPr xmlns="http://schemas.microsoft.com/office/spreadsheetml/2009/9/main" objectType="CheckBox" fmlaLink="$BT$265" lockText="1" noThreeD="1"/>
</file>

<file path=xl/ctrlProps/ctrlProp309.xml><?xml version="1.0" encoding="utf-8"?>
<formControlPr xmlns="http://schemas.microsoft.com/office/spreadsheetml/2009/9/main" objectType="CheckBox" fmlaLink="$BP$265" lockText="1" noThreeD="1"/>
</file>

<file path=xl/ctrlProps/ctrlProp31.xml><?xml version="1.0" encoding="utf-8"?>
<formControlPr xmlns="http://schemas.microsoft.com/office/spreadsheetml/2009/9/main" objectType="CheckBox" fmlaLink="BM146" lockText="1" noThreeD="1"/>
</file>

<file path=xl/ctrlProps/ctrlProp310.xml><?xml version="1.0" encoding="utf-8"?>
<formControlPr xmlns="http://schemas.microsoft.com/office/spreadsheetml/2009/9/main" objectType="CheckBox" fmlaLink="$BR$263" lockText="1" noThreeD="1"/>
</file>

<file path=xl/ctrlProps/ctrlProp311.xml><?xml version="1.0" encoding="utf-8"?>
<formControlPr xmlns="http://schemas.microsoft.com/office/spreadsheetml/2009/9/main" objectType="CheckBox" fmlaLink="$BR$257" lockText="1" noThreeD="1"/>
</file>

<file path=xl/ctrlProps/ctrlProp312.xml><?xml version="1.0" encoding="utf-8"?>
<formControlPr xmlns="http://schemas.microsoft.com/office/spreadsheetml/2009/9/main" objectType="CheckBox" fmlaLink="$BP$251" lockText="1" noThreeD="1"/>
</file>

<file path=xl/ctrlProps/ctrlProp313.xml><?xml version="1.0" encoding="utf-8"?>
<formControlPr xmlns="http://schemas.microsoft.com/office/spreadsheetml/2009/9/main" objectType="CheckBox" fmlaLink="$BP$249" lockText="1" noThreeD="1"/>
</file>

<file path=xl/ctrlProps/ctrlProp314.xml><?xml version="1.0" encoding="utf-8"?>
<formControlPr xmlns="http://schemas.microsoft.com/office/spreadsheetml/2009/9/main" objectType="CheckBox" fmlaLink="$BT$245" lockText="1" noThreeD="1"/>
</file>

<file path=xl/ctrlProps/ctrlProp315.xml><?xml version="1.0" encoding="utf-8"?>
<formControlPr xmlns="http://schemas.microsoft.com/office/spreadsheetml/2009/9/main" objectType="Radio" firstButton="1" fmlaLink="$CG$24" lockText="1" noThreeD="1"/>
</file>

<file path=xl/ctrlProps/ctrlProp316.xml><?xml version="1.0" encoding="utf-8"?>
<formControlPr xmlns="http://schemas.microsoft.com/office/spreadsheetml/2009/9/main" objectType="Radio" lockText="1" noThreeD="1"/>
</file>

<file path=xl/ctrlProps/ctrlProp317.xml><?xml version="1.0" encoding="utf-8"?>
<formControlPr xmlns="http://schemas.microsoft.com/office/spreadsheetml/2009/9/main" objectType="GBox" noThreeD="1"/>
</file>

<file path=xl/ctrlProps/ctrlProp318.xml><?xml version="1.0" encoding="utf-8"?>
<formControlPr xmlns="http://schemas.microsoft.com/office/spreadsheetml/2009/9/main" objectType="CheckBox" fmlaLink="$CL$24" lockText="1" noThreeD="1"/>
</file>

<file path=xl/ctrlProps/ctrlProp319.xml><?xml version="1.0" encoding="utf-8"?>
<formControlPr xmlns="http://schemas.microsoft.com/office/spreadsheetml/2009/9/main" objectType="CheckBox" fmlaLink="$CL$25" lockText="1" noThreeD="1"/>
</file>

<file path=xl/ctrlProps/ctrlProp32.xml><?xml version="1.0" encoding="utf-8"?>
<formControlPr xmlns="http://schemas.microsoft.com/office/spreadsheetml/2009/9/main" objectType="CheckBox" fmlaLink="BN146" lockText="1" noThreeD="1"/>
</file>

<file path=xl/ctrlProps/ctrlProp320.xml><?xml version="1.0" encoding="utf-8"?>
<formControlPr xmlns="http://schemas.microsoft.com/office/spreadsheetml/2009/9/main" objectType="CheckBox" fmlaLink="$CL$26"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Radio" firstButton="1" lockText="1" noThreeD="1"/>
</file>

<file path=xl/ctrlProps/ctrlProp326.xml><?xml version="1.0" encoding="utf-8"?>
<formControlPr xmlns="http://schemas.microsoft.com/office/spreadsheetml/2009/9/main" objectType="Radio" lockText="1" noThreeD="1"/>
</file>

<file path=xl/ctrlProps/ctrlProp327.xml><?xml version="1.0" encoding="utf-8"?>
<formControlPr xmlns="http://schemas.microsoft.com/office/spreadsheetml/2009/9/main" objectType="Radio" firstButton="1" lockText="1" noThreeD="1"/>
</file>

<file path=xl/ctrlProps/ctrlProp328.xml><?xml version="1.0" encoding="utf-8"?>
<formControlPr xmlns="http://schemas.microsoft.com/office/spreadsheetml/2009/9/main" objectType="Radio" checked="Checked" lockText="1" noThreeD="1"/>
</file>

<file path=xl/ctrlProps/ctrlProp329.xml><?xml version="1.0" encoding="utf-8"?>
<formControlPr xmlns="http://schemas.microsoft.com/office/spreadsheetml/2009/9/main" objectType="GBox" noThreeD="1"/>
</file>

<file path=xl/ctrlProps/ctrlProp33.xml><?xml version="1.0" encoding="utf-8"?>
<formControlPr xmlns="http://schemas.microsoft.com/office/spreadsheetml/2009/9/main" objectType="CheckBox" fmlaLink="BO146" lockText="1" noThreeD="1"/>
</file>

<file path=xl/ctrlProps/ctrlProp330.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fmlaLink="BP146" lockText="1" noThreeD="1"/>
</file>

<file path=xl/ctrlProps/ctrlProp35.xml><?xml version="1.0" encoding="utf-8"?>
<formControlPr xmlns="http://schemas.microsoft.com/office/spreadsheetml/2009/9/main" objectType="CheckBox" fmlaLink="BQ146" lockText="1" noThreeD="1"/>
</file>

<file path=xl/ctrlProps/ctrlProp36.xml><?xml version="1.0" encoding="utf-8"?>
<formControlPr xmlns="http://schemas.microsoft.com/office/spreadsheetml/2009/9/main" objectType="CheckBox" fmlaLink="BR146" lockText="1" noThreeD="1"/>
</file>

<file path=xl/ctrlProps/ctrlProp37.xml><?xml version="1.0" encoding="utf-8"?>
<formControlPr xmlns="http://schemas.microsoft.com/office/spreadsheetml/2009/9/main" objectType="CheckBox" fmlaLink="BO148" lockText="1" noThreeD="1"/>
</file>

<file path=xl/ctrlProps/ctrlProp38.xml><?xml version="1.0" encoding="utf-8"?>
<formControlPr xmlns="http://schemas.microsoft.com/office/spreadsheetml/2009/9/main" objectType="CheckBox" fmlaLink="BP148" lockText="1" noThreeD="1"/>
</file>

<file path=xl/ctrlProps/ctrlProp39.xml><?xml version="1.0" encoding="utf-8"?>
<formControlPr xmlns="http://schemas.microsoft.com/office/spreadsheetml/2009/9/main" objectType="CheckBox" fmlaLink="BQ148" lockText="1" noThreeD="1"/>
</file>

<file path=xl/ctrlProps/ctrlProp4.xml><?xml version="1.0" encoding="utf-8"?>
<formControlPr xmlns="http://schemas.microsoft.com/office/spreadsheetml/2009/9/main" objectType="Radio" checked="Checked" firstButton="1" fmlaLink="$CG$25" lockText="1" noThreeD="1"/>
</file>

<file path=xl/ctrlProps/ctrlProp40.xml><?xml version="1.0" encoding="utf-8"?>
<formControlPr xmlns="http://schemas.microsoft.com/office/spreadsheetml/2009/9/main" objectType="CheckBox" fmlaLink="BR148" lockText="1" noThreeD="1"/>
</file>

<file path=xl/ctrlProps/ctrlProp41.xml><?xml version="1.0" encoding="utf-8"?>
<formControlPr xmlns="http://schemas.microsoft.com/office/spreadsheetml/2009/9/main" objectType="CheckBox" fmlaLink="BO150" lockText="1" noThreeD="1"/>
</file>

<file path=xl/ctrlProps/ctrlProp42.xml><?xml version="1.0" encoding="utf-8"?>
<formControlPr xmlns="http://schemas.microsoft.com/office/spreadsheetml/2009/9/main" objectType="CheckBox" fmlaLink="BP150" lockText="1" noThreeD="1"/>
</file>

<file path=xl/ctrlProps/ctrlProp43.xml><?xml version="1.0" encoding="utf-8"?>
<formControlPr xmlns="http://schemas.microsoft.com/office/spreadsheetml/2009/9/main" objectType="CheckBox" fmlaLink="BM154" lockText="1" noThreeD="1"/>
</file>

<file path=xl/ctrlProps/ctrlProp44.xml><?xml version="1.0" encoding="utf-8"?>
<formControlPr xmlns="http://schemas.microsoft.com/office/spreadsheetml/2009/9/main" objectType="CheckBox" fmlaLink="BN154" lockText="1" noThreeD="1"/>
</file>

<file path=xl/ctrlProps/ctrlProp45.xml><?xml version="1.0" encoding="utf-8"?>
<formControlPr xmlns="http://schemas.microsoft.com/office/spreadsheetml/2009/9/main" objectType="CheckBox" fmlaLink="BQ154" lockText="1" noThreeD="1"/>
</file>

<file path=xl/ctrlProps/ctrlProp46.xml><?xml version="1.0" encoding="utf-8"?>
<formControlPr xmlns="http://schemas.microsoft.com/office/spreadsheetml/2009/9/main" objectType="CheckBox" fmlaLink="BR154" lockText="1" noThreeD="1"/>
</file>

<file path=xl/ctrlProps/ctrlProp47.xml><?xml version="1.0" encoding="utf-8"?>
<formControlPr xmlns="http://schemas.microsoft.com/office/spreadsheetml/2009/9/main" objectType="CheckBox" fmlaLink="BS154" lockText="1" noThreeD="1"/>
</file>

<file path=xl/ctrlProps/ctrlProp48.xml><?xml version="1.0" encoding="utf-8"?>
<formControlPr xmlns="http://schemas.microsoft.com/office/spreadsheetml/2009/9/main" objectType="CheckBox" fmlaLink="BT154" lockText="1" noThreeD="1"/>
</file>

<file path=xl/ctrlProps/ctrlProp49.xml><?xml version="1.0" encoding="utf-8"?>
<formControlPr xmlns="http://schemas.microsoft.com/office/spreadsheetml/2009/9/main" objectType="CheckBox" fmlaLink="BS156"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CheckBox" fmlaLink="BT156" lockText="1" noThreeD="1"/>
</file>

<file path=xl/ctrlProps/ctrlProp51.xml><?xml version="1.0" encoding="utf-8"?>
<formControlPr xmlns="http://schemas.microsoft.com/office/spreadsheetml/2009/9/main" objectType="CheckBox" fmlaLink="BM158" lockText="1" noThreeD="1"/>
</file>

<file path=xl/ctrlProps/ctrlProp52.xml><?xml version="1.0" encoding="utf-8"?>
<formControlPr xmlns="http://schemas.microsoft.com/office/spreadsheetml/2009/9/main" objectType="CheckBox" fmlaLink="BN158" lockText="1" noThreeD="1"/>
</file>

<file path=xl/ctrlProps/ctrlProp53.xml><?xml version="1.0" encoding="utf-8"?>
<formControlPr xmlns="http://schemas.microsoft.com/office/spreadsheetml/2009/9/main" objectType="CheckBox" fmlaLink="BO158" lockText="1" noThreeD="1"/>
</file>

<file path=xl/ctrlProps/ctrlProp54.xml><?xml version="1.0" encoding="utf-8"?>
<formControlPr xmlns="http://schemas.microsoft.com/office/spreadsheetml/2009/9/main" objectType="CheckBox" fmlaLink="BP158" lockText="1" noThreeD="1"/>
</file>

<file path=xl/ctrlProps/ctrlProp55.xml><?xml version="1.0" encoding="utf-8"?>
<formControlPr xmlns="http://schemas.microsoft.com/office/spreadsheetml/2009/9/main" objectType="CheckBox" fmlaLink="BS158" lockText="1" noThreeD="1"/>
</file>

<file path=xl/ctrlProps/ctrlProp56.xml><?xml version="1.0" encoding="utf-8"?>
<formControlPr xmlns="http://schemas.microsoft.com/office/spreadsheetml/2009/9/main" objectType="CheckBox" fmlaLink="BT158" lockText="1" noThreeD="1"/>
</file>

<file path=xl/ctrlProps/ctrlProp57.xml><?xml version="1.0" encoding="utf-8"?>
<formControlPr xmlns="http://schemas.microsoft.com/office/spreadsheetml/2009/9/main" objectType="CheckBox" fmlaLink="BM160" lockText="1" noThreeD="1"/>
</file>

<file path=xl/ctrlProps/ctrlProp58.xml><?xml version="1.0" encoding="utf-8"?>
<formControlPr xmlns="http://schemas.microsoft.com/office/spreadsheetml/2009/9/main" objectType="CheckBox" fmlaLink="BN160" lockText="1" noThreeD="1"/>
</file>

<file path=xl/ctrlProps/ctrlProp59.xml><?xml version="1.0" encoding="utf-8"?>
<formControlPr xmlns="http://schemas.microsoft.com/office/spreadsheetml/2009/9/main" objectType="CheckBox" fmlaLink="BO160"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CheckBox" fmlaLink="BP160" lockText="1" noThreeD="1"/>
</file>

<file path=xl/ctrlProps/ctrlProp61.xml><?xml version="1.0" encoding="utf-8"?>
<formControlPr xmlns="http://schemas.microsoft.com/office/spreadsheetml/2009/9/main" objectType="CheckBox" fmlaLink="BQ160" lockText="1" noThreeD="1"/>
</file>

<file path=xl/ctrlProps/ctrlProp62.xml><?xml version="1.0" encoding="utf-8"?>
<formControlPr xmlns="http://schemas.microsoft.com/office/spreadsheetml/2009/9/main" objectType="CheckBox" fmlaLink="BR160" lockText="1" noThreeD="1"/>
</file>

<file path=xl/ctrlProps/ctrlProp63.xml><?xml version="1.0" encoding="utf-8"?>
<formControlPr xmlns="http://schemas.microsoft.com/office/spreadsheetml/2009/9/main" objectType="CheckBox" fmlaLink="BS160" lockText="1" noThreeD="1"/>
</file>

<file path=xl/ctrlProps/ctrlProp64.xml><?xml version="1.0" encoding="utf-8"?>
<formControlPr xmlns="http://schemas.microsoft.com/office/spreadsheetml/2009/9/main" objectType="CheckBox" fmlaLink="BT160" lockText="1" noThreeD="1"/>
</file>

<file path=xl/ctrlProps/ctrlProp65.xml><?xml version="1.0" encoding="utf-8"?>
<formControlPr xmlns="http://schemas.microsoft.com/office/spreadsheetml/2009/9/main" objectType="CheckBox" fmlaLink="BM162" lockText="1" noThreeD="1"/>
</file>

<file path=xl/ctrlProps/ctrlProp66.xml><?xml version="1.0" encoding="utf-8"?>
<formControlPr xmlns="http://schemas.microsoft.com/office/spreadsheetml/2009/9/main" objectType="CheckBox" fmlaLink="BN162" lockText="1" noThreeD="1"/>
</file>

<file path=xl/ctrlProps/ctrlProp67.xml><?xml version="1.0" encoding="utf-8"?>
<formControlPr xmlns="http://schemas.microsoft.com/office/spreadsheetml/2009/9/main" objectType="CheckBox" fmlaLink="BO162" lockText="1" noThreeD="1"/>
</file>

<file path=xl/ctrlProps/ctrlProp68.xml><?xml version="1.0" encoding="utf-8"?>
<formControlPr xmlns="http://schemas.microsoft.com/office/spreadsheetml/2009/9/main" objectType="CheckBox" fmlaLink="BP162" lockText="1" noThreeD="1"/>
</file>

<file path=xl/ctrlProps/ctrlProp69.xml><?xml version="1.0" encoding="utf-8"?>
<formControlPr xmlns="http://schemas.microsoft.com/office/spreadsheetml/2009/9/main" objectType="CheckBox" fmlaLink="BQ162" lockText="1" noThreeD="1"/>
</file>

<file path=xl/ctrlProps/ctrlProp7.xml><?xml version="1.0" encoding="utf-8"?>
<formControlPr xmlns="http://schemas.microsoft.com/office/spreadsheetml/2009/9/main" objectType="Radio" checked="Checked" firstButton="1" fmlaLink="$CG$26" lockText="1" noThreeD="1"/>
</file>

<file path=xl/ctrlProps/ctrlProp70.xml><?xml version="1.0" encoding="utf-8"?>
<formControlPr xmlns="http://schemas.microsoft.com/office/spreadsheetml/2009/9/main" objectType="CheckBox" fmlaLink="BR162" lockText="1" noThreeD="1"/>
</file>

<file path=xl/ctrlProps/ctrlProp71.xml><?xml version="1.0" encoding="utf-8"?>
<formControlPr xmlns="http://schemas.microsoft.com/office/spreadsheetml/2009/9/main" objectType="CheckBox" fmlaLink="BS162" lockText="1" noThreeD="1"/>
</file>

<file path=xl/ctrlProps/ctrlProp72.xml><?xml version="1.0" encoding="utf-8"?>
<formControlPr xmlns="http://schemas.microsoft.com/office/spreadsheetml/2009/9/main" objectType="CheckBox" fmlaLink="BT162" lockText="1" noThreeD="1"/>
</file>

<file path=xl/ctrlProps/ctrlProp73.xml><?xml version="1.0" encoding="utf-8"?>
<formControlPr xmlns="http://schemas.microsoft.com/office/spreadsheetml/2009/9/main" objectType="CheckBox" fmlaLink="BM164" lockText="1" noThreeD="1"/>
</file>

<file path=xl/ctrlProps/ctrlProp74.xml><?xml version="1.0" encoding="utf-8"?>
<formControlPr xmlns="http://schemas.microsoft.com/office/spreadsheetml/2009/9/main" objectType="CheckBox" fmlaLink="BN164" lockText="1" noThreeD="1"/>
</file>

<file path=xl/ctrlProps/ctrlProp75.xml><?xml version="1.0" encoding="utf-8"?>
<formControlPr xmlns="http://schemas.microsoft.com/office/spreadsheetml/2009/9/main" objectType="CheckBox" fmlaLink="BO164" lockText="1" noThreeD="1"/>
</file>

<file path=xl/ctrlProps/ctrlProp76.xml><?xml version="1.0" encoding="utf-8"?>
<formControlPr xmlns="http://schemas.microsoft.com/office/spreadsheetml/2009/9/main" objectType="CheckBox" fmlaLink="BP164" lockText="1" noThreeD="1"/>
</file>

<file path=xl/ctrlProps/ctrlProp77.xml><?xml version="1.0" encoding="utf-8"?>
<formControlPr xmlns="http://schemas.microsoft.com/office/spreadsheetml/2009/9/main" objectType="CheckBox" fmlaLink="BQ164" lockText="1" noThreeD="1"/>
</file>

<file path=xl/ctrlProps/ctrlProp78.xml><?xml version="1.0" encoding="utf-8"?>
<formControlPr xmlns="http://schemas.microsoft.com/office/spreadsheetml/2009/9/main" objectType="CheckBox" fmlaLink="BR164" lockText="1" noThreeD="1"/>
</file>

<file path=xl/ctrlProps/ctrlProp79.xml><?xml version="1.0" encoding="utf-8"?>
<formControlPr xmlns="http://schemas.microsoft.com/office/spreadsheetml/2009/9/main" objectType="CheckBox" fmlaLink="BS164"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CheckBox" fmlaLink="BT164" lockText="1" noThreeD="1"/>
</file>

<file path=xl/ctrlProps/ctrlProp81.xml><?xml version="1.0" encoding="utf-8"?>
<formControlPr xmlns="http://schemas.microsoft.com/office/spreadsheetml/2009/9/main" objectType="CheckBox" fmlaLink="BO166" lockText="1" noThreeD="1"/>
</file>

<file path=xl/ctrlProps/ctrlProp82.xml><?xml version="1.0" encoding="utf-8"?>
<formControlPr xmlns="http://schemas.microsoft.com/office/spreadsheetml/2009/9/main" objectType="CheckBox" fmlaLink="BP166" lockText="1" noThreeD="1"/>
</file>

<file path=xl/ctrlProps/ctrlProp83.xml><?xml version="1.0" encoding="utf-8"?>
<formControlPr xmlns="http://schemas.microsoft.com/office/spreadsheetml/2009/9/main" objectType="CheckBox" fmlaLink="BQ166" lockText="1" noThreeD="1"/>
</file>

<file path=xl/ctrlProps/ctrlProp84.xml><?xml version="1.0" encoding="utf-8"?>
<formControlPr xmlns="http://schemas.microsoft.com/office/spreadsheetml/2009/9/main" objectType="CheckBox" fmlaLink="BR166" lockText="1" noThreeD="1"/>
</file>

<file path=xl/ctrlProps/ctrlProp85.xml><?xml version="1.0" encoding="utf-8"?>
<formControlPr xmlns="http://schemas.microsoft.com/office/spreadsheetml/2009/9/main" objectType="CheckBox" fmlaLink="BS166" lockText="1" noThreeD="1"/>
</file>

<file path=xl/ctrlProps/ctrlProp86.xml><?xml version="1.0" encoding="utf-8"?>
<formControlPr xmlns="http://schemas.microsoft.com/office/spreadsheetml/2009/9/main" objectType="CheckBox" fmlaLink="BT166" lockText="1" noThreeD="1"/>
</file>

<file path=xl/ctrlProps/ctrlProp87.xml><?xml version="1.0" encoding="utf-8"?>
<formControlPr xmlns="http://schemas.microsoft.com/office/spreadsheetml/2009/9/main" objectType="CheckBox" fmlaLink="BO168" lockText="1" noThreeD="1"/>
</file>

<file path=xl/ctrlProps/ctrlProp88.xml><?xml version="1.0" encoding="utf-8"?>
<formControlPr xmlns="http://schemas.microsoft.com/office/spreadsheetml/2009/9/main" objectType="CheckBox" fmlaLink="BP168" lockText="1" noThreeD="1"/>
</file>

<file path=xl/ctrlProps/ctrlProp89.xml><?xml version="1.0" encoding="utf-8"?>
<formControlPr xmlns="http://schemas.microsoft.com/office/spreadsheetml/2009/9/main" objectType="CheckBox" fmlaLink="BQ168"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CheckBox" fmlaLink="BR168" lockText="1" noThreeD="1"/>
</file>

<file path=xl/ctrlProps/ctrlProp91.xml><?xml version="1.0" encoding="utf-8"?>
<formControlPr xmlns="http://schemas.microsoft.com/office/spreadsheetml/2009/9/main" objectType="CheckBox" fmlaLink="BM172" lockText="1" noThreeD="1"/>
</file>

<file path=xl/ctrlProps/ctrlProp92.xml><?xml version="1.0" encoding="utf-8"?>
<formControlPr xmlns="http://schemas.microsoft.com/office/spreadsheetml/2009/9/main" objectType="CheckBox" fmlaLink="BN172" lockText="1" noThreeD="1"/>
</file>

<file path=xl/ctrlProps/ctrlProp93.xml><?xml version="1.0" encoding="utf-8"?>
<formControlPr xmlns="http://schemas.microsoft.com/office/spreadsheetml/2009/9/main" objectType="CheckBox" fmlaLink="BS172" lockText="1" noThreeD="1"/>
</file>

<file path=xl/ctrlProps/ctrlProp94.xml><?xml version="1.0" encoding="utf-8"?>
<formControlPr xmlns="http://schemas.microsoft.com/office/spreadsheetml/2009/9/main" objectType="CheckBox" fmlaLink="BT172" lockText="1" noThreeD="1"/>
</file>

<file path=xl/ctrlProps/ctrlProp95.xml><?xml version="1.0" encoding="utf-8"?>
<formControlPr xmlns="http://schemas.microsoft.com/office/spreadsheetml/2009/9/main" objectType="CheckBox" fmlaLink="BO174" lockText="1" noThreeD="1"/>
</file>

<file path=xl/ctrlProps/ctrlProp96.xml><?xml version="1.0" encoding="utf-8"?>
<formControlPr xmlns="http://schemas.microsoft.com/office/spreadsheetml/2009/9/main" objectType="CheckBox" fmlaLink="BP174" lockText="1" noThreeD="1"/>
</file>

<file path=xl/ctrlProps/ctrlProp97.xml><?xml version="1.0" encoding="utf-8"?>
<formControlPr xmlns="http://schemas.microsoft.com/office/spreadsheetml/2009/9/main" objectType="CheckBox" fmlaLink="BS174" lockText="1" noThreeD="1"/>
</file>

<file path=xl/ctrlProps/ctrlProp98.xml><?xml version="1.0" encoding="utf-8"?>
<formControlPr xmlns="http://schemas.microsoft.com/office/spreadsheetml/2009/9/main" objectType="CheckBox" fmlaLink="BT174" lockText="1" noThreeD="1"/>
</file>

<file path=xl/ctrlProps/ctrlProp99.xml><?xml version="1.0" encoding="utf-8"?>
<formControlPr xmlns="http://schemas.microsoft.com/office/spreadsheetml/2009/9/main" objectType="CheckBox" fmlaLink="BO17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9525</xdr:colOff>
      <xdr:row>0</xdr:row>
      <xdr:rowOff>9525</xdr:rowOff>
    </xdr:from>
    <xdr:to>
      <xdr:col>19</xdr:col>
      <xdr:colOff>152400</xdr:colOff>
      <xdr:row>2</xdr:row>
      <xdr:rowOff>9525</xdr:rowOff>
    </xdr:to>
    <xdr:pic>
      <xdr:nvPicPr>
        <xdr:cNvPr id="2" name="Picture 2" descr="Carnabio_0316">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25"/>
          <a:ext cx="240982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19</xdr:col>
          <xdr:colOff>104775</xdr:colOff>
          <xdr:row>21</xdr:row>
          <xdr:rowOff>66675</xdr:rowOff>
        </xdr:from>
        <xdr:to>
          <xdr:col>29</xdr:col>
          <xdr:colOff>76200</xdr:colOff>
          <xdr:row>21</xdr:row>
          <xdr:rowOff>276225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IC50 determination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21</xdr:row>
          <xdr:rowOff>19050</xdr:rowOff>
        </xdr:from>
        <xdr:to>
          <xdr:col>58</xdr:col>
          <xdr:colOff>104775</xdr:colOff>
          <xdr:row>21</xdr:row>
          <xdr:rowOff>314325</xdr:rowOff>
        </xdr:to>
        <xdr:sp macro="" textlink="">
          <xdr:nvSpPr>
            <xdr:cNvPr id="2053" name="Group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xdr:row>
          <xdr:rowOff>38100</xdr:rowOff>
        </xdr:from>
        <xdr:to>
          <xdr:col>58</xdr:col>
          <xdr:colOff>85725</xdr:colOff>
          <xdr:row>22</xdr:row>
          <xdr:rowOff>295275</xdr:rowOff>
        </xdr:to>
        <xdr:sp macro="" textlink="">
          <xdr:nvSpPr>
            <xdr:cNvPr id="2054" name="Group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23</xdr:row>
          <xdr:rowOff>66675</xdr:rowOff>
        </xdr:from>
        <xdr:to>
          <xdr:col>25</xdr:col>
          <xdr:colOff>28575</xdr:colOff>
          <xdr:row>23</xdr:row>
          <xdr:rowOff>276225</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µmol/L (µM)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23</xdr:row>
          <xdr:rowOff>66675</xdr:rowOff>
        </xdr:from>
        <xdr:to>
          <xdr:col>31</xdr:col>
          <xdr:colOff>0</xdr:colOff>
          <xdr:row>23</xdr:row>
          <xdr:rowOff>276225</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µg/mL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23</xdr:row>
          <xdr:rowOff>38100</xdr:rowOff>
        </xdr:from>
        <xdr:to>
          <xdr:col>58</xdr:col>
          <xdr:colOff>76200</xdr:colOff>
          <xdr:row>23</xdr:row>
          <xdr:rowOff>314325</xdr:rowOff>
        </xdr:to>
        <xdr:sp macro="" textlink="">
          <xdr:nvSpPr>
            <xdr:cNvPr id="2057" name="Group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104775</xdr:colOff>
          <xdr:row>24</xdr:row>
          <xdr:rowOff>76200</xdr:rowOff>
        </xdr:from>
        <xdr:to>
          <xdr:col>25</xdr:col>
          <xdr:colOff>9525</xdr:colOff>
          <xdr:row>24</xdr:row>
          <xdr:rowOff>285750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廃棄する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57150</xdr:colOff>
          <xdr:row>24</xdr:row>
          <xdr:rowOff>76200</xdr:rowOff>
        </xdr:from>
        <xdr:to>
          <xdr:col>32</xdr:col>
          <xdr:colOff>123825</xdr:colOff>
          <xdr:row>24</xdr:row>
          <xdr:rowOff>295275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依頼者に返却する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24</xdr:row>
          <xdr:rowOff>57150</xdr:rowOff>
        </xdr:from>
        <xdr:to>
          <xdr:col>58</xdr:col>
          <xdr:colOff>76200</xdr:colOff>
          <xdr:row>24</xdr:row>
          <xdr:rowOff>314325</xdr:rowOff>
        </xdr:to>
        <xdr:sp macro="" textlink="">
          <xdr:nvSpPr>
            <xdr:cNvPr id="2060" name="Group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26</xdr:row>
          <xdr:rowOff>38100</xdr:rowOff>
        </xdr:from>
        <xdr:to>
          <xdr:col>58</xdr:col>
          <xdr:colOff>76200</xdr:colOff>
          <xdr:row>26</xdr:row>
          <xdr:rowOff>295275</xdr:rowOff>
        </xdr:to>
        <xdr:sp macro="" textlink="">
          <xdr:nvSpPr>
            <xdr:cNvPr id="2061" name="Group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152400</xdr:colOff>
          <xdr:row>129</xdr:row>
          <xdr:rowOff>133350</xdr:rowOff>
        </xdr:from>
        <xdr:to>
          <xdr:col>6</xdr:col>
          <xdr:colOff>152400</xdr:colOff>
          <xdr:row>131</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152400</xdr:colOff>
          <xdr:row>132</xdr:row>
          <xdr:rowOff>0</xdr:rowOff>
        </xdr:from>
        <xdr:to>
          <xdr:col>6</xdr:col>
          <xdr:colOff>152400</xdr:colOff>
          <xdr:row>132</xdr:row>
          <xdr:rowOff>152400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152400</xdr:colOff>
          <xdr:row>134</xdr:row>
          <xdr:rowOff>0</xdr:rowOff>
        </xdr:from>
        <xdr:to>
          <xdr:col>6</xdr:col>
          <xdr:colOff>152400</xdr:colOff>
          <xdr:row>134</xdr:row>
          <xdr:rowOff>152400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152400</xdr:colOff>
          <xdr:row>136</xdr:row>
          <xdr:rowOff>0</xdr:rowOff>
        </xdr:from>
        <xdr:to>
          <xdr:col>6</xdr:col>
          <xdr:colOff>152400</xdr:colOff>
          <xdr:row>136</xdr:row>
          <xdr:rowOff>152400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123825</xdr:colOff>
          <xdr:row>127</xdr:row>
          <xdr:rowOff>9525</xdr:rowOff>
        </xdr:from>
        <xdr:to>
          <xdr:col>38</xdr:col>
          <xdr:colOff>123825</xdr:colOff>
          <xdr:row>128</xdr:row>
          <xdr:rowOff>19050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129</xdr:row>
          <xdr:rowOff>123825</xdr:rowOff>
        </xdr:from>
        <xdr:to>
          <xdr:col>23</xdr:col>
          <xdr:colOff>0</xdr:colOff>
          <xdr:row>131</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9525</xdr:colOff>
          <xdr:row>129</xdr:row>
          <xdr:rowOff>133350</xdr:rowOff>
        </xdr:from>
        <xdr:to>
          <xdr:col>36</xdr:col>
          <xdr:colOff>9525</xdr:colOff>
          <xdr:row>131</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135</xdr:row>
          <xdr:rowOff>142875</xdr:rowOff>
        </xdr:from>
        <xdr:to>
          <xdr:col>23</xdr:col>
          <xdr:colOff>0</xdr:colOff>
          <xdr:row>137</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32</xdr:col>
      <xdr:colOff>142875</xdr:colOff>
      <xdr:row>24</xdr:row>
      <xdr:rowOff>66675</xdr:rowOff>
    </xdr:from>
    <xdr:ext cx="2168927" cy="24237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5324475" y="6734175"/>
          <a:ext cx="2168927"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rPr>
            <a:t>（送料はお客様ご負担にてお願いします）</a:t>
          </a:r>
        </a:p>
      </xdr:txBody>
    </xdr:sp>
    <xdr:clientData/>
  </xdr:oneCellAnchor>
  <mc:AlternateContent xmlns:mc="http://schemas.openxmlformats.org/markup-compatibility/2006">
    <mc:Choice xmlns:a14="http://schemas.microsoft.com/office/drawing/2010/main" Requires="a14">
      <xdr:twoCellAnchor editAs="oneCell">
        <xdr:from>
          <xdr:col>13</xdr:col>
          <xdr:colOff>142875</xdr:colOff>
          <xdr:row>140</xdr:row>
          <xdr:rowOff>171450</xdr:rowOff>
        </xdr:from>
        <xdr:to>
          <xdr:col>15</xdr:col>
          <xdr:colOff>104775</xdr:colOff>
          <xdr:row>142</xdr:row>
          <xdr:rowOff>28575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140</xdr:row>
          <xdr:rowOff>171450</xdr:rowOff>
        </xdr:from>
        <xdr:to>
          <xdr:col>17</xdr:col>
          <xdr:colOff>104775</xdr:colOff>
          <xdr:row>142</xdr:row>
          <xdr:rowOff>28575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140</xdr:row>
          <xdr:rowOff>171450</xdr:rowOff>
        </xdr:from>
        <xdr:to>
          <xdr:col>28</xdr:col>
          <xdr:colOff>104775</xdr:colOff>
          <xdr:row>142</xdr:row>
          <xdr:rowOff>28575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140</xdr:row>
          <xdr:rowOff>171450</xdr:rowOff>
        </xdr:from>
        <xdr:to>
          <xdr:col>30</xdr:col>
          <xdr:colOff>104775</xdr:colOff>
          <xdr:row>142</xdr:row>
          <xdr:rowOff>28575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140</xdr:row>
          <xdr:rowOff>171450</xdr:rowOff>
        </xdr:from>
        <xdr:to>
          <xdr:col>41</xdr:col>
          <xdr:colOff>104775</xdr:colOff>
          <xdr:row>142</xdr:row>
          <xdr:rowOff>28575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140</xdr:row>
          <xdr:rowOff>171450</xdr:rowOff>
        </xdr:from>
        <xdr:to>
          <xdr:col>43</xdr:col>
          <xdr:colOff>104775</xdr:colOff>
          <xdr:row>142</xdr:row>
          <xdr:rowOff>28575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142</xdr:row>
          <xdr:rowOff>171450</xdr:rowOff>
        </xdr:from>
        <xdr:to>
          <xdr:col>15</xdr:col>
          <xdr:colOff>104775</xdr:colOff>
          <xdr:row>144</xdr:row>
          <xdr:rowOff>28575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142</xdr:row>
          <xdr:rowOff>171450</xdr:rowOff>
        </xdr:from>
        <xdr:to>
          <xdr:col>17</xdr:col>
          <xdr:colOff>104775</xdr:colOff>
          <xdr:row>144</xdr:row>
          <xdr:rowOff>28575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142</xdr:row>
          <xdr:rowOff>171450</xdr:rowOff>
        </xdr:from>
        <xdr:to>
          <xdr:col>28</xdr:col>
          <xdr:colOff>104775</xdr:colOff>
          <xdr:row>144</xdr:row>
          <xdr:rowOff>28575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142</xdr:row>
          <xdr:rowOff>171450</xdr:rowOff>
        </xdr:from>
        <xdr:to>
          <xdr:col>30</xdr:col>
          <xdr:colOff>104775</xdr:colOff>
          <xdr:row>144</xdr:row>
          <xdr:rowOff>28575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142</xdr:row>
          <xdr:rowOff>171450</xdr:rowOff>
        </xdr:from>
        <xdr:to>
          <xdr:col>41</xdr:col>
          <xdr:colOff>104775</xdr:colOff>
          <xdr:row>144</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142</xdr:row>
          <xdr:rowOff>171450</xdr:rowOff>
        </xdr:from>
        <xdr:to>
          <xdr:col>43</xdr:col>
          <xdr:colOff>104775</xdr:colOff>
          <xdr:row>144</xdr:row>
          <xdr:rowOff>28575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142</xdr:row>
          <xdr:rowOff>171450</xdr:rowOff>
        </xdr:from>
        <xdr:to>
          <xdr:col>54</xdr:col>
          <xdr:colOff>104775</xdr:colOff>
          <xdr:row>144</xdr:row>
          <xdr:rowOff>28575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142</xdr:row>
          <xdr:rowOff>171450</xdr:rowOff>
        </xdr:from>
        <xdr:to>
          <xdr:col>56</xdr:col>
          <xdr:colOff>104775</xdr:colOff>
          <xdr:row>144</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144</xdr:row>
          <xdr:rowOff>171450</xdr:rowOff>
        </xdr:from>
        <xdr:to>
          <xdr:col>15</xdr:col>
          <xdr:colOff>104775</xdr:colOff>
          <xdr:row>146</xdr:row>
          <xdr:rowOff>28575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144</xdr:row>
          <xdr:rowOff>171450</xdr:rowOff>
        </xdr:from>
        <xdr:to>
          <xdr:col>17</xdr:col>
          <xdr:colOff>104775</xdr:colOff>
          <xdr:row>146</xdr:row>
          <xdr:rowOff>28575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144</xdr:row>
          <xdr:rowOff>171450</xdr:rowOff>
        </xdr:from>
        <xdr:to>
          <xdr:col>28</xdr:col>
          <xdr:colOff>104775</xdr:colOff>
          <xdr:row>146</xdr:row>
          <xdr:rowOff>28575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144</xdr:row>
          <xdr:rowOff>171450</xdr:rowOff>
        </xdr:from>
        <xdr:to>
          <xdr:col>30</xdr:col>
          <xdr:colOff>104775</xdr:colOff>
          <xdr:row>146</xdr:row>
          <xdr:rowOff>28575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144</xdr:row>
          <xdr:rowOff>171450</xdr:rowOff>
        </xdr:from>
        <xdr:to>
          <xdr:col>41</xdr:col>
          <xdr:colOff>104775</xdr:colOff>
          <xdr:row>146</xdr:row>
          <xdr:rowOff>28575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144</xdr:row>
          <xdr:rowOff>171450</xdr:rowOff>
        </xdr:from>
        <xdr:to>
          <xdr:col>43</xdr:col>
          <xdr:colOff>104775</xdr:colOff>
          <xdr:row>146</xdr:row>
          <xdr:rowOff>28575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146</xdr:row>
          <xdr:rowOff>257175</xdr:rowOff>
        </xdr:from>
        <xdr:to>
          <xdr:col>28</xdr:col>
          <xdr:colOff>104775</xdr:colOff>
          <xdr:row>148</xdr:row>
          <xdr:rowOff>28575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146</xdr:row>
          <xdr:rowOff>257175</xdr:rowOff>
        </xdr:from>
        <xdr:to>
          <xdr:col>30</xdr:col>
          <xdr:colOff>104775</xdr:colOff>
          <xdr:row>148</xdr:row>
          <xdr:rowOff>28575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146</xdr:row>
          <xdr:rowOff>257175</xdr:rowOff>
        </xdr:from>
        <xdr:to>
          <xdr:col>41</xdr:col>
          <xdr:colOff>104775</xdr:colOff>
          <xdr:row>148</xdr:row>
          <xdr:rowOff>28575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146</xdr:row>
          <xdr:rowOff>257175</xdr:rowOff>
        </xdr:from>
        <xdr:to>
          <xdr:col>43</xdr:col>
          <xdr:colOff>104775</xdr:colOff>
          <xdr:row>148</xdr:row>
          <xdr:rowOff>28575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148</xdr:row>
          <xdr:rowOff>171450</xdr:rowOff>
        </xdr:from>
        <xdr:to>
          <xdr:col>28</xdr:col>
          <xdr:colOff>104775</xdr:colOff>
          <xdr:row>150</xdr:row>
          <xdr:rowOff>28575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148</xdr:row>
          <xdr:rowOff>171450</xdr:rowOff>
        </xdr:from>
        <xdr:to>
          <xdr:col>30</xdr:col>
          <xdr:colOff>104775</xdr:colOff>
          <xdr:row>150</xdr:row>
          <xdr:rowOff>28575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152</xdr:row>
          <xdr:rowOff>171450</xdr:rowOff>
        </xdr:from>
        <xdr:to>
          <xdr:col>15</xdr:col>
          <xdr:colOff>104775</xdr:colOff>
          <xdr:row>154</xdr:row>
          <xdr:rowOff>28575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152</xdr:row>
          <xdr:rowOff>171450</xdr:rowOff>
        </xdr:from>
        <xdr:to>
          <xdr:col>17</xdr:col>
          <xdr:colOff>104775</xdr:colOff>
          <xdr:row>154</xdr:row>
          <xdr:rowOff>28575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152</xdr:row>
          <xdr:rowOff>171450</xdr:rowOff>
        </xdr:from>
        <xdr:to>
          <xdr:col>41</xdr:col>
          <xdr:colOff>104775</xdr:colOff>
          <xdr:row>154</xdr:row>
          <xdr:rowOff>28575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152</xdr:row>
          <xdr:rowOff>171450</xdr:rowOff>
        </xdr:from>
        <xdr:to>
          <xdr:col>43</xdr:col>
          <xdr:colOff>104775</xdr:colOff>
          <xdr:row>154</xdr:row>
          <xdr:rowOff>28575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152</xdr:row>
          <xdr:rowOff>171450</xdr:rowOff>
        </xdr:from>
        <xdr:to>
          <xdr:col>54</xdr:col>
          <xdr:colOff>104775</xdr:colOff>
          <xdr:row>154</xdr:row>
          <xdr:rowOff>28575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152</xdr:row>
          <xdr:rowOff>171450</xdr:rowOff>
        </xdr:from>
        <xdr:to>
          <xdr:col>56</xdr:col>
          <xdr:colOff>104775</xdr:colOff>
          <xdr:row>154</xdr:row>
          <xdr:rowOff>28575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154</xdr:row>
          <xdr:rowOff>247650</xdr:rowOff>
        </xdr:from>
        <xdr:to>
          <xdr:col>54</xdr:col>
          <xdr:colOff>104775</xdr:colOff>
          <xdr:row>156</xdr:row>
          <xdr:rowOff>9525</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154</xdr:row>
          <xdr:rowOff>247650</xdr:rowOff>
        </xdr:from>
        <xdr:to>
          <xdr:col>56</xdr:col>
          <xdr:colOff>104775</xdr:colOff>
          <xdr:row>156</xdr:row>
          <xdr:rowOff>9525</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156</xdr:row>
          <xdr:rowOff>247650</xdr:rowOff>
        </xdr:from>
        <xdr:to>
          <xdr:col>15</xdr:col>
          <xdr:colOff>104775</xdr:colOff>
          <xdr:row>158</xdr:row>
          <xdr:rowOff>9525</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156</xdr:row>
          <xdr:rowOff>247650</xdr:rowOff>
        </xdr:from>
        <xdr:to>
          <xdr:col>17</xdr:col>
          <xdr:colOff>104775</xdr:colOff>
          <xdr:row>158</xdr:row>
          <xdr:rowOff>9525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156</xdr:row>
          <xdr:rowOff>247650</xdr:rowOff>
        </xdr:from>
        <xdr:to>
          <xdr:col>28</xdr:col>
          <xdr:colOff>104775</xdr:colOff>
          <xdr:row>158</xdr:row>
          <xdr:rowOff>9525</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156</xdr:row>
          <xdr:rowOff>247650</xdr:rowOff>
        </xdr:from>
        <xdr:to>
          <xdr:col>30</xdr:col>
          <xdr:colOff>104775</xdr:colOff>
          <xdr:row>158</xdr:row>
          <xdr:rowOff>9525</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156</xdr:row>
          <xdr:rowOff>247650</xdr:rowOff>
        </xdr:from>
        <xdr:to>
          <xdr:col>54</xdr:col>
          <xdr:colOff>104775</xdr:colOff>
          <xdr:row>158</xdr:row>
          <xdr:rowOff>9525</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156</xdr:row>
          <xdr:rowOff>247650</xdr:rowOff>
        </xdr:from>
        <xdr:to>
          <xdr:col>56</xdr:col>
          <xdr:colOff>104775</xdr:colOff>
          <xdr:row>158</xdr:row>
          <xdr:rowOff>9525</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158</xdr:row>
          <xdr:rowOff>257175</xdr:rowOff>
        </xdr:from>
        <xdr:to>
          <xdr:col>15</xdr:col>
          <xdr:colOff>104775</xdr:colOff>
          <xdr:row>160</xdr:row>
          <xdr:rowOff>28575</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158</xdr:row>
          <xdr:rowOff>257175</xdr:rowOff>
        </xdr:from>
        <xdr:to>
          <xdr:col>17</xdr:col>
          <xdr:colOff>104775</xdr:colOff>
          <xdr:row>160</xdr:row>
          <xdr:rowOff>28575</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158</xdr:row>
          <xdr:rowOff>257175</xdr:rowOff>
        </xdr:from>
        <xdr:to>
          <xdr:col>28</xdr:col>
          <xdr:colOff>104775</xdr:colOff>
          <xdr:row>160</xdr:row>
          <xdr:rowOff>28575</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158</xdr:row>
          <xdr:rowOff>257175</xdr:rowOff>
        </xdr:from>
        <xdr:to>
          <xdr:col>30</xdr:col>
          <xdr:colOff>104775</xdr:colOff>
          <xdr:row>160</xdr:row>
          <xdr:rowOff>28575</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158</xdr:row>
          <xdr:rowOff>257175</xdr:rowOff>
        </xdr:from>
        <xdr:to>
          <xdr:col>41</xdr:col>
          <xdr:colOff>104775</xdr:colOff>
          <xdr:row>160</xdr:row>
          <xdr:rowOff>28575</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158</xdr:row>
          <xdr:rowOff>257175</xdr:rowOff>
        </xdr:from>
        <xdr:to>
          <xdr:col>43</xdr:col>
          <xdr:colOff>104775</xdr:colOff>
          <xdr:row>160</xdr:row>
          <xdr:rowOff>28575</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158</xdr:row>
          <xdr:rowOff>257175</xdr:rowOff>
        </xdr:from>
        <xdr:to>
          <xdr:col>54</xdr:col>
          <xdr:colOff>104775</xdr:colOff>
          <xdr:row>160</xdr:row>
          <xdr:rowOff>28575</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158</xdr:row>
          <xdr:rowOff>257175</xdr:rowOff>
        </xdr:from>
        <xdr:to>
          <xdr:col>56</xdr:col>
          <xdr:colOff>104775</xdr:colOff>
          <xdr:row>160</xdr:row>
          <xdr:rowOff>28575</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160</xdr:row>
          <xdr:rowOff>171450</xdr:rowOff>
        </xdr:from>
        <xdr:to>
          <xdr:col>15</xdr:col>
          <xdr:colOff>104775</xdr:colOff>
          <xdr:row>162</xdr:row>
          <xdr:rowOff>28575</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160</xdr:row>
          <xdr:rowOff>171450</xdr:rowOff>
        </xdr:from>
        <xdr:to>
          <xdr:col>17</xdr:col>
          <xdr:colOff>104775</xdr:colOff>
          <xdr:row>162</xdr:row>
          <xdr:rowOff>28575</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160</xdr:row>
          <xdr:rowOff>171450</xdr:rowOff>
        </xdr:from>
        <xdr:to>
          <xdr:col>28</xdr:col>
          <xdr:colOff>104775</xdr:colOff>
          <xdr:row>162</xdr:row>
          <xdr:rowOff>28575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160</xdr:row>
          <xdr:rowOff>171450</xdr:rowOff>
        </xdr:from>
        <xdr:to>
          <xdr:col>30</xdr:col>
          <xdr:colOff>104775</xdr:colOff>
          <xdr:row>162</xdr:row>
          <xdr:rowOff>28575</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160</xdr:row>
          <xdr:rowOff>171450</xdr:rowOff>
        </xdr:from>
        <xdr:to>
          <xdr:col>41</xdr:col>
          <xdr:colOff>104775</xdr:colOff>
          <xdr:row>162</xdr:row>
          <xdr:rowOff>28575</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160</xdr:row>
          <xdr:rowOff>171450</xdr:rowOff>
        </xdr:from>
        <xdr:to>
          <xdr:col>43</xdr:col>
          <xdr:colOff>104775</xdr:colOff>
          <xdr:row>162</xdr:row>
          <xdr:rowOff>28575</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160</xdr:row>
          <xdr:rowOff>171450</xdr:rowOff>
        </xdr:from>
        <xdr:to>
          <xdr:col>54</xdr:col>
          <xdr:colOff>104775</xdr:colOff>
          <xdr:row>162</xdr:row>
          <xdr:rowOff>28575</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160</xdr:row>
          <xdr:rowOff>171450</xdr:rowOff>
        </xdr:from>
        <xdr:to>
          <xdr:col>56</xdr:col>
          <xdr:colOff>104775</xdr:colOff>
          <xdr:row>162</xdr:row>
          <xdr:rowOff>28575</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162</xdr:row>
          <xdr:rowOff>171450</xdr:rowOff>
        </xdr:from>
        <xdr:to>
          <xdr:col>15</xdr:col>
          <xdr:colOff>104775</xdr:colOff>
          <xdr:row>164</xdr:row>
          <xdr:rowOff>28575</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162</xdr:row>
          <xdr:rowOff>171450</xdr:rowOff>
        </xdr:from>
        <xdr:to>
          <xdr:col>17</xdr:col>
          <xdr:colOff>104775</xdr:colOff>
          <xdr:row>164</xdr:row>
          <xdr:rowOff>28575</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162</xdr:row>
          <xdr:rowOff>171450</xdr:rowOff>
        </xdr:from>
        <xdr:to>
          <xdr:col>28</xdr:col>
          <xdr:colOff>104775</xdr:colOff>
          <xdr:row>164</xdr:row>
          <xdr:rowOff>28575</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162</xdr:row>
          <xdr:rowOff>171450</xdr:rowOff>
        </xdr:from>
        <xdr:to>
          <xdr:col>30</xdr:col>
          <xdr:colOff>104775</xdr:colOff>
          <xdr:row>164</xdr:row>
          <xdr:rowOff>28575</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162</xdr:row>
          <xdr:rowOff>171450</xdr:rowOff>
        </xdr:from>
        <xdr:to>
          <xdr:col>41</xdr:col>
          <xdr:colOff>104775</xdr:colOff>
          <xdr:row>164</xdr:row>
          <xdr:rowOff>28575</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162</xdr:row>
          <xdr:rowOff>171450</xdr:rowOff>
        </xdr:from>
        <xdr:to>
          <xdr:col>43</xdr:col>
          <xdr:colOff>104775</xdr:colOff>
          <xdr:row>164</xdr:row>
          <xdr:rowOff>28575</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162</xdr:row>
          <xdr:rowOff>171450</xdr:rowOff>
        </xdr:from>
        <xdr:to>
          <xdr:col>54</xdr:col>
          <xdr:colOff>104775</xdr:colOff>
          <xdr:row>164</xdr:row>
          <xdr:rowOff>28575</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162</xdr:row>
          <xdr:rowOff>171450</xdr:rowOff>
        </xdr:from>
        <xdr:to>
          <xdr:col>56</xdr:col>
          <xdr:colOff>104775</xdr:colOff>
          <xdr:row>164</xdr:row>
          <xdr:rowOff>28575</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164</xdr:row>
          <xdr:rowOff>171450</xdr:rowOff>
        </xdr:from>
        <xdr:to>
          <xdr:col>28</xdr:col>
          <xdr:colOff>104775</xdr:colOff>
          <xdr:row>166</xdr:row>
          <xdr:rowOff>28575</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164</xdr:row>
          <xdr:rowOff>171450</xdr:rowOff>
        </xdr:from>
        <xdr:to>
          <xdr:col>30</xdr:col>
          <xdr:colOff>104775</xdr:colOff>
          <xdr:row>166</xdr:row>
          <xdr:rowOff>28575</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164</xdr:row>
          <xdr:rowOff>171450</xdr:rowOff>
        </xdr:from>
        <xdr:to>
          <xdr:col>41</xdr:col>
          <xdr:colOff>104775</xdr:colOff>
          <xdr:row>166</xdr:row>
          <xdr:rowOff>28575</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164</xdr:row>
          <xdr:rowOff>171450</xdr:rowOff>
        </xdr:from>
        <xdr:to>
          <xdr:col>43</xdr:col>
          <xdr:colOff>104775</xdr:colOff>
          <xdr:row>166</xdr:row>
          <xdr:rowOff>28575</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164</xdr:row>
          <xdr:rowOff>171450</xdr:rowOff>
        </xdr:from>
        <xdr:to>
          <xdr:col>54</xdr:col>
          <xdr:colOff>104775</xdr:colOff>
          <xdr:row>166</xdr:row>
          <xdr:rowOff>28575</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164</xdr:row>
          <xdr:rowOff>171450</xdr:rowOff>
        </xdr:from>
        <xdr:to>
          <xdr:col>56</xdr:col>
          <xdr:colOff>104775</xdr:colOff>
          <xdr:row>166</xdr:row>
          <xdr:rowOff>28575</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166</xdr:row>
          <xdr:rowOff>171450</xdr:rowOff>
        </xdr:from>
        <xdr:to>
          <xdr:col>28</xdr:col>
          <xdr:colOff>104775</xdr:colOff>
          <xdr:row>168</xdr:row>
          <xdr:rowOff>28575</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166</xdr:row>
          <xdr:rowOff>171450</xdr:rowOff>
        </xdr:from>
        <xdr:to>
          <xdr:col>30</xdr:col>
          <xdr:colOff>104775</xdr:colOff>
          <xdr:row>168</xdr:row>
          <xdr:rowOff>28575</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166</xdr:row>
          <xdr:rowOff>171450</xdr:rowOff>
        </xdr:from>
        <xdr:to>
          <xdr:col>41</xdr:col>
          <xdr:colOff>104775</xdr:colOff>
          <xdr:row>168</xdr:row>
          <xdr:rowOff>28575</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166</xdr:row>
          <xdr:rowOff>171450</xdr:rowOff>
        </xdr:from>
        <xdr:to>
          <xdr:col>43</xdr:col>
          <xdr:colOff>104775</xdr:colOff>
          <xdr:row>168</xdr:row>
          <xdr:rowOff>28575</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170</xdr:row>
          <xdr:rowOff>171450</xdr:rowOff>
        </xdr:from>
        <xdr:to>
          <xdr:col>15</xdr:col>
          <xdr:colOff>104775</xdr:colOff>
          <xdr:row>172</xdr:row>
          <xdr:rowOff>28575</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170</xdr:row>
          <xdr:rowOff>171450</xdr:rowOff>
        </xdr:from>
        <xdr:to>
          <xdr:col>17</xdr:col>
          <xdr:colOff>104775</xdr:colOff>
          <xdr:row>172</xdr:row>
          <xdr:rowOff>28575</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170</xdr:row>
          <xdr:rowOff>171450</xdr:rowOff>
        </xdr:from>
        <xdr:to>
          <xdr:col>54</xdr:col>
          <xdr:colOff>104775</xdr:colOff>
          <xdr:row>172</xdr:row>
          <xdr:rowOff>28575</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170</xdr:row>
          <xdr:rowOff>171450</xdr:rowOff>
        </xdr:from>
        <xdr:to>
          <xdr:col>56</xdr:col>
          <xdr:colOff>104775</xdr:colOff>
          <xdr:row>172</xdr:row>
          <xdr:rowOff>28575</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172</xdr:row>
          <xdr:rowOff>171450</xdr:rowOff>
        </xdr:from>
        <xdr:to>
          <xdr:col>28</xdr:col>
          <xdr:colOff>104775</xdr:colOff>
          <xdr:row>174</xdr:row>
          <xdr:rowOff>28575</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172</xdr:row>
          <xdr:rowOff>171450</xdr:rowOff>
        </xdr:from>
        <xdr:to>
          <xdr:col>30</xdr:col>
          <xdr:colOff>104775</xdr:colOff>
          <xdr:row>174</xdr:row>
          <xdr:rowOff>28575</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172</xdr:row>
          <xdr:rowOff>171450</xdr:rowOff>
        </xdr:from>
        <xdr:to>
          <xdr:col>54</xdr:col>
          <xdr:colOff>104775</xdr:colOff>
          <xdr:row>174</xdr:row>
          <xdr:rowOff>28575</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172</xdr:row>
          <xdr:rowOff>171450</xdr:rowOff>
        </xdr:from>
        <xdr:to>
          <xdr:col>56</xdr:col>
          <xdr:colOff>104775</xdr:colOff>
          <xdr:row>174</xdr:row>
          <xdr:rowOff>28575</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174</xdr:row>
          <xdr:rowOff>171450</xdr:rowOff>
        </xdr:from>
        <xdr:to>
          <xdr:col>28</xdr:col>
          <xdr:colOff>104775</xdr:colOff>
          <xdr:row>176</xdr:row>
          <xdr:rowOff>28575</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174</xdr:row>
          <xdr:rowOff>171450</xdr:rowOff>
        </xdr:from>
        <xdr:to>
          <xdr:col>30</xdr:col>
          <xdr:colOff>104775</xdr:colOff>
          <xdr:row>176</xdr:row>
          <xdr:rowOff>28575</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176</xdr:row>
          <xdr:rowOff>171450</xdr:rowOff>
        </xdr:from>
        <xdr:to>
          <xdr:col>41</xdr:col>
          <xdr:colOff>104775</xdr:colOff>
          <xdr:row>178</xdr:row>
          <xdr:rowOff>28575</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176</xdr:row>
          <xdr:rowOff>171450</xdr:rowOff>
        </xdr:from>
        <xdr:to>
          <xdr:col>43</xdr:col>
          <xdr:colOff>104775</xdr:colOff>
          <xdr:row>178</xdr:row>
          <xdr:rowOff>28575</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176</xdr:row>
          <xdr:rowOff>171450</xdr:rowOff>
        </xdr:from>
        <xdr:to>
          <xdr:col>54</xdr:col>
          <xdr:colOff>104775</xdr:colOff>
          <xdr:row>178</xdr:row>
          <xdr:rowOff>28575</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176</xdr:row>
          <xdr:rowOff>171450</xdr:rowOff>
        </xdr:from>
        <xdr:to>
          <xdr:col>56</xdr:col>
          <xdr:colOff>104775</xdr:colOff>
          <xdr:row>178</xdr:row>
          <xdr:rowOff>28575</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178</xdr:row>
          <xdr:rowOff>171450</xdr:rowOff>
        </xdr:from>
        <xdr:to>
          <xdr:col>15</xdr:col>
          <xdr:colOff>104775</xdr:colOff>
          <xdr:row>180</xdr:row>
          <xdr:rowOff>28575</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178</xdr:row>
          <xdr:rowOff>171450</xdr:rowOff>
        </xdr:from>
        <xdr:to>
          <xdr:col>17</xdr:col>
          <xdr:colOff>104775</xdr:colOff>
          <xdr:row>180</xdr:row>
          <xdr:rowOff>28575</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180</xdr:row>
          <xdr:rowOff>171450</xdr:rowOff>
        </xdr:from>
        <xdr:to>
          <xdr:col>15</xdr:col>
          <xdr:colOff>104775</xdr:colOff>
          <xdr:row>182</xdr:row>
          <xdr:rowOff>28575</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180</xdr:row>
          <xdr:rowOff>171450</xdr:rowOff>
        </xdr:from>
        <xdr:to>
          <xdr:col>17</xdr:col>
          <xdr:colOff>104775</xdr:colOff>
          <xdr:row>182</xdr:row>
          <xdr:rowOff>28575</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180</xdr:row>
          <xdr:rowOff>171450</xdr:rowOff>
        </xdr:from>
        <xdr:to>
          <xdr:col>41</xdr:col>
          <xdr:colOff>104775</xdr:colOff>
          <xdr:row>182</xdr:row>
          <xdr:rowOff>28575</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180</xdr:row>
          <xdr:rowOff>171450</xdr:rowOff>
        </xdr:from>
        <xdr:to>
          <xdr:col>43</xdr:col>
          <xdr:colOff>104775</xdr:colOff>
          <xdr:row>182</xdr:row>
          <xdr:rowOff>28575</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184</xdr:row>
          <xdr:rowOff>171450</xdr:rowOff>
        </xdr:from>
        <xdr:to>
          <xdr:col>41</xdr:col>
          <xdr:colOff>104775</xdr:colOff>
          <xdr:row>186</xdr:row>
          <xdr:rowOff>28575</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184</xdr:row>
          <xdr:rowOff>171450</xdr:rowOff>
        </xdr:from>
        <xdr:to>
          <xdr:col>43</xdr:col>
          <xdr:colOff>104775</xdr:colOff>
          <xdr:row>186</xdr:row>
          <xdr:rowOff>28575</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186</xdr:row>
          <xdr:rowOff>171450</xdr:rowOff>
        </xdr:from>
        <xdr:to>
          <xdr:col>15</xdr:col>
          <xdr:colOff>104775</xdr:colOff>
          <xdr:row>188</xdr:row>
          <xdr:rowOff>28575</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186</xdr:row>
          <xdr:rowOff>171450</xdr:rowOff>
        </xdr:from>
        <xdr:to>
          <xdr:col>17</xdr:col>
          <xdr:colOff>104775</xdr:colOff>
          <xdr:row>188</xdr:row>
          <xdr:rowOff>28575</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186</xdr:row>
          <xdr:rowOff>171450</xdr:rowOff>
        </xdr:from>
        <xdr:to>
          <xdr:col>28</xdr:col>
          <xdr:colOff>104775</xdr:colOff>
          <xdr:row>188</xdr:row>
          <xdr:rowOff>28575</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186</xdr:row>
          <xdr:rowOff>171450</xdr:rowOff>
        </xdr:from>
        <xdr:to>
          <xdr:col>30</xdr:col>
          <xdr:colOff>104775</xdr:colOff>
          <xdr:row>188</xdr:row>
          <xdr:rowOff>28575</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186</xdr:row>
          <xdr:rowOff>171450</xdr:rowOff>
        </xdr:from>
        <xdr:to>
          <xdr:col>41</xdr:col>
          <xdr:colOff>104775</xdr:colOff>
          <xdr:row>188</xdr:row>
          <xdr:rowOff>28575</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186</xdr:row>
          <xdr:rowOff>171450</xdr:rowOff>
        </xdr:from>
        <xdr:to>
          <xdr:col>43</xdr:col>
          <xdr:colOff>104775</xdr:colOff>
          <xdr:row>188</xdr:row>
          <xdr:rowOff>28575</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186</xdr:row>
          <xdr:rowOff>171450</xdr:rowOff>
        </xdr:from>
        <xdr:to>
          <xdr:col>54</xdr:col>
          <xdr:colOff>104775</xdr:colOff>
          <xdr:row>188</xdr:row>
          <xdr:rowOff>28575</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186</xdr:row>
          <xdr:rowOff>171450</xdr:rowOff>
        </xdr:from>
        <xdr:to>
          <xdr:col>56</xdr:col>
          <xdr:colOff>104775</xdr:colOff>
          <xdr:row>188</xdr:row>
          <xdr:rowOff>28575</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188</xdr:row>
          <xdr:rowOff>171450</xdr:rowOff>
        </xdr:from>
        <xdr:to>
          <xdr:col>15</xdr:col>
          <xdr:colOff>104775</xdr:colOff>
          <xdr:row>190</xdr:row>
          <xdr:rowOff>28575</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188</xdr:row>
          <xdr:rowOff>171450</xdr:rowOff>
        </xdr:from>
        <xdr:to>
          <xdr:col>17</xdr:col>
          <xdr:colOff>104775</xdr:colOff>
          <xdr:row>190</xdr:row>
          <xdr:rowOff>28575</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188</xdr:row>
          <xdr:rowOff>171450</xdr:rowOff>
        </xdr:from>
        <xdr:to>
          <xdr:col>28</xdr:col>
          <xdr:colOff>104775</xdr:colOff>
          <xdr:row>190</xdr:row>
          <xdr:rowOff>28575</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188</xdr:row>
          <xdr:rowOff>171450</xdr:rowOff>
        </xdr:from>
        <xdr:to>
          <xdr:col>30</xdr:col>
          <xdr:colOff>104775</xdr:colOff>
          <xdr:row>190</xdr:row>
          <xdr:rowOff>28575</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188</xdr:row>
          <xdr:rowOff>171450</xdr:rowOff>
        </xdr:from>
        <xdr:to>
          <xdr:col>41</xdr:col>
          <xdr:colOff>104775</xdr:colOff>
          <xdr:row>190</xdr:row>
          <xdr:rowOff>28575</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188</xdr:row>
          <xdr:rowOff>171450</xdr:rowOff>
        </xdr:from>
        <xdr:to>
          <xdr:col>43</xdr:col>
          <xdr:colOff>104775</xdr:colOff>
          <xdr:row>190</xdr:row>
          <xdr:rowOff>28575</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190</xdr:row>
          <xdr:rowOff>171450</xdr:rowOff>
        </xdr:from>
        <xdr:to>
          <xdr:col>15</xdr:col>
          <xdr:colOff>104775</xdr:colOff>
          <xdr:row>192</xdr:row>
          <xdr:rowOff>28575</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190</xdr:row>
          <xdr:rowOff>171450</xdr:rowOff>
        </xdr:from>
        <xdr:to>
          <xdr:col>17</xdr:col>
          <xdr:colOff>104775</xdr:colOff>
          <xdr:row>192</xdr:row>
          <xdr:rowOff>28575</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190</xdr:row>
          <xdr:rowOff>171450</xdr:rowOff>
        </xdr:from>
        <xdr:to>
          <xdr:col>28</xdr:col>
          <xdr:colOff>104775</xdr:colOff>
          <xdr:row>192</xdr:row>
          <xdr:rowOff>28575</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190</xdr:row>
          <xdr:rowOff>171450</xdr:rowOff>
        </xdr:from>
        <xdr:to>
          <xdr:col>30</xdr:col>
          <xdr:colOff>104775</xdr:colOff>
          <xdr:row>192</xdr:row>
          <xdr:rowOff>28575</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190</xdr:row>
          <xdr:rowOff>171450</xdr:rowOff>
        </xdr:from>
        <xdr:to>
          <xdr:col>54</xdr:col>
          <xdr:colOff>104775</xdr:colOff>
          <xdr:row>192</xdr:row>
          <xdr:rowOff>28575</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190</xdr:row>
          <xdr:rowOff>171450</xdr:rowOff>
        </xdr:from>
        <xdr:to>
          <xdr:col>56</xdr:col>
          <xdr:colOff>104775</xdr:colOff>
          <xdr:row>192</xdr:row>
          <xdr:rowOff>28575</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192</xdr:row>
          <xdr:rowOff>171450</xdr:rowOff>
        </xdr:from>
        <xdr:to>
          <xdr:col>15</xdr:col>
          <xdr:colOff>104775</xdr:colOff>
          <xdr:row>194</xdr:row>
          <xdr:rowOff>28575</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192</xdr:row>
          <xdr:rowOff>171450</xdr:rowOff>
        </xdr:from>
        <xdr:to>
          <xdr:col>17</xdr:col>
          <xdr:colOff>104775</xdr:colOff>
          <xdr:row>194</xdr:row>
          <xdr:rowOff>28575</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192</xdr:row>
          <xdr:rowOff>171450</xdr:rowOff>
        </xdr:from>
        <xdr:to>
          <xdr:col>28</xdr:col>
          <xdr:colOff>104775</xdr:colOff>
          <xdr:row>194</xdr:row>
          <xdr:rowOff>28575</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192</xdr:row>
          <xdr:rowOff>171450</xdr:rowOff>
        </xdr:from>
        <xdr:to>
          <xdr:col>30</xdr:col>
          <xdr:colOff>104775</xdr:colOff>
          <xdr:row>194</xdr:row>
          <xdr:rowOff>28575</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192</xdr:row>
          <xdr:rowOff>171450</xdr:rowOff>
        </xdr:from>
        <xdr:to>
          <xdr:col>41</xdr:col>
          <xdr:colOff>104775</xdr:colOff>
          <xdr:row>194</xdr:row>
          <xdr:rowOff>28575</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192</xdr:row>
          <xdr:rowOff>171450</xdr:rowOff>
        </xdr:from>
        <xdr:to>
          <xdr:col>43</xdr:col>
          <xdr:colOff>104775</xdr:colOff>
          <xdr:row>194</xdr:row>
          <xdr:rowOff>28575</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192</xdr:row>
          <xdr:rowOff>171450</xdr:rowOff>
        </xdr:from>
        <xdr:to>
          <xdr:col>54</xdr:col>
          <xdr:colOff>104775</xdr:colOff>
          <xdr:row>194</xdr:row>
          <xdr:rowOff>28575</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192</xdr:row>
          <xdr:rowOff>171450</xdr:rowOff>
        </xdr:from>
        <xdr:to>
          <xdr:col>56</xdr:col>
          <xdr:colOff>104775</xdr:colOff>
          <xdr:row>194</xdr:row>
          <xdr:rowOff>28575</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194</xdr:row>
          <xdr:rowOff>171450</xdr:rowOff>
        </xdr:from>
        <xdr:to>
          <xdr:col>15</xdr:col>
          <xdr:colOff>104775</xdr:colOff>
          <xdr:row>196</xdr:row>
          <xdr:rowOff>28575</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194</xdr:row>
          <xdr:rowOff>171450</xdr:rowOff>
        </xdr:from>
        <xdr:to>
          <xdr:col>17</xdr:col>
          <xdr:colOff>104775</xdr:colOff>
          <xdr:row>196</xdr:row>
          <xdr:rowOff>28575</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194</xdr:row>
          <xdr:rowOff>171450</xdr:rowOff>
        </xdr:from>
        <xdr:to>
          <xdr:col>28</xdr:col>
          <xdr:colOff>104775</xdr:colOff>
          <xdr:row>196</xdr:row>
          <xdr:rowOff>28575</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194</xdr:row>
          <xdr:rowOff>171450</xdr:rowOff>
        </xdr:from>
        <xdr:to>
          <xdr:col>30</xdr:col>
          <xdr:colOff>104775</xdr:colOff>
          <xdr:row>196</xdr:row>
          <xdr:rowOff>28575</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194</xdr:row>
          <xdr:rowOff>171450</xdr:rowOff>
        </xdr:from>
        <xdr:to>
          <xdr:col>41</xdr:col>
          <xdr:colOff>104775</xdr:colOff>
          <xdr:row>196</xdr:row>
          <xdr:rowOff>28575</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194</xdr:row>
          <xdr:rowOff>171450</xdr:rowOff>
        </xdr:from>
        <xdr:to>
          <xdr:col>43</xdr:col>
          <xdr:colOff>104775</xdr:colOff>
          <xdr:row>196</xdr:row>
          <xdr:rowOff>28575</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194</xdr:row>
          <xdr:rowOff>171450</xdr:rowOff>
        </xdr:from>
        <xdr:to>
          <xdr:col>54</xdr:col>
          <xdr:colOff>104775</xdr:colOff>
          <xdr:row>196</xdr:row>
          <xdr:rowOff>28575</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194</xdr:row>
          <xdr:rowOff>171450</xdr:rowOff>
        </xdr:from>
        <xdr:to>
          <xdr:col>56</xdr:col>
          <xdr:colOff>104775</xdr:colOff>
          <xdr:row>196</xdr:row>
          <xdr:rowOff>28575</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196</xdr:row>
          <xdr:rowOff>180975</xdr:rowOff>
        </xdr:from>
        <xdr:to>
          <xdr:col>15</xdr:col>
          <xdr:colOff>104775</xdr:colOff>
          <xdr:row>198</xdr:row>
          <xdr:rowOff>28575</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196</xdr:row>
          <xdr:rowOff>180975</xdr:rowOff>
        </xdr:from>
        <xdr:to>
          <xdr:col>17</xdr:col>
          <xdr:colOff>104775</xdr:colOff>
          <xdr:row>198</xdr:row>
          <xdr:rowOff>28575</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000-0000F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196</xdr:row>
          <xdr:rowOff>180975</xdr:rowOff>
        </xdr:from>
        <xdr:to>
          <xdr:col>28</xdr:col>
          <xdr:colOff>104775</xdr:colOff>
          <xdr:row>198</xdr:row>
          <xdr:rowOff>28575</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196</xdr:row>
          <xdr:rowOff>180975</xdr:rowOff>
        </xdr:from>
        <xdr:to>
          <xdr:col>30</xdr:col>
          <xdr:colOff>104775</xdr:colOff>
          <xdr:row>198</xdr:row>
          <xdr:rowOff>28575</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196</xdr:row>
          <xdr:rowOff>180975</xdr:rowOff>
        </xdr:from>
        <xdr:to>
          <xdr:col>41</xdr:col>
          <xdr:colOff>104775</xdr:colOff>
          <xdr:row>198</xdr:row>
          <xdr:rowOff>28575</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196</xdr:row>
          <xdr:rowOff>180975</xdr:rowOff>
        </xdr:from>
        <xdr:to>
          <xdr:col>43</xdr:col>
          <xdr:colOff>104775</xdr:colOff>
          <xdr:row>198</xdr:row>
          <xdr:rowOff>28575</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198</xdr:row>
          <xdr:rowOff>171450</xdr:rowOff>
        </xdr:from>
        <xdr:to>
          <xdr:col>15</xdr:col>
          <xdr:colOff>104775</xdr:colOff>
          <xdr:row>200</xdr:row>
          <xdr:rowOff>28575</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198</xdr:row>
          <xdr:rowOff>171450</xdr:rowOff>
        </xdr:from>
        <xdr:to>
          <xdr:col>17</xdr:col>
          <xdr:colOff>104775</xdr:colOff>
          <xdr:row>200</xdr:row>
          <xdr:rowOff>28575</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198</xdr:row>
          <xdr:rowOff>171450</xdr:rowOff>
        </xdr:from>
        <xdr:to>
          <xdr:col>28</xdr:col>
          <xdr:colOff>104775</xdr:colOff>
          <xdr:row>200</xdr:row>
          <xdr:rowOff>28575</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198</xdr:row>
          <xdr:rowOff>171450</xdr:rowOff>
        </xdr:from>
        <xdr:to>
          <xdr:col>30</xdr:col>
          <xdr:colOff>104775</xdr:colOff>
          <xdr:row>200</xdr:row>
          <xdr:rowOff>28575</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202</xdr:row>
          <xdr:rowOff>171450</xdr:rowOff>
        </xdr:from>
        <xdr:to>
          <xdr:col>15</xdr:col>
          <xdr:colOff>104775</xdr:colOff>
          <xdr:row>204</xdr:row>
          <xdr:rowOff>28575</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202</xdr:row>
          <xdr:rowOff>171450</xdr:rowOff>
        </xdr:from>
        <xdr:to>
          <xdr:col>17</xdr:col>
          <xdr:colOff>104775</xdr:colOff>
          <xdr:row>204</xdr:row>
          <xdr:rowOff>28575</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202</xdr:row>
          <xdr:rowOff>171450</xdr:rowOff>
        </xdr:from>
        <xdr:to>
          <xdr:col>28</xdr:col>
          <xdr:colOff>104775</xdr:colOff>
          <xdr:row>204</xdr:row>
          <xdr:rowOff>28575</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202</xdr:row>
          <xdr:rowOff>171450</xdr:rowOff>
        </xdr:from>
        <xdr:to>
          <xdr:col>30</xdr:col>
          <xdr:colOff>104775</xdr:colOff>
          <xdr:row>204</xdr:row>
          <xdr:rowOff>28575</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202</xdr:row>
          <xdr:rowOff>171450</xdr:rowOff>
        </xdr:from>
        <xdr:to>
          <xdr:col>41</xdr:col>
          <xdr:colOff>104775</xdr:colOff>
          <xdr:row>204</xdr:row>
          <xdr:rowOff>28575</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202</xdr:row>
          <xdr:rowOff>171450</xdr:rowOff>
        </xdr:from>
        <xdr:to>
          <xdr:col>43</xdr:col>
          <xdr:colOff>104775</xdr:colOff>
          <xdr:row>204</xdr:row>
          <xdr:rowOff>28575</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207</xdr:row>
          <xdr:rowOff>161925</xdr:rowOff>
        </xdr:from>
        <xdr:to>
          <xdr:col>15</xdr:col>
          <xdr:colOff>104775</xdr:colOff>
          <xdr:row>209</xdr:row>
          <xdr:rowOff>28575</xdr:rowOff>
        </xdr:to>
        <xdr:sp macro="" textlink="">
          <xdr:nvSpPr>
            <xdr:cNvPr id="2316" name="Check Box 268"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207</xdr:row>
          <xdr:rowOff>161925</xdr:rowOff>
        </xdr:from>
        <xdr:to>
          <xdr:col>17</xdr:col>
          <xdr:colOff>104775</xdr:colOff>
          <xdr:row>209</xdr:row>
          <xdr:rowOff>28575</xdr:rowOff>
        </xdr:to>
        <xdr:sp macro="" textlink="">
          <xdr:nvSpPr>
            <xdr:cNvPr id="2317" name="Check Box 269"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207</xdr:row>
          <xdr:rowOff>161925</xdr:rowOff>
        </xdr:from>
        <xdr:to>
          <xdr:col>28</xdr:col>
          <xdr:colOff>104775</xdr:colOff>
          <xdr:row>209</xdr:row>
          <xdr:rowOff>28575</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207</xdr:row>
          <xdr:rowOff>161925</xdr:rowOff>
        </xdr:from>
        <xdr:to>
          <xdr:col>41</xdr:col>
          <xdr:colOff>104775</xdr:colOff>
          <xdr:row>209</xdr:row>
          <xdr:rowOff>28575</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207</xdr:row>
          <xdr:rowOff>161925</xdr:rowOff>
        </xdr:from>
        <xdr:to>
          <xdr:col>54</xdr:col>
          <xdr:colOff>104775</xdr:colOff>
          <xdr:row>209</xdr:row>
          <xdr:rowOff>28575</xdr:rowOff>
        </xdr:to>
        <xdr:sp macro="" textlink="">
          <xdr:nvSpPr>
            <xdr:cNvPr id="2320" name="Check Box 272"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207</xdr:row>
          <xdr:rowOff>161925</xdr:rowOff>
        </xdr:from>
        <xdr:to>
          <xdr:col>56</xdr:col>
          <xdr:colOff>104775</xdr:colOff>
          <xdr:row>209</xdr:row>
          <xdr:rowOff>28575</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209</xdr:row>
          <xdr:rowOff>152400</xdr:rowOff>
        </xdr:from>
        <xdr:to>
          <xdr:col>15</xdr:col>
          <xdr:colOff>104775</xdr:colOff>
          <xdr:row>211</xdr:row>
          <xdr:rowOff>9525</xdr:rowOff>
        </xdr:to>
        <xdr:sp macro="" textlink="">
          <xdr:nvSpPr>
            <xdr:cNvPr id="2322" name="Check Box 274"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209</xdr:row>
          <xdr:rowOff>152400</xdr:rowOff>
        </xdr:from>
        <xdr:to>
          <xdr:col>41</xdr:col>
          <xdr:colOff>104775</xdr:colOff>
          <xdr:row>211</xdr:row>
          <xdr:rowOff>9525</xdr:rowOff>
        </xdr:to>
        <xdr:sp macro="" textlink="">
          <xdr:nvSpPr>
            <xdr:cNvPr id="2325" name="Check Box 277"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209</xdr:row>
          <xdr:rowOff>152400</xdr:rowOff>
        </xdr:from>
        <xdr:to>
          <xdr:col>54</xdr:col>
          <xdr:colOff>104775</xdr:colOff>
          <xdr:row>211</xdr:row>
          <xdr:rowOff>9525</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209</xdr:row>
          <xdr:rowOff>152400</xdr:rowOff>
        </xdr:from>
        <xdr:to>
          <xdr:col>56</xdr:col>
          <xdr:colOff>104775</xdr:colOff>
          <xdr:row>211</xdr:row>
          <xdr:rowOff>9525</xdr:rowOff>
        </xdr:to>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000-000017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211</xdr:row>
          <xdr:rowOff>161925</xdr:rowOff>
        </xdr:from>
        <xdr:to>
          <xdr:col>28</xdr:col>
          <xdr:colOff>104775</xdr:colOff>
          <xdr:row>213</xdr:row>
          <xdr:rowOff>28575</xdr:rowOff>
        </xdr:to>
        <xdr:sp macro="" textlink="">
          <xdr:nvSpPr>
            <xdr:cNvPr id="2330" name="Check Box 282" hidden="1">
              <a:extLst>
                <a:ext uri="{63B3BB69-23CF-44E3-9099-C40C66FF867C}">
                  <a14:compatExt spid="_x0000_s2330"/>
                </a:ext>
                <a:ext uri="{FF2B5EF4-FFF2-40B4-BE49-F238E27FC236}">
                  <a16:creationId xmlns:a16="http://schemas.microsoft.com/office/drawing/2014/main" id="{00000000-0008-0000-0000-00001A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211</xdr:row>
          <xdr:rowOff>161925</xdr:rowOff>
        </xdr:from>
        <xdr:to>
          <xdr:col>30</xdr:col>
          <xdr:colOff>104775</xdr:colOff>
          <xdr:row>213</xdr:row>
          <xdr:rowOff>28575</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000-00001B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211</xdr:row>
          <xdr:rowOff>161925</xdr:rowOff>
        </xdr:from>
        <xdr:to>
          <xdr:col>41</xdr:col>
          <xdr:colOff>104775</xdr:colOff>
          <xdr:row>213</xdr:row>
          <xdr:rowOff>28575</xdr:rowOff>
        </xdr:to>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000-00001C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211</xdr:row>
          <xdr:rowOff>161925</xdr:rowOff>
        </xdr:from>
        <xdr:to>
          <xdr:col>54</xdr:col>
          <xdr:colOff>104775</xdr:colOff>
          <xdr:row>213</xdr:row>
          <xdr:rowOff>28575</xdr:rowOff>
        </xdr:to>
        <xdr:sp macro="" textlink="">
          <xdr:nvSpPr>
            <xdr:cNvPr id="2333" name="Check Box 285" hidden="1">
              <a:extLst>
                <a:ext uri="{63B3BB69-23CF-44E3-9099-C40C66FF867C}">
                  <a14:compatExt spid="_x0000_s2333"/>
                </a:ext>
                <a:ext uri="{FF2B5EF4-FFF2-40B4-BE49-F238E27FC236}">
                  <a16:creationId xmlns:a16="http://schemas.microsoft.com/office/drawing/2014/main" id="{00000000-0008-0000-0000-00001D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213</xdr:row>
          <xdr:rowOff>161925</xdr:rowOff>
        </xdr:from>
        <xdr:to>
          <xdr:col>41</xdr:col>
          <xdr:colOff>104775</xdr:colOff>
          <xdr:row>215</xdr:row>
          <xdr:rowOff>28575</xdr:rowOff>
        </xdr:to>
        <xdr:sp macro="" textlink="">
          <xdr:nvSpPr>
            <xdr:cNvPr id="2336" name="Check Box 288" hidden="1">
              <a:extLst>
                <a:ext uri="{63B3BB69-23CF-44E3-9099-C40C66FF867C}">
                  <a14:compatExt spid="_x0000_s2336"/>
                </a:ext>
                <a:ext uri="{FF2B5EF4-FFF2-40B4-BE49-F238E27FC236}">
                  <a16:creationId xmlns:a16="http://schemas.microsoft.com/office/drawing/2014/main" id="{00000000-0008-0000-0000-000020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213</xdr:row>
          <xdr:rowOff>161925</xdr:rowOff>
        </xdr:from>
        <xdr:to>
          <xdr:col>54</xdr:col>
          <xdr:colOff>104775</xdr:colOff>
          <xdr:row>215</xdr:row>
          <xdr:rowOff>28575</xdr:rowOff>
        </xdr:to>
        <xdr:sp macro="" textlink="">
          <xdr:nvSpPr>
            <xdr:cNvPr id="2337" name="Check Box 289" hidden="1">
              <a:extLst>
                <a:ext uri="{63B3BB69-23CF-44E3-9099-C40C66FF867C}">
                  <a14:compatExt spid="_x0000_s2337"/>
                </a:ext>
                <a:ext uri="{FF2B5EF4-FFF2-40B4-BE49-F238E27FC236}">
                  <a16:creationId xmlns:a16="http://schemas.microsoft.com/office/drawing/2014/main" id="{00000000-0008-0000-0000-000021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215</xdr:row>
          <xdr:rowOff>161925</xdr:rowOff>
        </xdr:from>
        <xdr:to>
          <xdr:col>15</xdr:col>
          <xdr:colOff>104775</xdr:colOff>
          <xdr:row>217</xdr:row>
          <xdr:rowOff>28575</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000-000022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215</xdr:row>
          <xdr:rowOff>161925</xdr:rowOff>
        </xdr:from>
        <xdr:to>
          <xdr:col>28</xdr:col>
          <xdr:colOff>104775</xdr:colOff>
          <xdr:row>217</xdr:row>
          <xdr:rowOff>28575</xdr:rowOff>
        </xdr:to>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000-000023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215</xdr:row>
          <xdr:rowOff>161925</xdr:rowOff>
        </xdr:from>
        <xdr:to>
          <xdr:col>41</xdr:col>
          <xdr:colOff>104775</xdr:colOff>
          <xdr:row>217</xdr:row>
          <xdr:rowOff>28575</xdr:rowOff>
        </xdr:to>
        <xdr:sp macro="" textlink="">
          <xdr:nvSpPr>
            <xdr:cNvPr id="2340" name="Check Box 292" hidden="1">
              <a:extLst>
                <a:ext uri="{63B3BB69-23CF-44E3-9099-C40C66FF867C}">
                  <a14:compatExt spid="_x0000_s2340"/>
                </a:ext>
                <a:ext uri="{FF2B5EF4-FFF2-40B4-BE49-F238E27FC236}">
                  <a16:creationId xmlns:a16="http://schemas.microsoft.com/office/drawing/2014/main" id="{00000000-0008-0000-0000-000024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215</xdr:row>
          <xdr:rowOff>161925</xdr:rowOff>
        </xdr:from>
        <xdr:to>
          <xdr:col>43</xdr:col>
          <xdr:colOff>104775</xdr:colOff>
          <xdr:row>217</xdr:row>
          <xdr:rowOff>28575</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000-000025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217</xdr:row>
          <xdr:rowOff>161925</xdr:rowOff>
        </xdr:from>
        <xdr:to>
          <xdr:col>15</xdr:col>
          <xdr:colOff>95250</xdr:colOff>
          <xdr:row>219</xdr:row>
          <xdr:rowOff>28575</xdr:rowOff>
        </xdr:to>
        <xdr:sp macro="" textlink="">
          <xdr:nvSpPr>
            <xdr:cNvPr id="2344" name="Check Box 296" hidden="1">
              <a:extLst>
                <a:ext uri="{63B3BB69-23CF-44E3-9099-C40C66FF867C}">
                  <a14:compatExt spid="_x0000_s2344"/>
                </a:ext>
                <a:ext uri="{FF2B5EF4-FFF2-40B4-BE49-F238E27FC236}">
                  <a16:creationId xmlns:a16="http://schemas.microsoft.com/office/drawing/2014/main" id="{00000000-0008-0000-0000-000028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217</xdr:row>
          <xdr:rowOff>161925</xdr:rowOff>
        </xdr:from>
        <xdr:to>
          <xdr:col>17</xdr:col>
          <xdr:colOff>95250</xdr:colOff>
          <xdr:row>219</xdr:row>
          <xdr:rowOff>28575</xdr:rowOff>
        </xdr:to>
        <xdr:sp macro="" textlink="">
          <xdr:nvSpPr>
            <xdr:cNvPr id="2345" name="Check Box 297" hidden="1">
              <a:extLst>
                <a:ext uri="{63B3BB69-23CF-44E3-9099-C40C66FF867C}">
                  <a14:compatExt spid="_x0000_s2345"/>
                </a:ext>
                <a:ext uri="{FF2B5EF4-FFF2-40B4-BE49-F238E27FC236}">
                  <a16:creationId xmlns:a16="http://schemas.microsoft.com/office/drawing/2014/main" id="{00000000-0008-0000-0000-000029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217</xdr:row>
          <xdr:rowOff>161925</xdr:rowOff>
        </xdr:from>
        <xdr:to>
          <xdr:col>28</xdr:col>
          <xdr:colOff>104775</xdr:colOff>
          <xdr:row>219</xdr:row>
          <xdr:rowOff>28575</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000-00002A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217</xdr:row>
          <xdr:rowOff>161925</xdr:rowOff>
        </xdr:from>
        <xdr:to>
          <xdr:col>30</xdr:col>
          <xdr:colOff>104775</xdr:colOff>
          <xdr:row>219</xdr:row>
          <xdr:rowOff>28575</xdr:rowOff>
        </xdr:to>
        <xdr:sp macro="" textlink="">
          <xdr:nvSpPr>
            <xdr:cNvPr id="2347" name="Check Box 299" hidden="1">
              <a:extLst>
                <a:ext uri="{63B3BB69-23CF-44E3-9099-C40C66FF867C}">
                  <a14:compatExt spid="_x0000_s2347"/>
                </a:ext>
                <a:ext uri="{FF2B5EF4-FFF2-40B4-BE49-F238E27FC236}">
                  <a16:creationId xmlns:a16="http://schemas.microsoft.com/office/drawing/2014/main" id="{00000000-0008-0000-0000-00002B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217</xdr:row>
          <xdr:rowOff>161925</xdr:rowOff>
        </xdr:from>
        <xdr:to>
          <xdr:col>41</xdr:col>
          <xdr:colOff>104775</xdr:colOff>
          <xdr:row>219</xdr:row>
          <xdr:rowOff>28575</xdr:rowOff>
        </xdr:to>
        <xdr:sp macro="" textlink="">
          <xdr:nvSpPr>
            <xdr:cNvPr id="2348" name="Check Box 300" hidden="1">
              <a:extLst>
                <a:ext uri="{63B3BB69-23CF-44E3-9099-C40C66FF867C}">
                  <a14:compatExt spid="_x0000_s2348"/>
                </a:ext>
                <a:ext uri="{FF2B5EF4-FFF2-40B4-BE49-F238E27FC236}">
                  <a16:creationId xmlns:a16="http://schemas.microsoft.com/office/drawing/2014/main" id="{00000000-0008-0000-0000-00002C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217</xdr:row>
          <xdr:rowOff>161925</xdr:rowOff>
        </xdr:from>
        <xdr:to>
          <xdr:col>43</xdr:col>
          <xdr:colOff>104775</xdr:colOff>
          <xdr:row>219</xdr:row>
          <xdr:rowOff>28575</xdr:rowOff>
        </xdr:to>
        <xdr:sp macro="" textlink="">
          <xdr:nvSpPr>
            <xdr:cNvPr id="2349" name="Check Box 301" hidden="1">
              <a:extLst>
                <a:ext uri="{63B3BB69-23CF-44E3-9099-C40C66FF867C}">
                  <a14:compatExt spid="_x0000_s2349"/>
                </a:ext>
                <a:ext uri="{FF2B5EF4-FFF2-40B4-BE49-F238E27FC236}">
                  <a16:creationId xmlns:a16="http://schemas.microsoft.com/office/drawing/2014/main" id="{00000000-0008-0000-0000-00002D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217</xdr:row>
          <xdr:rowOff>161925</xdr:rowOff>
        </xdr:from>
        <xdr:to>
          <xdr:col>54</xdr:col>
          <xdr:colOff>104775</xdr:colOff>
          <xdr:row>219</xdr:row>
          <xdr:rowOff>28575</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000-00002E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219</xdr:row>
          <xdr:rowOff>161925</xdr:rowOff>
        </xdr:from>
        <xdr:to>
          <xdr:col>28</xdr:col>
          <xdr:colOff>104775</xdr:colOff>
          <xdr:row>221</xdr:row>
          <xdr:rowOff>28575</xdr:rowOff>
        </xdr:to>
        <xdr:sp macro="" textlink="">
          <xdr:nvSpPr>
            <xdr:cNvPr id="2353" name="Check Box 305" hidden="1">
              <a:extLst>
                <a:ext uri="{63B3BB69-23CF-44E3-9099-C40C66FF867C}">
                  <a14:compatExt spid="_x0000_s2353"/>
                </a:ext>
                <a:ext uri="{FF2B5EF4-FFF2-40B4-BE49-F238E27FC236}">
                  <a16:creationId xmlns:a16="http://schemas.microsoft.com/office/drawing/2014/main" id="{00000000-0008-0000-0000-000031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219</xdr:row>
          <xdr:rowOff>161925</xdr:rowOff>
        </xdr:from>
        <xdr:to>
          <xdr:col>30</xdr:col>
          <xdr:colOff>104775</xdr:colOff>
          <xdr:row>221</xdr:row>
          <xdr:rowOff>28575</xdr:rowOff>
        </xdr:to>
        <xdr:sp macro="" textlink="">
          <xdr:nvSpPr>
            <xdr:cNvPr id="2354" name="Check Box 306" hidden="1">
              <a:extLst>
                <a:ext uri="{63B3BB69-23CF-44E3-9099-C40C66FF867C}">
                  <a14:compatExt spid="_x0000_s2354"/>
                </a:ext>
                <a:ext uri="{FF2B5EF4-FFF2-40B4-BE49-F238E27FC236}">
                  <a16:creationId xmlns:a16="http://schemas.microsoft.com/office/drawing/2014/main" id="{00000000-0008-0000-0000-000032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221</xdr:row>
          <xdr:rowOff>161925</xdr:rowOff>
        </xdr:from>
        <xdr:to>
          <xdr:col>28</xdr:col>
          <xdr:colOff>104775</xdr:colOff>
          <xdr:row>223</xdr:row>
          <xdr:rowOff>28575</xdr:rowOff>
        </xdr:to>
        <xdr:sp macro="" textlink="">
          <xdr:nvSpPr>
            <xdr:cNvPr id="2361" name="Check Box 313" hidden="1">
              <a:extLst>
                <a:ext uri="{63B3BB69-23CF-44E3-9099-C40C66FF867C}">
                  <a14:compatExt spid="_x0000_s2361"/>
                </a:ext>
                <a:ext uri="{FF2B5EF4-FFF2-40B4-BE49-F238E27FC236}">
                  <a16:creationId xmlns:a16="http://schemas.microsoft.com/office/drawing/2014/main" id="{00000000-0008-0000-0000-000039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221</xdr:row>
          <xdr:rowOff>161925</xdr:rowOff>
        </xdr:from>
        <xdr:to>
          <xdr:col>41</xdr:col>
          <xdr:colOff>104775</xdr:colOff>
          <xdr:row>223</xdr:row>
          <xdr:rowOff>28575</xdr:rowOff>
        </xdr:to>
        <xdr:sp macro="" textlink="">
          <xdr:nvSpPr>
            <xdr:cNvPr id="2362" name="Check Box 314" hidden="1">
              <a:extLst>
                <a:ext uri="{63B3BB69-23CF-44E3-9099-C40C66FF867C}">
                  <a14:compatExt spid="_x0000_s2362"/>
                </a:ext>
                <a:ext uri="{FF2B5EF4-FFF2-40B4-BE49-F238E27FC236}">
                  <a16:creationId xmlns:a16="http://schemas.microsoft.com/office/drawing/2014/main" id="{00000000-0008-0000-0000-00003A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221</xdr:row>
          <xdr:rowOff>161925</xdr:rowOff>
        </xdr:from>
        <xdr:to>
          <xdr:col>43</xdr:col>
          <xdr:colOff>104775</xdr:colOff>
          <xdr:row>223</xdr:row>
          <xdr:rowOff>28575</xdr:rowOff>
        </xdr:to>
        <xdr:sp macro="" textlink="">
          <xdr:nvSpPr>
            <xdr:cNvPr id="2363" name="Check Box 315" hidden="1">
              <a:extLst>
                <a:ext uri="{63B3BB69-23CF-44E3-9099-C40C66FF867C}">
                  <a14:compatExt spid="_x0000_s2363"/>
                </a:ext>
                <a:ext uri="{FF2B5EF4-FFF2-40B4-BE49-F238E27FC236}">
                  <a16:creationId xmlns:a16="http://schemas.microsoft.com/office/drawing/2014/main" id="{00000000-0008-0000-0000-00003B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221</xdr:row>
          <xdr:rowOff>161925</xdr:rowOff>
        </xdr:from>
        <xdr:to>
          <xdr:col>54</xdr:col>
          <xdr:colOff>104775</xdr:colOff>
          <xdr:row>223</xdr:row>
          <xdr:rowOff>28575</xdr:rowOff>
        </xdr:to>
        <xdr:sp macro="" textlink="">
          <xdr:nvSpPr>
            <xdr:cNvPr id="2364" name="Check Box 316" hidden="1">
              <a:extLst>
                <a:ext uri="{63B3BB69-23CF-44E3-9099-C40C66FF867C}">
                  <a14:compatExt spid="_x0000_s2364"/>
                </a:ext>
                <a:ext uri="{FF2B5EF4-FFF2-40B4-BE49-F238E27FC236}">
                  <a16:creationId xmlns:a16="http://schemas.microsoft.com/office/drawing/2014/main" id="{00000000-0008-0000-0000-00003C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221</xdr:row>
          <xdr:rowOff>161925</xdr:rowOff>
        </xdr:from>
        <xdr:to>
          <xdr:col>56</xdr:col>
          <xdr:colOff>104775</xdr:colOff>
          <xdr:row>223</xdr:row>
          <xdr:rowOff>28575</xdr:rowOff>
        </xdr:to>
        <xdr:sp macro="" textlink="">
          <xdr:nvSpPr>
            <xdr:cNvPr id="2365" name="Check Box 317" hidden="1">
              <a:extLst>
                <a:ext uri="{63B3BB69-23CF-44E3-9099-C40C66FF867C}">
                  <a14:compatExt spid="_x0000_s2365"/>
                </a:ext>
                <a:ext uri="{FF2B5EF4-FFF2-40B4-BE49-F238E27FC236}">
                  <a16:creationId xmlns:a16="http://schemas.microsoft.com/office/drawing/2014/main" id="{00000000-0008-0000-0000-00003D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223</xdr:row>
          <xdr:rowOff>161925</xdr:rowOff>
        </xdr:from>
        <xdr:to>
          <xdr:col>28</xdr:col>
          <xdr:colOff>104775</xdr:colOff>
          <xdr:row>225</xdr:row>
          <xdr:rowOff>28575</xdr:rowOff>
        </xdr:to>
        <xdr:sp macro="" textlink="">
          <xdr:nvSpPr>
            <xdr:cNvPr id="2368" name="Check Box 320" hidden="1">
              <a:extLst>
                <a:ext uri="{63B3BB69-23CF-44E3-9099-C40C66FF867C}">
                  <a14:compatExt spid="_x0000_s2368"/>
                </a:ext>
                <a:ext uri="{FF2B5EF4-FFF2-40B4-BE49-F238E27FC236}">
                  <a16:creationId xmlns:a16="http://schemas.microsoft.com/office/drawing/2014/main" id="{00000000-0008-0000-0000-000040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223</xdr:row>
          <xdr:rowOff>161925</xdr:rowOff>
        </xdr:from>
        <xdr:to>
          <xdr:col>41</xdr:col>
          <xdr:colOff>104775</xdr:colOff>
          <xdr:row>225</xdr:row>
          <xdr:rowOff>28575</xdr:rowOff>
        </xdr:to>
        <xdr:sp macro="" textlink="">
          <xdr:nvSpPr>
            <xdr:cNvPr id="2369" name="Check Box 321" hidden="1">
              <a:extLst>
                <a:ext uri="{63B3BB69-23CF-44E3-9099-C40C66FF867C}">
                  <a14:compatExt spid="_x0000_s2369"/>
                </a:ext>
                <a:ext uri="{FF2B5EF4-FFF2-40B4-BE49-F238E27FC236}">
                  <a16:creationId xmlns:a16="http://schemas.microsoft.com/office/drawing/2014/main" id="{00000000-0008-0000-0000-000041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223</xdr:row>
          <xdr:rowOff>161925</xdr:rowOff>
        </xdr:from>
        <xdr:to>
          <xdr:col>54</xdr:col>
          <xdr:colOff>104775</xdr:colOff>
          <xdr:row>225</xdr:row>
          <xdr:rowOff>28575</xdr:rowOff>
        </xdr:to>
        <xdr:sp macro="" textlink="">
          <xdr:nvSpPr>
            <xdr:cNvPr id="2370" name="Check Box 322" hidden="1">
              <a:extLst>
                <a:ext uri="{63B3BB69-23CF-44E3-9099-C40C66FF867C}">
                  <a14:compatExt spid="_x0000_s2370"/>
                </a:ext>
                <a:ext uri="{FF2B5EF4-FFF2-40B4-BE49-F238E27FC236}">
                  <a16:creationId xmlns:a16="http://schemas.microsoft.com/office/drawing/2014/main" id="{00000000-0008-0000-0000-000042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225</xdr:row>
          <xdr:rowOff>161925</xdr:rowOff>
        </xdr:from>
        <xdr:to>
          <xdr:col>15</xdr:col>
          <xdr:colOff>104775</xdr:colOff>
          <xdr:row>227</xdr:row>
          <xdr:rowOff>28575</xdr:rowOff>
        </xdr:to>
        <xdr:sp macro="" textlink="">
          <xdr:nvSpPr>
            <xdr:cNvPr id="2371" name="Check Box 323" hidden="1">
              <a:extLst>
                <a:ext uri="{63B3BB69-23CF-44E3-9099-C40C66FF867C}">
                  <a14:compatExt spid="_x0000_s2371"/>
                </a:ext>
                <a:ext uri="{FF2B5EF4-FFF2-40B4-BE49-F238E27FC236}">
                  <a16:creationId xmlns:a16="http://schemas.microsoft.com/office/drawing/2014/main" id="{00000000-0008-0000-0000-000043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225</xdr:row>
          <xdr:rowOff>161925</xdr:rowOff>
        </xdr:from>
        <xdr:to>
          <xdr:col>41</xdr:col>
          <xdr:colOff>104775</xdr:colOff>
          <xdr:row>227</xdr:row>
          <xdr:rowOff>28575</xdr:rowOff>
        </xdr:to>
        <xdr:sp macro="" textlink="">
          <xdr:nvSpPr>
            <xdr:cNvPr id="2374" name="Check Box 326" hidden="1">
              <a:extLst>
                <a:ext uri="{63B3BB69-23CF-44E3-9099-C40C66FF867C}">
                  <a14:compatExt spid="_x0000_s2374"/>
                </a:ext>
                <a:ext uri="{FF2B5EF4-FFF2-40B4-BE49-F238E27FC236}">
                  <a16:creationId xmlns:a16="http://schemas.microsoft.com/office/drawing/2014/main" id="{00000000-0008-0000-0000-000046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225</xdr:row>
          <xdr:rowOff>161925</xdr:rowOff>
        </xdr:from>
        <xdr:to>
          <xdr:col>43</xdr:col>
          <xdr:colOff>104775</xdr:colOff>
          <xdr:row>227</xdr:row>
          <xdr:rowOff>28575</xdr:rowOff>
        </xdr:to>
        <xdr:sp macro="" textlink="">
          <xdr:nvSpPr>
            <xdr:cNvPr id="2375" name="Check Box 327" hidden="1">
              <a:extLst>
                <a:ext uri="{63B3BB69-23CF-44E3-9099-C40C66FF867C}">
                  <a14:compatExt spid="_x0000_s2375"/>
                </a:ext>
                <a:ext uri="{FF2B5EF4-FFF2-40B4-BE49-F238E27FC236}">
                  <a16:creationId xmlns:a16="http://schemas.microsoft.com/office/drawing/2014/main" id="{00000000-0008-0000-0000-000047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225</xdr:row>
          <xdr:rowOff>161925</xdr:rowOff>
        </xdr:from>
        <xdr:to>
          <xdr:col>54</xdr:col>
          <xdr:colOff>104775</xdr:colOff>
          <xdr:row>227</xdr:row>
          <xdr:rowOff>28575</xdr:rowOff>
        </xdr:to>
        <xdr:sp macro="" textlink="">
          <xdr:nvSpPr>
            <xdr:cNvPr id="2376" name="Check Box 328" hidden="1">
              <a:extLst>
                <a:ext uri="{63B3BB69-23CF-44E3-9099-C40C66FF867C}">
                  <a14:compatExt spid="_x0000_s2376"/>
                </a:ext>
                <a:ext uri="{FF2B5EF4-FFF2-40B4-BE49-F238E27FC236}">
                  <a16:creationId xmlns:a16="http://schemas.microsoft.com/office/drawing/2014/main" id="{00000000-0008-0000-0000-000048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227</xdr:row>
          <xdr:rowOff>161925</xdr:rowOff>
        </xdr:from>
        <xdr:to>
          <xdr:col>15</xdr:col>
          <xdr:colOff>104775</xdr:colOff>
          <xdr:row>229</xdr:row>
          <xdr:rowOff>28575</xdr:rowOff>
        </xdr:to>
        <xdr:sp macro="" textlink="">
          <xdr:nvSpPr>
            <xdr:cNvPr id="2377" name="Check Box 329" hidden="1">
              <a:extLst>
                <a:ext uri="{63B3BB69-23CF-44E3-9099-C40C66FF867C}">
                  <a14:compatExt spid="_x0000_s2377"/>
                </a:ext>
                <a:ext uri="{FF2B5EF4-FFF2-40B4-BE49-F238E27FC236}">
                  <a16:creationId xmlns:a16="http://schemas.microsoft.com/office/drawing/2014/main" id="{00000000-0008-0000-0000-000049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227</xdr:row>
          <xdr:rowOff>161925</xdr:rowOff>
        </xdr:from>
        <xdr:to>
          <xdr:col>17</xdr:col>
          <xdr:colOff>104775</xdr:colOff>
          <xdr:row>229</xdr:row>
          <xdr:rowOff>28575</xdr:rowOff>
        </xdr:to>
        <xdr:sp macro="" textlink="">
          <xdr:nvSpPr>
            <xdr:cNvPr id="2378" name="Check Box 330" hidden="1">
              <a:extLst>
                <a:ext uri="{63B3BB69-23CF-44E3-9099-C40C66FF867C}">
                  <a14:compatExt spid="_x0000_s2378"/>
                </a:ext>
                <a:ext uri="{FF2B5EF4-FFF2-40B4-BE49-F238E27FC236}">
                  <a16:creationId xmlns:a16="http://schemas.microsoft.com/office/drawing/2014/main" id="{00000000-0008-0000-0000-00004A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227</xdr:row>
          <xdr:rowOff>161925</xdr:rowOff>
        </xdr:from>
        <xdr:to>
          <xdr:col>28</xdr:col>
          <xdr:colOff>104775</xdr:colOff>
          <xdr:row>229</xdr:row>
          <xdr:rowOff>28575</xdr:rowOff>
        </xdr:to>
        <xdr:sp macro="" textlink="">
          <xdr:nvSpPr>
            <xdr:cNvPr id="2379" name="Check Box 331" hidden="1">
              <a:extLst>
                <a:ext uri="{63B3BB69-23CF-44E3-9099-C40C66FF867C}">
                  <a14:compatExt spid="_x0000_s2379"/>
                </a:ext>
                <a:ext uri="{FF2B5EF4-FFF2-40B4-BE49-F238E27FC236}">
                  <a16:creationId xmlns:a16="http://schemas.microsoft.com/office/drawing/2014/main" id="{00000000-0008-0000-0000-00004B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227</xdr:row>
          <xdr:rowOff>161925</xdr:rowOff>
        </xdr:from>
        <xdr:to>
          <xdr:col>30</xdr:col>
          <xdr:colOff>104775</xdr:colOff>
          <xdr:row>229</xdr:row>
          <xdr:rowOff>28575</xdr:rowOff>
        </xdr:to>
        <xdr:sp macro="" textlink="">
          <xdr:nvSpPr>
            <xdr:cNvPr id="2380" name="Check Box 332" hidden="1">
              <a:extLst>
                <a:ext uri="{63B3BB69-23CF-44E3-9099-C40C66FF867C}">
                  <a14:compatExt spid="_x0000_s2380"/>
                </a:ext>
                <a:ext uri="{FF2B5EF4-FFF2-40B4-BE49-F238E27FC236}">
                  <a16:creationId xmlns:a16="http://schemas.microsoft.com/office/drawing/2014/main" id="{00000000-0008-0000-0000-00004C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227</xdr:row>
          <xdr:rowOff>161925</xdr:rowOff>
        </xdr:from>
        <xdr:to>
          <xdr:col>41</xdr:col>
          <xdr:colOff>104775</xdr:colOff>
          <xdr:row>229</xdr:row>
          <xdr:rowOff>28575</xdr:rowOff>
        </xdr:to>
        <xdr:sp macro="" textlink="">
          <xdr:nvSpPr>
            <xdr:cNvPr id="2381" name="Check Box 333" hidden="1">
              <a:extLst>
                <a:ext uri="{63B3BB69-23CF-44E3-9099-C40C66FF867C}">
                  <a14:compatExt spid="_x0000_s2381"/>
                </a:ext>
                <a:ext uri="{FF2B5EF4-FFF2-40B4-BE49-F238E27FC236}">
                  <a16:creationId xmlns:a16="http://schemas.microsoft.com/office/drawing/2014/main" id="{00000000-0008-0000-0000-00004D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229</xdr:row>
          <xdr:rowOff>161925</xdr:rowOff>
        </xdr:from>
        <xdr:to>
          <xdr:col>41</xdr:col>
          <xdr:colOff>104775</xdr:colOff>
          <xdr:row>231</xdr:row>
          <xdr:rowOff>28575</xdr:rowOff>
        </xdr:to>
        <xdr:sp macro="" textlink="">
          <xdr:nvSpPr>
            <xdr:cNvPr id="2386" name="Check Box 338" hidden="1">
              <a:extLst>
                <a:ext uri="{63B3BB69-23CF-44E3-9099-C40C66FF867C}">
                  <a14:compatExt spid="_x0000_s2386"/>
                </a:ext>
                <a:ext uri="{FF2B5EF4-FFF2-40B4-BE49-F238E27FC236}">
                  <a16:creationId xmlns:a16="http://schemas.microsoft.com/office/drawing/2014/main" id="{00000000-0008-0000-0000-000052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229</xdr:row>
          <xdr:rowOff>161925</xdr:rowOff>
        </xdr:from>
        <xdr:to>
          <xdr:col>43</xdr:col>
          <xdr:colOff>104775</xdr:colOff>
          <xdr:row>231</xdr:row>
          <xdr:rowOff>28575</xdr:rowOff>
        </xdr:to>
        <xdr:sp macro="" textlink="">
          <xdr:nvSpPr>
            <xdr:cNvPr id="2387" name="Check Box 339" hidden="1">
              <a:extLst>
                <a:ext uri="{63B3BB69-23CF-44E3-9099-C40C66FF867C}">
                  <a14:compatExt spid="_x0000_s2387"/>
                </a:ext>
                <a:ext uri="{FF2B5EF4-FFF2-40B4-BE49-F238E27FC236}">
                  <a16:creationId xmlns:a16="http://schemas.microsoft.com/office/drawing/2014/main" id="{00000000-0008-0000-0000-000053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229</xdr:row>
          <xdr:rowOff>161925</xdr:rowOff>
        </xdr:from>
        <xdr:to>
          <xdr:col>54</xdr:col>
          <xdr:colOff>104775</xdr:colOff>
          <xdr:row>231</xdr:row>
          <xdr:rowOff>28575</xdr:rowOff>
        </xdr:to>
        <xdr:sp macro="" textlink="">
          <xdr:nvSpPr>
            <xdr:cNvPr id="2388" name="Check Box 340" hidden="1">
              <a:extLst>
                <a:ext uri="{63B3BB69-23CF-44E3-9099-C40C66FF867C}">
                  <a14:compatExt spid="_x0000_s2388"/>
                </a:ext>
                <a:ext uri="{FF2B5EF4-FFF2-40B4-BE49-F238E27FC236}">
                  <a16:creationId xmlns:a16="http://schemas.microsoft.com/office/drawing/2014/main" id="{00000000-0008-0000-0000-000054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229</xdr:row>
          <xdr:rowOff>161925</xdr:rowOff>
        </xdr:from>
        <xdr:to>
          <xdr:col>56</xdr:col>
          <xdr:colOff>104775</xdr:colOff>
          <xdr:row>231</xdr:row>
          <xdr:rowOff>28575</xdr:rowOff>
        </xdr:to>
        <xdr:sp macro="" textlink="">
          <xdr:nvSpPr>
            <xdr:cNvPr id="2389" name="Check Box 341" hidden="1">
              <a:extLst>
                <a:ext uri="{63B3BB69-23CF-44E3-9099-C40C66FF867C}">
                  <a14:compatExt spid="_x0000_s2389"/>
                </a:ext>
                <a:ext uri="{FF2B5EF4-FFF2-40B4-BE49-F238E27FC236}">
                  <a16:creationId xmlns:a16="http://schemas.microsoft.com/office/drawing/2014/main" id="{00000000-0008-0000-0000-000055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231</xdr:row>
          <xdr:rowOff>161925</xdr:rowOff>
        </xdr:from>
        <xdr:to>
          <xdr:col>15</xdr:col>
          <xdr:colOff>104775</xdr:colOff>
          <xdr:row>233</xdr:row>
          <xdr:rowOff>28575</xdr:rowOff>
        </xdr:to>
        <xdr:sp macro="" textlink="">
          <xdr:nvSpPr>
            <xdr:cNvPr id="2390" name="Check Box 342" hidden="1">
              <a:extLst>
                <a:ext uri="{63B3BB69-23CF-44E3-9099-C40C66FF867C}">
                  <a14:compatExt spid="_x0000_s2390"/>
                </a:ext>
                <a:ext uri="{FF2B5EF4-FFF2-40B4-BE49-F238E27FC236}">
                  <a16:creationId xmlns:a16="http://schemas.microsoft.com/office/drawing/2014/main" id="{00000000-0008-0000-0000-000056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231</xdr:row>
          <xdr:rowOff>161925</xdr:rowOff>
        </xdr:from>
        <xdr:to>
          <xdr:col>28</xdr:col>
          <xdr:colOff>104775</xdr:colOff>
          <xdr:row>233</xdr:row>
          <xdr:rowOff>28575</xdr:rowOff>
        </xdr:to>
        <xdr:sp macro="" textlink="">
          <xdr:nvSpPr>
            <xdr:cNvPr id="2391" name="Check Box 343" hidden="1">
              <a:extLst>
                <a:ext uri="{63B3BB69-23CF-44E3-9099-C40C66FF867C}">
                  <a14:compatExt spid="_x0000_s2391"/>
                </a:ext>
                <a:ext uri="{FF2B5EF4-FFF2-40B4-BE49-F238E27FC236}">
                  <a16:creationId xmlns:a16="http://schemas.microsoft.com/office/drawing/2014/main" id="{00000000-0008-0000-0000-000057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231</xdr:row>
          <xdr:rowOff>161925</xdr:rowOff>
        </xdr:from>
        <xdr:to>
          <xdr:col>54</xdr:col>
          <xdr:colOff>104775</xdr:colOff>
          <xdr:row>233</xdr:row>
          <xdr:rowOff>28575</xdr:rowOff>
        </xdr:to>
        <xdr:sp macro="" textlink="">
          <xdr:nvSpPr>
            <xdr:cNvPr id="2393" name="Check Box 345" hidden="1">
              <a:extLst>
                <a:ext uri="{63B3BB69-23CF-44E3-9099-C40C66FF867C}">
                  <a14:compatExt spid="_x0000_s2393"/>
                </a:ext>
                <a:ext uri="{FF2B5EF4-FFF2-40B4-BE49-F238E27FC236}">
                  <a16:creationId xmlns:a16="http://schemas.microsoft.com/office/drawing/2014/main" id="{00000000-0008-0000-0000-000059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231</xdr:row>
          <xdr:rowOff>161925</xdr:rowOff>
        </xdr:from>
        <xdr:to>
          <xdr:col>56</xdr:col>
          <xdr:colOff>104775</xdr:colOff>
          <xdr:row>233</xdr:row>
          <xdr:rowOff>28575</xdr:rowOff>
        </xdr:to>
        <xdr:sp macro="" textlink="">
          <xdr:nvSpPr>
            <xdr:cNvPr id="2394" name="Check Box 346" hidden="1">
              <a:extLst>
                <a:ext uri="{63B3BB69-23CF-44E3-9099-C40C66FF867C}">
                  <a14:compatExt spid="_x0000_s2394"/>
                </a:ext>
                <a:ext uri="{FF2B5EF4-FFF2-40B4-BE49-F238E27FC236}">
                  <a16:creationId xmlns:a16="http://schemas.microsoft.com/office/drawing/2014/main" id="{00000000-0008-0000-0000-00005A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233</xdr:row>
          <xdr:rowOff>161925</xdr:rowOff>
        </xdr:from>
        <xdr:to>
          <xdr:col>15</xdr:col>
          <xdr:colOff>104775</xdr:colOff>
          <xdr:row>235</xdr:row>
          <xdr:rowOff>28575</xdr:rowOff>
        </xdr:to>
        <xdr:sp macro="" textlink="">
          <xdr:nvSpPr>
            <xdr:cNvPr id="2395" name="Check Box 347" hidden="1">
              <a:extLst>
                <a:ext uri="{63B3BB69-23CF-44E3-9099-C40C66FF867C}">
                  <a14:compatExt spid="_x0000_s2395"/>
                </a:ext>
                <a:ext uri="{FF2B5EF4-FFF2-40B4-BE49-F238E27FC236}">
                  <a16:creationId xmlns:a16="http://schemas.microsoft.com/office/drawing/2014/main" id="{00000000-0008-0000-0000-00005B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233</xdr:row>
          <xdr:rowOff>161925</xdr:rowOff>
        </xdr:from>
        <xdr:to>
          <xdr:col>17</xdr:col>
          <xdr:colOff>104775</xdr:colOff>
          <xdr:row>235</xdr:row>
          <xdr:rowOff>28575</xdr:rowOff>
        </xdr:to>
        <xdr:sp macro="" textlink="">
          <xdr:nvSpPr>
            <xdr:cNvPr id="2396" name="Check Box 348" hidden="1">
              <a:extLst>
                <a:ext uri="{63B3BB69-23CF-44E3-9099-C40C66FF867C}">
                  <a14:compatExt spid="_x0000_s2396"/>
                </a:ext>
                <a:ext uri="{FF2B5EF4-FFF2-40B4-BE49-F238E27FC236}">
                  <a16:creationId xmlns:a16="http://schemas.microsoft.com/office/drawing/2014/main" id="{00000000-0008-0000-0000-00005C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233</xdr:row>
          <xdr:rowOff>161925</xdr:rowOff>
        </xdr:from>
        <xdr:to>
          <xdr:col>41</xdr:col>
          <xdr:colOff>104775</xdr:colOff>
          <xdr:row>235</xdr:row>
          <xdr:rowOff>28575</xdr:rowOff>
        </xdr:to>
        <xdr:sp macro="" textlink="">
          <xdr:nvSpPr>
            <xdr:cNvPr id="2398" name="Check Box 350" hidden="1">
              <a:extLst>
                <a:ext uri="{63B3BB69-23CF-44E3-9099-C40C66FF867C}">
                  <a14:compatExt spid="_x0000_s2398"/>
                </a:ext>
                <a:ext uri="{FF2B5EF4-FFF2-40B4-BE49-F238E27FC236}">
                  <a16:creationId xmlns:a16="http://schemas.microsoft.com/office/drawing/2014/main" id="{00000000-0008-0000-0000-00005E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233</xdr:row>
          <xdr:rowOff>161925</xdr:rowOff>
        </xdr:from>
        <xdr:to>
          <xdr:col>43</xdr:col>
          <xdr:colOff>104775</xdr:colOff>
          <xdr:row>235</xdr:row>
          <xdr:rowOff>28575</xdr:rowOff>
        </xdr:to>
        <xdr:sp macro="" textlink="">
          <xdr:nvSpPr>
            <xdr:cNvPr id="2399" name="Check Box 351" hidden="1">
              <a:extLst>
                <a:ext uri="{63B3BB69-23CF-44E3-9099-C40C66FF867C}">
                  <a14:compatExt spid="_x0000_s2399"/>
                </a:ext>
                <a:ext uri="{FF2B5EF4-FFF2-40B4-BE49-F238E27FC236}">
                  <a16:creationId xmlns:a16="http://schemas.microsoft.com/office/drawing/2014/main" id="{00000000-0008-0000-0000-00005F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233</xdr:row>
          <xdr:rowOff>161925</xdr:rowOff>
        </xdr:from>
        <xdr:to>
          <xdr:col>54</xdr:col>
          <xdr:colOff>104775</xdr:colOff>
          <xdr:row>235</xdr:row>
          <xdr:rowOff>28575</xdr:rowOff>
        </xdr:to>
        <xdr:sp macro="" textlink="">
          <xdr:nvSpPr>
            <xdr:cNvPr id="2400" name="Check Box 352" hidden="1">
              <a:extLst>
                <a:ext uri="{63B3BB69-23CF-44E3-9099-C40C66FF867C}">
                  <a14:compatExt spid="_x0000_s2400"/>
                </a:ext>
                <a:ext uri="{FF2B5EF4-FFF2-40B4-BE49-F238E27FC236}">
                  <a16:creationId xmlns:a16="http://schemas.microsoft.com/office/drawing/2014/main" id="{00000000-0008-0000-0000-000060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233</xdr:row>
          <xdr:rowOff>161925</xdr:rowOff>
        </xdr:from>
        <xdr:to>
          <xdr:col>56</xdr:col>
          <xdr:colOff>104775</xdr:colOff>
          <xdr:row>235</xdr:row>
          <xdr:rowOff>28575</xdr:rowOff>
        </xdr:to>
        <xdr:sp macro="" textlink="">
          <xdr:nvSpPr>
            <xdr:cNvPr id="2401" name="Check Box 353" hidden="1">
              <a:extLst>
                <a:ext uri="{63B3BB69-23CF-44E3-9099-C40C66FF867C}">
                  <a14:compatExt spid="_x0000_s2401"/>
                </a:ext>
                <a:ext uri="{FF2B5EF4-FFF2-40B4-BE49-F238E27FC236}">
                  <a16:creationId xmlns:a16="http://schemas.microsoft.com/office/drawing/2014/main" id="{00000000-0008-0000-0000-000061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235</xdr:row>
          <xdr:rowOff>161925</xdr:rowOff>
        </xdr:from>
        <xdr:to>
          <xdr:col>15</xdr:col>
          <xdr:colOff>104775</xdr:colOff>
          <xdr:row>237</xdr:row>
          <xdr:rowOff>28575</xdr:rowOff>
        </xdr:to>
        <xdr:sp macro="" textlink="">
          <xdr:nvSpPr>
            <xdr:cNvPr id="2402" name="Check Box 354" hidden="1">
              <a:extLst>
                <a:ext uri="{63B3BB69-23CF-44E3-9099-C40C66FF867C}">
                  <a14:compatExt spid="_x0000_s2402"/>
                </a:ext>
                <a:ext uri="{FF2B5EF4-FFF2-40B4-BE49-F238E27FC236}">
                  <a16:creationId xmlns:a16="http://schemas.microsoft.com/office/drawing/2014/main" id="{00000000-0008-0000-0000-000062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235</xdr:row>
          <xdr:rowOff>161925</xdr:rowOff>
        </xdr:from>
        <xdr:to>
          <xdr:col>41</xdr:col>
          <xdr:colOff>104775</xdr:colOff>
          <xdr:row>237</xdr:row>
          <xdr:rowOff>28575</xdr:rowOff>
        </xdr:to>
        <xdr:sp macro="" textlink="">
          <xdr:nvSpPr>
            <xdr:cNvPr id="2405" name="Check Box 357" hidden="1">
              <a:extLst>
                <a:ext uri="{63B3BB69-23CF-44E3-9099-C40C66FF867C}">
                  <a14:compatExt spid="_x0000_s2405"/>
                </a:ext>
                <a:ext uri="{FF2B5EF4-FFF2-40B4-BE49-F238E27FC236}">
                  <a16:creationId xmlns:a16="http://schemas.microsoft.com/office/drawing/2014/main" id="{00000000-0008-0000-0000-000065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235</xdr:row>
          <xdr:rowOff>161925</xdr:rowOff>
        </xdr:from>
        <xdr:to>
          <xdr:col>54</xdr:col>
          <xdr:colOff>104775</xdr:colOff>
          <xdr:row>237</xdr:row>
          <xdr:rowOff>28575</xdr:rowOff>
        </xdr:to>
        <xdr:sp macro="" textlink="">
          <xdr:nvSpPr>
            <xdr:cNvPr id="2406" name="Check Box 358" hidden="1">
              <a:extLst>
                <a:ext uri="{63B3BB69-23CF-44E3-9099-C40C66FF867C}">
                  <a14:compatExt spid="_x0000_s2406"/>
                </a:ext>
                <a:ext uri="{FF2B5EF4-FFF2-40B4-BE49-F238E27FC236}">
                  <a16:creationId xmlns:a16="http://schemas.microsoft.com/office/drawing/2014/main" id="{00000000-0008-0000-0000-000066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237</xdr:row>
          <xdr:rowOff>161925</xdr:rowOff>
        </xdr:from>
        <xdr:to>
          <xdr:col>15</xdr:col>
          <xdr:colOff>104775</xdr:colOff>
          <xdr:row>239</xdr:row>
          <xdr:rowOff>28575</xdr:rowOff>
        </xdr:to>
        <xdr:sp macro="" textlink="">
          <xdr:nvSpPr>
            <xdr:cNvPr id="2407" name="Check Box 359" hidden="1">
              <a:extLst>
                <a:ext uri="{63B3BB69-23CF-44E3-9099-C40C66FF867C}">
                  <a14:compatExt spid="_x0000_s2407"/>
                </a:ext>
                <a:ext uri="{FF2B5EF4-FFF2-40B4-BE49-F238E27FC236}">
                  <a16:creationId xmlns:a16="http://schemas.microsoft.com/office/drawing/2014/main" id="{00000000-0008-0000-0000-000067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239</xdr:row>
          <xdr:rowOff>161925</xdr:rowOff>
        </xdr:from>
        <xdr:to>
          <xdr:col>15</xdr:col>
          <xdr:colOff>104775</xdr:colOff>
          <xdr:row>241</xdr:row>
          <xdr:rowOff>28575</xdr:rowOff>
        </xdr:to>
        <xdr:sp macro="" textlink="">
          <xdr:nvSpPr>
            <xdr:cNvPr id="2412" name="Check Box 364" hidden="1">
              <a:extLst>
                <a:ext uri="{63B3BB69-23CF-44E3-9099-C40C66FF867C}">
                  <a14:compatExt spid="_x0000_s2412"/>
                </a:ext>
                <a:ext uri="{FF2B5EF4-FFF2-40B4-BE49-F238E27FC236}">
                  <a16:creationId xmlns:a16="http://schemas.microsoft.com/office/drawing/2014/main" id="{00000000-0008-0000-0000-00006C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239</xdr:row>
          <xdr:rowOff>161925</xdr:rowOff>
        </xdr:from>
        <xdr:to>
          <xdr:col>17</xdr:col>
          <xdr:colOff>104775</xdr:colOff>
          <xdr:row>241</xdr:row>
          <xdr:rowOff>28575</xdr:rowOff>
        </xdr:to>
        <xdr:sp macro="" textlink="">
          <xdr:nvSpPr>
            <xdr:cNvPr id="2413" name="Check Box 365" hidden="1">
              <a:extLst>
                <a:ext uri="{63B3BB69-23CF-44E3-9099-C40C66FF867C}">
                  <a14:compatExt spid="_x0000_s2413"/>
                </a:ext>
                <a:ext uri="{FF2B5EF4-FFF2-40B4-BE49-F238E27FC236}">
                  <a16:creationId xmlns:a16="http://schemas.microsoft.com/office/drawing/2014/main" id="{00000000-0008-0000-0000-00006D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241</xdr:row>
          <xdr:rowOff>161925</xdr:rowOff>
        </xdr:from>
        <xdr:to>
          <xdr:col>15</xdr:col>
          <xdr:colOff>104775</xdr:colOff>
          <xdr:row>243</xdr:row>
          <xdr:rowOff>28575</xdr:rowOff>
        </xdr:to>
        <xdr:sp macro="" textlink="">
          <xdr:nvSpPr>
            <xdr:cNvPr id="2417" name="Check Box 369" hidden="1">
              <a:extLst>
                <a:ext uri="{63B3BB69-23CF-44E3-9099-C40C66FF867C}">
                  <a14:compatExt spid="_x0000_s2417"/>
                </a:ext>
                <a:ext uri="{FF2B5EF4-FFF2-40B4-BE49-F238E27FC236}">
                  <a16:creationId xmlns:a16="http://schemas.microsoft.com/office/drawing/2014/main" id="{00000000-0008-0000-0000-000071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241</xdr:row>
          <xdr:rowOff>161925</xdr:rowOff>
        </xdr:from>
        <xdr:to>
          <xdr:col>17</xdr:col>
          <xdr:colOff>104775</xdr:colOff>
          <xdr:row>243</xdr:row>
          <xdr:rowOff>28575</xdr:rowOff>
        </xdr:to>
        <xdr:sp macro="" textlink="">
          <xdr:nvSpPr>
            <xdr:cNvPr id="2418" name="Check Box 370" hidden="1">
              <a:extLst>
                <a:ext uri="{63B3BB69-23CF-44E3-9099-C40C66FF867C}">
                  <a14:compatExt spid="_x0000_s2418"/>
                </a:ext>
                <a:ext uri="{FF2B5EF4-FFF2-40B4-BE49-F238E27FC236}">
                  <a16:creationId xmlns:a16="http://schemas.microsoft.com/office/drawing/2014/main" id="{00000000-0008-0000-0000-000072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241</xdr:row>
          <xdr:rowOff>161925</xdr:rowOff>
        </xdr:from>
        <xdr:to>
          <xdr:col>28</xdr:col>
          <xdr:colOff>104775</xdr:colOff>
          <xdr:row>243</xdr:row>
          <xdr:rowOff>28575</xdr:rowOff>
        </xdr:to>
        <xdr:sp macro="" textlink="">
          <xdr:nvSpPr>
            <xdr:cNvPr id="2419" name="Check Box 371" hidden="1">
              <a:extLst>
                <a:ext uri="{63B3BB69-23CF-44E3-9099-C40C66FF867C}">
                  <a14:compatExt spid="_x0000_s2419"/>
                </a:ext>
                <a:ext uri="{FF2B5EF4-FFF2-40B4-BE49-F238E27FC236}">
                  <a16:creationId xmlns:a16="http://schemas.microsoft.com/office/drawing/2014/main" id="{00000000-0008-0000-0000-000073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241</xdr:row>
          <xdr:rowOff>161925</xdr:rowOff>
        </xdr:from>
        <xdr:to>
          <xdr:col>30</xdr:col>
          <xdr:colOff>104775</xdr:colOff>
          <xdr:row>243</xdr:row>
          <xdr:rowOff>28575</xdr:rowOff>
        </xdr:to>
        <xdr:sp macro="" textlink="">
          <xdr:nvSpPr>
            <xdr:cNvPr id="2420" name="Check Box 372" hidden="1">
              <a:extLst>
                <a:ext uri="{63B3BB69-23CF-44E3-9099-C40C66FF867C}">
                  <a14:compatExt spid="_x0000_s2420"/>
                </a:ext>
                <a:ext uri="{FF2B5EF4-FFF2-40B4-BE49-F238E27FC236}">
                  <a16:creationId xmlns:a16="http://schemas.microsoft.com/office/drawing/2014/main" id="{00000000-0008-0000-0000-000074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241</xdr:row>
          <xdr:rowOff>161925</xdr:rowOff>
        </xdr:from>
        <xdr:to>
          <xdr:col>41</xdr:col>
          <xdr:colOff>104775</xdr:colOff>
          <xdr:row>243</xdr:row>
          <xdr:rowOff>28575</xdr:rowOff>
        </xdr:to>
        <xdr:sp macro="" textlink="">
          <xdr:nvSpPr>
            <xdr:cNvPr id="2421" name="Check Box 373" hidden="1">
              <a:extLst>
                <a:ext uri="{63B3BB69-23CF-44E3-9099-C40C66FF867C}">
                  <a14:compatExt spid="_x0000_s2421"/>
                </a:ext>
                <a:ext uri="{FF2B5EF4-FFF2-40B4-BE49-F238E27FC236}">
                  <a16:creationId xmlns:a16="http://schemas.microsoft.com/office/drawing/2014/main" id="{00000000-0008-0000-0000-000075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241</xdr:row>
          <xdr:rowOff>161925</xdr:rowOff>
        </xdr:from>
        <xdr:to>
          <xdr:col>43</xdr:col>
          <xdr:colOff>104775</xdr:colOff>
          <xdr:row>243</xdr:row>
          <xdr:rowOff>28575</xdr:rowOff>
        </xdr:to>
        <xdr:sp macro="" textlink="">
          <xdr:nvSpPr>
            <xdr:cNvPr id="2422" name="Check Box 374" hidden="1">
              <a:extLst>
                <a:ext uri="{63B3BB69-23CF-44E3-9099-C40C66FF867C}">
                  <a14:compatExt spid="_x0000_s2422"/>
                </a:ext>
                <a:ext uri="{FF2B5EF4-FFF2-40B4-BE49-F238E27FC236}">
                  <a16:creationId xmlns:a16="http://schemas.microsoft.com/office/drawing/2014/main" id="{00000000-0008-0000-0000-000076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243</xdr:row>
          <xdr:rowOff>161925</xdr:rowOff>
        </xdr:from>
        <xdr:to>
          <xdr:col>54</xdr:col>
          <xdr:colOff>104775</xdr:colOff>
          <xdr:row>245</xdr:row>
          <xdr:rowOff>28575</xdr:rowOff>
        </xdr:to>
        <xdr:sp macro="" textlink="">
          <xdr:nvSpPr>
            <xdr:cNvPr id="2428" name="Check Box 380" hidden="1">
              <a:extLst>
                <a:ext uri="{63B3BB69-23CF-44E3-9099-C40C66FF867C}">
                  <a14:compatExt spid="_x0000_s2428"/>
                </a:ext>
                <a:ext uri="{FF2B5EF4-FFF2-40B4-BE49-F238E27FC236}">
                  <a16:creationId xmlns:a16="http://schemas.microsoft.com/office/drawing/2014/main" id="{00000000-0008-0000-0000-00007C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245</xdr:row>
          <xdr:rowOff>161925</xdr:rowOff>
        </xdr:from>
        <xdr:to>
          <xdr:col>15</xdr:col>
          <xdr:colOff>104775</xdr:colOff>
          <xdr:row>247</xdr:row>
          <xdr:rowOff>28575</xdr:rowOff>
        </xdr:to>
        <xdr:sp macro="" textlink="">
          <xdr:nvSpPr>
            <xdr:cNvPr id="2429" name="Check Box 381" hidden="1">
              <a:extLst>
                <a:ext uri="{63B3BB69-23CF-44E3-9099-C40C66FF867C}">
                  <a14:compatExt spid="_x0000_s2429"/>
                </a:ext>
                <a:ext uri="{FF2B5EF4-FFF2-40B4-BE49-F238E27FC236}">
                  <a16:creationId xmlns:a16="http://schemas.microsoft.com/office/drawing/2014/main" id="{00000000-0008-0000-0000-00007D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245</xdr:row>
          <xdr:rowOff>161925</xdr:rowOff>
        </xdr:from>
        <xdr:to>
          <xdr:col>28</xdr:col>
          <xdr:colOff>104775</xdr:colOff>
          <xdr:row>247</xdr:row>
          <xdr:rowOff>28575</xdr:rowOff>
        </xdr:to>
        <xdr:sp macro="" textlink="">
          <xdr:nvSpPr>
            <xdr:cNvPr id="2430" name="Check Box 382" hidden="1">
              <a:extLst>
                <a:ext uri="{63B3BB69-23CF-44E3-9099-C40C66FF867C}">
                  <a14:compatExt spid="_x0000_s2430"/>
                </a:ext>
                <a:ext uri="{FF2B5EF4-FFF2-40B4-BE49-F238E27FC236}">
                  <a16:creationId xmlns:a16="http://schemas.microsoft.com/office/drawing/2014/main" id="{00000000-0008-0000-0000-00007E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245</xdr:row>
          <xdr:rowOff>161925</xdr:rowOff>
        </xdr:from>
        <xdr:to>
          <xdr:col>41</xdr:col>
          <xdr:colOff>104775</xdr:colOff>
          <xdr:row>247</xdr:row>
          <xdr:rowOff>28575</xdr:rowOff>
        </xdr:to>
        <xdr:sp macro="" textlink="">
          <xdr:nvSpPr>
            <xdr:cNvPr id="2431" name="Check Box 383" hidden="1">
              <a:extLst>
                <a:ext uri="{63B3BB69-23CF-44E3-9099-C40C66FF867C}">
                  <a14:compatExt spid="_x0000_s2431"/>
                </a:ext>
                <a:ext uri="{FF2B5EF4-FFF2-40B4-BE49-F238E27FC236}">
                  <a16:creationId xmlns:a16="http://schemas.microsoft.com/office/drawing/2014/main" id="{00000000-0008-0000-0000-00007F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245</xdr:row>
          <xdr:rowOff>161925</xdr:rowOff>
        </xdr:from>
        <xdr:to>
          <xdr:col>54</xdr:col>
          <xdr:colOff>104775</xdr:colOff>
          <xdr:row>247</xdr:row>
          <xdr:rowOff>28575</xdr:rowOff>
        </xdr:to>
        <xdr:sp macro="" textlink="">
          <xdr:nvSpPr>
            <xdr:cNvPr id="2432" name="Check Box 384" hidden="1">
              <a:extLst>
                <a:ext uri="{63B3BB69-23CF-44E3-9099-C40C66FF867C}">
                  <a14:compatExt spid="_x0000_s2432"/>
                </a:ext>
                <a:ext uri="{FF2B5EF4-FFF2-40B4-BE49-F238E27FC236}">
                  <a16:creationId xmlns:a16="http://schemas.microsoft.com/office/drawing/2014/main" id="{00000000-0008-0000-0000-000080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247</xdr:row>
          <xdr:rowOff>161925</xdr:rowOff>
        </xdr:from>
        <xdr:to>
          <xdr:col>15</xdr:col>
          <xdr:colOff>104775</xdr:colOff>
          <xdr:row>249</xdr:row>
          <xdr:rowOff>28575</xdr:rowOff>
        </xdr:to>
        <xdr:sp macro="" textlink="">
          <xdr:nvSpPr>
            <xdr:cNvPr id="2433" name="Check Box 385" hidden="1">
              <a:extLst>
                <a:ext uri="{63B3BB69-23CF-44E3-9099-C40C66FF867C}">
                  <a14:compatExt spid="_x0000_s2433"/>
                </a:ext>
                <a:ext uri="{FF2B5EF4-FFF2-40B4-BE49-F238E27FC236}">
                  <a16:creationId xmlns:a16="http://schemas.microsoft.com/office/drawing/2014/main" id="{00000000-0008-0000-0000-000081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247</xdr:row>
          <xdr:rowOff>161925</xdr:rowOff>
        </xdr:from>
        <xdr:to>
          <xdr:col>28</xdr:col>
          <xdr:colOff>104775</xdr:colOff>
          <xdr:row>249</xdr:row>
          <xdr:rowOff>28575</xdr:rowOff>
        </xdr:to>
        <xdr:sp macro="" textlink="">
          <xdr:nvSpPr>
            <xdr:cNvPr id="2434" name="Check Box 386" hidden="1">
              <a:extLst>
                <a:ext uri="{63B3BB69-23CF-44E3-9099-C40C66FF867C}">
                  <a14:compatExt spid="_x0000_s2434"/>
                </a:ext>
                <a:ext uri="{FF2B5EF4-FFF2-40B4-BE49-F238E27FC236}">
                  <a16:creationId xmlns:a16="http://schemas.microsoft.com/office/drawing/2014/main" id="{00000000-0008-0000-0000-000082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249</xdr:row>
          <xdr:rowOff>161925</xdr:rowOff>
        </xdr:from>
        <xdr:to>
          <xdr:col>15</xdr:col>
          <xdr:colOff>104775</xdr:colOff>
          <xdr:row>251</xdr:row>
          <xdr:rowOff>28575</xdr:rowOff>
        </xdr:to>
        <xdr:sp macro="" textlink="">
          <xdr:nvSpPr>
            <xdr:cNvPr id="2438" name="Check Box 390" hidden="1">
              <a:extLst>
                <a:ext uri="{63B3BB69-23CF-44E3-9099-C40C66FF867C}">
                  <a14:compatExt spid="_x0000_s2438"/>
                </a:ext>
                <a:ext uri="{FF2B5EF4-FFF2-40B4-BE49-F238E27FC236}">
                  <a16:creationId xmlns:a16="http://schemas.microsoft.com/office/drawing/2014/main" id="{00000000-0008-0000-0000-000086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249</xdr:row>
          <xdr:rowOff>161925</xdr:rowOff>
        </xdr:from>
        <xdr:to>
          <xdr:col>28</xdr:col>
          <xdr:colOff>104775</xdr:colOff>
          <xdr:row>251</xdr:row>
          <xdr:rowOff>28575</xdr:rowOff>
        </xdr:to>
        <xdr:sp macro="" textlink="">
          <xdr:nvSpPr>
            <xdr:cNvPr id="2439" name="Check Box 391" hidden="1">
              <a:extLst>
                <a:ext uri="{63B3BB69-23CF-44E3-9099-C40C66FF867C}">
                  <a14:compatExt spid="_x0000_s2439"/>
                </a:ext>
                <a:ext uri="{FF2B5EF4-FFF2-40B4-BE49-F238E27FC236}">
                  <a16:creationId xmlns:a16="http://schemas.microsoft.com/office/drawing/2014/main" id="{00000000-0008-0000-0000-000087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251</xdr:row>
          <xdr:rowOff>161925</xdr:rowOff>
        </xdr:from>
        <xdr:to>
          <xdr:col>15</xdr:col>
          <xdr:colOff>104775</xdr:colOff>
          <xdr:row>253</xdr:row>
          <xdr:rowOff>28575</xdr:rowOff>
        </xdr:to>
        <xdr:sp macro="" textlink="">
          <xdr:nvSpPr>
            <xdr:cNvPr id="2442" name="Check Box 394" hidden="1">
              <a:extLst>
                <a:ext uri="{63B3BB69-23CF-44E3-9099-C40C66FF867C}">
                  <a14:compatExt spid="_x0000_s2442"/>
                </a:ext>
                <a:ext uri="{FF2B5EF4-FFF2-40B4-BE49-F238E27FC236}">
                  <a16:creationId xmlns:a16="http://schemas.microsoft.com/office/drawing/2014/main" id="{00000000-0008-0000-0000-00008A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255</xdr:row>
          <xdr:rowOff>161925</xdr:rowOff>
        </xdr:from>
        <xdr:to>
          <xdr:col>41</xdr:col>
          <xdr:colOff>104775</xdr:colOff>
          <xdr:row>257</xdr:row>
          <xdr:rowOff>28575</xdr:rowOff>
        </xdr:to>
        <xdr:sp macro="" textlink="">
          <xdr:nvSpPr>
            <xdr:cNvPr id="2455" name="Check Box 407" hidden="1">
              <a:extLst>
                <a:ext uri="{63B3BB69-23CF-44E3-9099-C40C66FF867C}">
                  <a14:compatExt spid="_x0000_s2455"/>
                </a:ext>
                <a:ext uri="{FF2B5EF4-FFF2-40B4-BE49-F238E27FC236}">
                  <a16:creationId xmlns:a16="http://schemas.microsoft.com/office/drawing/2014/main" id="{00000000-0008-0000-0000-000097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255</xdr:row>
          <xdr:rowOff>161925</xdr:rowOff>
        </xdr:from>
        <xdr:to>
          <xdr:col>54</xdr:col>
          <xdr:colOff>104775</xdr:colOff>
          <xdr:row>257</xdr:row>
          <xdr:rowOff>28575</xdr:rowOff>
        </xdr:to>
        <xdr:sp macro="" textlink="">
          <xdr:nvSpPr>
            <xdr:cNvPr id="2456" name="Check Box 408" hidden="1">
              <a:extLst>
                <a:ext uri="{63B3BB69-23CF-44E3-9099-C40C66FF867C}">
                  <a14:compatExt spid="_x0000_s2456"/>
                </a:ext>
                <a:ext uri="{FF2B5EF4-FFF2-40B4-BE49-F238E27FC236}">
                  <a16:creationId xmlns:a16="http://schemas.microsoft.com/office/drawing/2014/main" id="{00000000-0008-0000-0000-000098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257</xdr:row>
          <xdr:rowOff>161925</xdr:rowOff>
        </xdr:from>
        <xdr:to>
          <xdr:col>54</xdr:col>
          <xdr:colOff>104775</xdr:colOff>
          <xdr:row>259</xdr:row>
          <xdr:rowOff>28575</xdr:rowOff>
        </xdr:to>
        <xdr:sp macro="" textlink="">
          <xdr:nvSpPr>
            <xdr:cNvPr id="2463" name="Check Box 415" hidden="1">
              <a:extLst>
                <a:ext uri="{63B3BB69-23CF-44E3-9099-C40C66FF867C}">
                  <a14:compatExt spid="_x0000_s2463"/>
                </a:ext>
                <a:ext uri="{FF2B5EF4-FFF2-40B4-BE49-F238E27FC236}">
                  <a16:creationId xmlns:a16="http://schemas.microsoft.com/office/drawing/2014/main" id="{00000000-0008-0000-0000-00009F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259</xdr:row>
          <xdr:rowOff>161925</xdr:rowOff>
        </xdr:from>
        <xdr:to>
          <xdr:col>15</xdr:col>
          <xdr:colOff>104775</xdr:colOff>
          <xdr:row>261</xdr:row>
          <xdr:rowOff>28575</xdr:rowOff>
        </xdr:to>
        <xdr:sp macro="" textlink="">
          <xdr:nvSpPr>
            <xdr:cNvPr id="2464" name="Check Box 416" hidden="1">
              <a:extLst>
                <a:ext uri="{63B3BB69-23CF-44E3-9099-C40C66FF867C}">
                  <a14:compatExt spid="_x0000_s2464"/>
                </a:ext>
                <a:ext uri="{FF2B5EF4-FFF2-40B4-BE49-F238E27FC236}">
                  <a16:creationId xmlns:a16="http://schemas.microsoft.com/office/drawing/2014/main" id="{00000000-0008-0000-0000-0000A0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259</xdr:row>
          <xdr:rowOff>161925</xdr:rowOff>
        </xdr:from>
        <xdr:to>
          <xdr:col>28</xdr:col>
          <xdr:colOff>104775</xdr:colOff>
          <xdr:row>261</xdr:row>
          <xdr:rowOff>28575</xdr:rowOff>
        </xdr:to>
        <xdr:sp macro="" textlink="">
          <xdr:nvSpPr>
            <xdr:cNvPr id="2465" name="Check Box 417" hidden="1">
              <a:extLst>
                <a:ext uri="{63B3BB69-23CF-44E3-9099-C40C66FF867C}">
                  <a14:compatExt spid="_x0000_s2465"/>
                </a:ext>
                <a:ext uri="{FF2B5EF4-FFF2-40B4-BE49-F238E27FC236}">
                  <a16:creationId xmlns:a16="http://schemas.microsoft.com/office/drawing/2014/main" id="{00000000-0008-0000-0000-0000A1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259</xdr:row>
          <xdr:rowOff>161925</xdr:rowOff>
        </xdr:from>
        <xdr:to>
          <xdr:col>30</xdr:col>
          <xdr:colOff>104775</xdr:colOff>
          <xdr:row>261</xdr:row>
          <xdr:rowOff>28575</xdr:rowOff>
        </xdr:to>
        <xdr:sp macro="" textlink="">
          <xdr:nvSpPr>
            <xdr:cNvPr id="2466" name="Check Box 418" hidden="1">
              <a:extLst>
                <a:ext uri="{63B3BB69-23CF-44E3-9099-C40C66FF867C}">
                  <a14:compatExt spid="_x0000_s2466"/>
                </a:ext>
                <a:ext uri="{FF2B5EF4-FFF2-40B4-BE49-F238E27FC236}">
                  <a16:creationId xmlns:a16="http://schemas.microsoft.com/office/drawing/2014/main" id="{00000000-0008-0000-0000-0000A2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259</xdr:row>
          <xdr:rowOff>161925</xdr:rowOff>
        </xdr:from>
        <xdr:to>
          <xdr:col>41</xdr:col>
          <xdr:colOff>104775</xdr:colOff>
          <xdr:row>261</xdr:row>
          <xdr:rowOff>28575</xdr:rowOff>
        </xdr:to>
        <xdr:sp macro="" textlink="">
          <xdr:nvSpPr>
            <xdr:cNvPr id="2467" name="Check Box 419" hidden="1">
              <a:extLst>
                <a:ext uri="{63B3BB69-23CF-44E3-9099-C40C66FF867C}">
                  <a14:compatExt spid="_x0000_s2467"/>
                </a:ext>
                <a:ext uri="{FF2B5EF4-FFF2-40B4-BE49-F238E27FC236}">
                  <a16:creationId xmlns:a16="http://schemas.microsoft.com/office/drawing/2014/main" id="{00000000-0008-0000-0000-0000A3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259</xdr:row>
          <xdr:rowOff>161925</xdr:rowOff>
        </xdr:from>
        <xdr:to>
          <xdr:col>43</xdr:col>
          <xdr:colOff>104775</xdr:colOff>
          <xdr:row>261</xdr:row>
          <xdr:rowOff>28575</xdr:rowOff>
        </xdr:to>
        <xdr:sp macro="" textlink="">
          <xdr:nvSpPr>
            <xdr:cNvPr id="2468" name="Check Box 420" hidden="1">
              <a:extLst>
                <a:ext uri="{63B3BB69-23CF-44E3-9099-C40C66FF867C}">
                  <a14:compatExt spid="_x0000_s2468"/>
                </a:ext>
                <a:ext uri="{FF2B5EF4-FFF2-40B4-BE49-F238E27FC236}">
                  <a16:creationId xmlns:a16="http://schemas.microsoft.com/office/drawing/2014/main" id="{00000000-0008-0000-0000-0000A4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259</xdr:row>
          <xdr:rowOff>161925</xdr:rowOff>
        </xdr:from>
        <xdr:to>
          <xdr:col>54</xdr:col>
          <xdr:colOff>104775</xdr:colOff>
          <xdr:row>261</xdr:row>
          <xdr:rowOff>28575</xdr:rowOff>
        </xdr:to>
        <xdr:sp macro="" textlink="">
          <xdr:nvSpPr>
            <xdr:cNvPr id="2469" name="Check Box 421" hidden="1">
              <a:extLst>
                <a:ext uri="{63B3BB69-23CF-44E3-9099-C40C66FF867C}">
                  <a14:compatExt spid="_x0000_s2469"/>
                </a:ext>
                <a:ext uri="{FF2B5EF4-FFF2-40B4-BE49-F238E27FC236}">
                  <a16:creationId xmlns:a16="http://schemas.microsoft.com/office/drawing/2014/main" id="{00000000-0008-0000-0000-0000A5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259</xdr:row>
          <xdr:rowOff>161925</xdr:rowOff>
        </xdr:from>
        <xdr:to>
          <xdr:col>56</xdr:col>
          <xdr:colOff>104775</xdr:colOff>
          <xdr:row>261</xdr:row>
          <xdr:rowOff>28575</xdr:rowOff>
        </xdr:to>
        <xdr:sp macro="" textlink="">
          <xdr:nvSpPr>
            <xdr:cNvPr id="2470" name="Check Box 422" hidden="1">
              <a:extLst>
                <a:ext uri="{63B3BB69-23CF-44E3-9099-C40C66FF867C}">
                  <a14:compatExt spid="_x0000_s2470"/>
                </a:ext>
                <a:ext uri="{FF2B5EF4-FFF2-40B4-BE49-F238E27FC236}">
                  <a16:creationId xmlns:a16="http://schemas.microsoft.com/office/drawing/2014/main" id="{00000000-0008-0000-0000-0000A6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261</xdr:row>
          <xdr:rowOff>161925</xdr:rowOff>
        </xdr:from>
        <xdr:to>
          <xdr:col>15</xdr:col>
          <xdr:colOff>104775</xdr:colOff>
          <xdr:row>263</xdr:row>
          <xdr:rowOff>28575</xdr:rowOff>
        </xdr:to>
        <xdr:sp macro="" textlink="">
          <xdr:nvSpPr>
            <xdr:cNvPr id="2471" name="Check Box 423" hidden="1">
              <a:extLst>
                <a:ext uri="{63B3BB69-23CF-44E3-9099-C40C66FF867C}">
                  <a14:compatExt spid="_x0000_s2471"/>
                </a:ext>
                <a:ext uri="{FF2B5EF4-FFF2-40B4-BE49-F238E27FC236}">
                  <a16:creationId xmlns:a16="http://schemas.microsoft.com/office/drawing/2014/main" id="{00000000-0008-0000-0000-0000A7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261</xdr:row>
          <xdr:rowOff>161925</xdr:rowOff>
        </xdr:from>
        <xdr:to>
          <xdr:col>17</xdr:col>
          <xdr:colOff>104775</xdr:colOff>
          <xdr:row>263</xdr:row>
          <xdr:rowOff>28575</xdr:rowOff>
        </xdr:to>
        <xdr:sp macro="" textlink="">
          <xdr:nvSpPr>
            <xdr:cNvPr id="2472" name="Check Box 424" hidden="1">
              <a:extLst>
                <a:ext uri="{63B3BB69-23CF-44E3-9099-C40C66FF867C}">
                  <a14:compatExt spid="_x0000_s2472"/>
                </a:ext>
                <a:ext uri="{FF2B5EF4-FFF2-40B4-BE49-F238E27FC236}">
                  <a16:creationId xmlns:a16="http://schemas.microsoft.com/office/drawing/2014/main" id="{00000000-0008-0000-0000-0000A8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261</xdr:row>
          <xdr:rowOff>161925</xdr:rowOff>
        </xdr:from>
        <xdr:to>
          <xdr:col>28</xdr:col>
          <xdr:colOff>104775</xdr:colOff>
          <xdr:row>263</xdr:row>
          <xdr:rowOff>28575</xdr:rowOff>
        </xdr:to>
        <xdr:sp macro="" textlink="">
          <xdr:nvSpPr>
            <xdr:cNvPr id="2473" name="Check Box 425" hidden="1">
              <a:extLst>
                <a:ext uri="{63B3BB69-23CF-44E3-9099-C40C66FF867C}">
                  <a14:compatExt spid="_x0000_s2473"/>
                </a:ext>
                <a:ext uri="{FF2B5EF4-FFF2-40B4-BE49-F238E27FC236}">
                  <a16:creationId xmlns:a16="http://schemas.microsoft.com/office/drawing/2014/main" id="{00000000-0008-0000-0000-0000A9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261</xdr:row>
          <xdr:rowOff>161925</xdr:rowOff>
        </xdr:from>
        <xdr:to>
          <xdr:col>30</xdr:col>
          <xdr:colOff>104775</xdr:colOff>
          <xdr:row>263</xdr:row>
          <xdr:rowOff>28575</xdr:rowOff>
        </xdr:to>
        <xdr:sp macro="" textlink="">
          <xdr:nvSpPr>
            <xdr:cNvPr id="2474" name="Check Box 426" hidden="1">
              <a:extLst>
                <a:ext uri="{63B3BB69-23CF-44E3-9099-C40C66FF867C}">
                  <a14:compatExt spid="_x0000_s2474"/>
                </a:ext>
                <a:ext uri="{FF2B5EF4-FFF2-40B4-BE49-F238E27FC236}">
                  <a16:creationId xmlns:a16="http://schemas.microsoft.com/office/drawing/2014/main" id="{00000000-0008-0000-0000-0000AA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261</xdr:row>
          <xdr:rowOff>161925</xdr:rowOff>
        </xdr:from>
        <xdr:to>
          <xdr:col>41</xdr:col>
          <xdr:colOff>104775</xdr:colOff>
          <xdr:row>263</xdr:row>
          <xdr:rowOff>28575</xdr:rowOff>
        </xdr:to>
        <xdr:sp macro="" textlink="">
          <xdr:nvSpPr>
            <xdr:cNvPr id="2475" name="Check Box 427" hidden="1">
              <a:extLst>
                <a:ext uri="{63B3BB69-23CF-44E3-9099-C40C66FF867C}">
                  <a14:compatExt spid="_x0000_s2475"/>
                </a:ext>
                <a:ext uri="{FF2B5EF4-FFF2-40B4-BE49-F238E27FC236}">
                  <a16:creationId xmlns:a16="http://schemas.microsoft.com/office/drawing/2014/main" id="{00000000-0008-0000-0000-0000AB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261</xdr:row>
          <xdr:rowOff>161925</xdr:rowOff>
        </xdr:from>
        <xdr:to>
          <xdr:col>54</xdr:col>
          <xdr:colOff>104775</xdr:colOff>
          <xdr:row>263</xdr:row>
          <xdr:rowOff>28575</xdr:rowOff>
        </xdr:to>
        <xdr:sp macro="" textlink="">
          <xdr:nvSpPr>
            <xdr:cNvPr id="2476" name="Check Box 428" hidden="1">
              <a:extLst>
                <a:ext uri="{63B3BB69-23CF-44E3-9099-C40C66FF867C}">
                  <a14:compatExt spid="_x0000_s2476"/>
                </a:ext>
                <a:ext uri="{FF2B5EF4-FFF2-40B4-BE49-F238E27FC236}">
                  <a16:creationId xmlns:a16="http://schemas.microsoft.com/office/drawing/2014/main" id="{00000000-0008-0000-0000-0000AC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263</xdr:row>
          <xdr:rowOff>161925</xdr:rowOff>
        </xdr:from>
        <xdr:to>
          <xdr:col>15</xdr:col>
          <xdr:colOff>104775</xdr:colOff>
          <xdr:row>265</xdr:row>
          <xdr:rowOff>28575</xdr:rowOff>
        </xdr:to>
        <xdr:sp macro="" textlink="">
          <xdr:nvSpPr>
            <xdr:cNvPr id="2477" name="Check Box 429" hidden="1">
              <a:extLst>
                <a:ext uri="{63B3BB69-23CF-44E3-9099-C40C66FF867C}">
                  <a14:compatExt spid="_x0000_s2477"/>
                </a:ext>
                <a:ext uri="{FF2B5EF4-FFF2-40B4-BE49-F238E27FC236}">
                  <a16:creationId xmlns:a16="http://schemas.microsoft.com/office/drawing/2014/main" id="{00000000-0008-0000-0000-0000AD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263</xdr:row>
          <xdr:rowOff>161925</xdr:rowOff>
        </xdr:from>
        <xdr:to>
          <xdr:col>17</xdr:col>
          <xdr:colOff>104775</xdr:colOff>
          <xdr:row>265</xdr:row>
          <xdr:rowOff>28575</xdr:rowOff>
        </xdr:to>
        <xdr:sp macro="" textlink="">
          <xdr:nvSpPr>
            <xdr:cNvPr id="2478" name="Check Box 430" hidden="1">
              <a:extLst>
                <a:ext uri="{63B3BB69-23CF-44E3-9099-C40C66FF867C}">
                  <a14:compatExt spid="_x0000_s2478"/>
                </a:ext>
                <a:ext uri="{FF2B5EF4-FFF2-40B4-BE49-F238E27FC236}">
                  <a16:creationId xmlns:a16="http://schemas.microsoft.com/office/drawing/2014/main" id="{00000000-0008-0000-0000-0000AE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263</xdr:row>
          <xdr:rowOff>161925</xdr:rowOff>
        </xdr:from>
        <xdr:to>
          <xdr:col>28</xdr:col>
          <xdr:colOff>104775</xdr:colOff>
          <xdr:row>265</xdr:row>
          <xdr:rowOff>28575</xdr:rowOff>
        </xdr:to>
        <xdr:sp macro="" textlink="">
          <xdr:nvSpPr>
            <xdr:cNvPr id="2479" name="Check Box 431" hidden="1">
              <a:extLst>
                <a:ext uri="{63B3BB69-23CF-44E3-9099-C40C66FF867C}">
                  <a14:compatExt spid="_x0000_s2479"/>
                </a:ext>
                <a:ext uri="{FF2B5EF4-FFF2-40B4-BE49-F238E27FC236}">
                  <a16:creationId xmlns:a16="http://schemas.microsoft.com/office/drawing/2014/main" id="{00000000-0008-0000-0000-0000AF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263</xdr:row>
          <xdr:rowOff>161925</xdr:rowOff>
        </xdr:from>
        <xdr:to>
          <xdr:col>54</xdr:col>
          <xdr:colOff>104775</xdr:colOff>
          <xdr:row>265</xdr:row>
          <xdr:rowOff>28575</xdr:rowOff>
        </xdr:to>
        <xdr:sp macro="" textlink="">
          <xdr:nvSpPr>
            <xdr:cNvPr id="2481" name="Check Box 433" hidden="1">
              <a:extLst>
                <a:ext uri="{63B3BB69-23CF-44E3-9099-C40C66FF867C}">
                  <a14:compatExt spid="_x0000_s2481"/>
                </a:ext>
                <a:ext uri="{FF2B5EF4-FFF2-40B4-BE49-F238E27FC236}">
                  <a16:creationId xmlns:a16="http://schemas.microsoft.com/office/drawing/2014/main" id="{00000000-0008-0000-0000-0000B1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269</xdr:row>
          <xdr:rowOff>161925</xdr:rowOff>
        </xdr:from>
        <xdr:to>
          <xdr:col>41</xdr:col>
          <xdr:colOff>104775</xdr:colOff>
          <xdr:row>271</xdr:row>
          <xdr:rowOff>28575</xdr:rowOff>
        </xdr:to>
        <xdr:sp macro="" textlink="">
          <xdr:nvSpPr>
            <xdr:cNvPr id="2495" name="Check Box 447" hidden="1">
              <a:extLst>
                <a:ext uri="{63B3BB69-23CF-44E3-9099-C40C66FF867C}">
                  <a14:compatExt spid="_x0000_s2495"/>
                </a:ext>
                <a:ext uri="{FF2B5EF4-FFF2-40B4-BE49-F238E27FC236}">
                  <a16:creationId xmlns:a16="http://schemas.microsoft.com/office/drawing/2014/main" id="{00000000-0008-0000-0000-0000BF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269</xdr:row>
          <xdr:rowOff>161925</xdr:rowOff>
        </xdr:from>
        <xdr:to>
          <xdr:col>43</xdr:col>
          <xdr:colOff>104775</xdr:colOff>
          <xdr:row>271</xdr:row>
          <xdr:rowOff>28575</xdr:rowOff>
        </xdr:to>
        <xdr:sp macro="" textlink="">
          <xdr:nvSpPr>
            <xdr:cNvPr id="2496" name="Check Box 448" hidden="1">
              <a:extLst>
                <a:ext uri="{63B3BB69-23CF-44E3-9099-C40C66FF867C}">
                  <a14:compatExt spid="_x0000_s2496"/>
                </a:ext>
                <a:ext uri="{FF2B5EF4-FFF2-40B4-BE49-F238E27FC236}">
                  <a16:creationId xmlns:a16="http://schemas.microsoft.com/office/drawing/2014/main" id="{00000000-0008-0000-0000-0000C0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275</xdr:row>
          <xdr:rowOff>161925</xdr:rowOff>
        </xdr:from>
        <xdr:to>
          <xdr:col>28</xdr:col>
          <xdr:colOff>104775</xdr:colOff>
          <xdr:row>277</xdr:row>
          <xdr:rowOff>28575</xdr:rowOff>
        </xdr:to>
        <xdr:sp macro="" textlink="">
          <xdr:nvSpPr>
            <xdr:cNvPr id="2510" name="Check Box 462" hidden="1">
              <a:extLst>
                <a:ext uri="{63B3BB69-23CF-44E3-9099-C40C66FF867C}">
                  <a14:compatExt spid="_x0000_s2510"/>
                </a:ext>
                <a:ext uri="{FF2B5EF4-FFF2-40B4-BE49-F238E27FC236}">
                  <a16:creationId xmlns:a16="http://schemas.microsoft.com/office/drawing/2014/main" id="{00000000-0008-0000-0000-0000CE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277</xdr:row>
          <xdr:rowOff>161925</xdr:rowOff>
        </xdr:from>
        <xdr:to>
          <xdr:col>41</xdr:col>
          <xdr:colOff>104775</xdr:colOff>
          <xdr:row>279</xdr:row>
          <xdr:rowOff>28575</xdr:rowOff>
        </xdr:to>
        <xdr:sp macro="" textlink="">
          <xdr:nvSpPr>
            <xdr:cNvPr id="2515" name="Check Box 467" hidden="1">
              <a:extLst>
                <a:ext uri="{63B3BB69-23CF-44E3-9099-C40C66FF867C}">
                  <a14:compatExt spid="_x0000_s2515"/>
                </a:ext>
                <a:ext uri="{FF2B5EF4-FFF2-40B4-BE49-F238E27FC236}">
                  <a16:creationId xmlns:a16="http://schemas.microsoft.com/office/drawing/2014/main" id="{00000000-0008-0000-0000-0000D3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277</xdr:row>
          <xdr:rowOff>161925</xdr:rowOff>
        </xdr:from>
        <xdr:to>
          <xdr:col>54</xdr:col>
          <xdr:colOff>104775</xdr:colOff>
          <xdr:row>279</xdr:row>
          <xdr:rowOff>28575</xdr:rowOff>
        </xdr:to>
        <xdr:sp macro="" textlink="">
          <xdr:nvSpPr>
            <xdr:cNvPr id="2517" name="Check Box 469" hidden="1">
              <a:extLst>
                <a:ext uri="{63B3BB69-23CF-44E3-9099-C40C66FF867C}">
                  <a14:compatExt spid="_x0000_s2517"/>
                </a:ext>
                <a:ext uri="{FF2B5EF4-FFF2-40B4-BE49-F238E27FC236}">
                  <a16:creationId xmlns:a16="http://schemas.microsoft.com/office/drawing/2014/main" id="{00000000-0008-0000-0000-0000D5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281</xdr:row>
          <xdr:rowOff>161925</xdr:rowOff>
        </xdr:from>
        <xdr:to>
          <xdr:col>54</xdr:col>
          <xdr:colOff>104775</xdr:colOff>
          <xdr:row>283</xdr:row>
          <xdr:rowOff>28575</xdr:rowOff>
        </xdr:to>
        <xdr:sp macro="" textlink="">
          <xdr:nvSpPr>
            <xdr:cNvPr id="2528" name="Check Box 480" hidden="1">
              <a:extLst>
                <a:ext uri="{63B3BB69-23CF-44E3-9099-C40C66FF867C}">
                  <a14:compatExt spid="_x0000_s2528"/>
                </a:ext>
                <a:ext uri="{FF2B5EF4-FFF2-40B4-BE49-F238E27FC236}">
                  <a16:creationId xmlns:a16="http://schemas.microsoft.com/office/drawing/2014/main" id="{00000000-0008-0000-0000-0000E0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281</xdr:row>
          <xdr:rowOff>161925</xdr:rowOff>
        </xdr:from>
        <xdr:to>
          <xdr:col>56</xdr:col>
          <xdr:colOff>104775</xdr:colOff>
          <xdr:row>283</xdr:row>
          <xdr:rowOff>28575</xdr:rowOff>
        </xdr:to>
        <xdr:sp macro="" textlink="">
          <xdr:nvSpPr>
            <xdr:cNvPr id="2529" name="Check Box 481" hidden="1">
              <a:extLst>
                <a:ext uri="{63B3BB69-23CF-44E3-9099-C40C66FF867C}">
                  <a14:compatExt spid="_x0000_s2529"/>
                </a:ext>
                <a:ext uri="{FF2B5EF4-FFF2-40B4-BE49-F238E27FC236}">
                  <a16:creationId xmlns:a16="http://schemas.microsoft.com/office/drawing/2014/main" id="{00000000-0008-0000-0000-0000E1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285</xdr:row>
          <xdr:rowOff>161925</xdr:rowOff>
        </xdr:from>
        <xdr:to>
          <xdr:col>15</xdr:col>
          <xdr:colOff>104775</xdr:colOff>
          <xdr:row>287</xdr:row>
          <xdr:rowOff>28575</xdr:rowOff>
        </xdr:to>
        <xdr:sp macro="" textlink="">
          <xdr:nvSpPr>
            <xdr:cNvPr id="2536" name="Check Box 488" hidden="1">
              <a:extLst>
                <a:ext uri="{63B3BB69-23CF-44E3-9099-C40C66FF867C}">
                  <a14:compatExt spid="_x0000_s2536"/>
                </a:ext>
                <a:ext uri="{FF2B5EF4-FFF2-40B4-BE49-F238E27FC236}">
                  <a16:creationId xmlns:a16="http://schemas.microsoft.com/office/drawing/2014/main" id="{00000000-0008-0000-0000-0000E8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285</xdr:row>
          <xdr:rowOff>161925</xdr:rowOff>
        </xdr:from>
        <xdr:to>
          <xdr:col>17</xdr:col>
          <xdr:colOff>104775</xdr:colOff>
          <xdr:row>287</xdr:row>
          <xdr:rowOff>28575</xdr:rowOff>
        </xdr:to>
        <xdr:sp macro="" textlink="">
          <xdr:nvSpPr>
            <xdr:cNvPr id="2537" name="Check Box 489" hidden="1">
              <a:extLst>
                <a:ext uri="{63B3BB69-23CF-44E3-9099-C40C66FF867C}">
                  <a14:compatExt spid="_x0000_s2537"/>
                </a:ext>
                <a:ext uri="{FF2B5EF4-FFF2-40B4-BE49-F238E27FC236}">
                  <a16:creationId xmlns:a16="http://schemas.microsoft.com/office/drawing/2014/main" id="{00000000-0008-0000-0000-0000E9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285</xdr:row>
          <xdr:rowOff>161925</xdr:rowOff>
        </xdr:from>
        <xdr:to>
          <xdr:col>28</xdr:col>
          <xdr:colOff>104775</xdr:colOff>
          <xdr:row>287</xdr:row>
          <xdr:rowOff>28575</xdr:rowOff>
        </xdr:to>
        <xdr:sp macro="" textlink="">
          <xdr:nvSpPr>
            <xdr:cNvPr id="2538" name="Check Box 490" hidden="1">
              <a:extLst>
                <a:ext uri="{63B3BB69-23CF-44E3-9099-C40C66FF867C}">
                  <a14:compatExt spid="_x0000_s2538"/>
                </a:ext>
                <a:ext uri="{FF2B5EF4-FFF2-40B4-BE49-F238E27FC236}">
                  <a16:creationId xmlns:a16="http://schemas.microsoft.com/office/drawing/2014/main" id="{00000000-0008-0000-0000-0000EA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285</xdr:row>
          <xdr:rowOff>161925</xdr:rowOff>
        </xdr:from>
        <xdr:to>
          <xdr:col>30</xdr:col>
          <xdr:colOff>104775</xdr:colOff>
          <xdr:row>287</xdr:row>
          <xdr:rowOff>28575</xdr:rowOff>
        </xdr:to>
        <xdr:sp macro="" textlink="">
          <xdr:nvSpPr>
            <xdr:cNvPr id="2539" name="Check Box 491" hidden="1">
              <a:extLst>
                <a:ext uri="{63B3BB69-23CF-44E3-9099-C40C66FF867C}">
                  <a14:compatExt spid="_x0000_s2539"/>
                </a:ext>
                <a:ext uri="{FF2B5EF4-FFF2-40B4-BE49-F238E27FC236}">
                  <a16:creationId xmlns:a16="http://schemas.microsoft.com/office/drawing/2014/main" id="{00000000-0008-0000-0000-0000EB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285</xdr:row>
          <xdr:rowOff>161925</xdr:rowOff>
        </xdr:from>
        <xdr:to>
          <xdr:col>41</xdr:col>
          <xdr:colOff>104775</xdr:colOff>
          <xdr:row>287</xdr:row>
          <xdr:rowOff>28575</xdr:rowOff>
        </xdr:to>
        <xdr:sp macro="" textlink="">
          <xdr:nvSpPr>
            <xdr:cNvPr id="2540" name="Check Box 492" hidden="1">
              <a:extLst>
                <a:ext uri="{63B3BB69-23CF-44E3-9099-C40C66FF867C}">
                  <a14:compatExt spid="_x0000_s2540"/>
                </a:ext>
                <a:ext uri="{FF2B5EF4-FFF2-40B4-BE49-F238E27FC236}">
                  <a16:creationId xmlns:a16="http://schemas.microsoft.com/office/drawing/2014/main" id="{00000000-0008-0000-0000-0000EC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287</xdr:row>
          <xdr:rowOff>161925</xdr:rowOff>
        </xdr:from>
        <xdr:to>
          <xdr:col>15</xdr:col>
          <xdr:colOff>104775</xdr:colOff>
          <xdr:row>289</xdr:row>
          <xdr:rowOff>9525</xdr:rowOff>
        </xdr:to>
        <xdr:sp macro="" textlink="">
          <xdr:nvSpPr>
            <xdr:cNvPr id="2542" name="Check Box 494" hidden="1">
              <a:extLst>
                <a:ext uri="{63B3BB69-23CF-44E3-9099-C40C66FF867C}">
                  <a14:compatExt spid="_x0000_s2542"/>
                </a:ext>
                <a:ext uri="{FF2B5EF4-FFF2-40B4-BE49-F238E27FC236}">
                  <a16:creationId xmlns:a16="http://schemas.microsoft.com/office/drawing/2014/main" id="{00000000-0008-0000-0000-0000EE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287</xdr:row>
          <xdr:rowOff>161925</xdr:rowOff>
        </xdr:from>
        <xdr:to>
          <xdr:col>41</xdr:col>
          <xdr:colOff>104775</xdr:colOff>
          <xdr:row>289</xdr:row>
          <xdr:rowOff>9525</xdr:rowOff>
        </xdr:to>
        <xdr:sp macro="" textlink="">
          <xdr:nvSpPr>
            <xdr:cNvPr id="2545" name="Check Box 497" hidden="1">
              <a:extLst>
                <a:ext uri="{63B3BB69-23CF-44E3-9099-C40C66FF867C}">
                  <a14:compatExt spid="_x0000_s2545"/>
                </a:ext>
                <a:ext uri="{FF2B5EF4-FFF2-40B4-BE49-F238E27FC236}">
                  <a16:creationId xmlns:a16="http://schemas.microsoft.com/office/drawing/2014/main" id="{00000000-0008-0000-0000-0000F1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291</xdr:row>
          <xdr:rowOff>161925</xdr:rowOff>
        </xdr:from>
        <xdr:to>
          <xdr:col>15</xdr:col>
          <xdr:colOff>95250</xdr:colOff>
          <xdr:row>293</xdr:row>
          <xdr:rowOff>9525</xdr:rowOff>
        </xdr:to>
        <xdr:sp macro="" textlink="">
          <xdr:nvSpPr>
            <xdr:cNvPr id="2550" name="Check Box 502" hidden="1">
              <a:extLst>
                <a:ext uri="{63B3BB69-23CF-44E3-9099-C40C66FF867C}">
                  <a14:compatExt spid="_x0000_s2550"/>
                </a:ext>
                <a:ext uri="{FF2B5EF4-FFF2-40B4-BE49-F238E27FC236}">
                  <a16:creationId xmlns:a16="http://schemas.microsoft.com/office/drawing/2014/main" id="{00000000-0008-0000-0000-0000F6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291</xdr:row>
          <xdr:rowOff>161925</xdr:rowOff>
        </xdr:from>
        <xdr:to>
          <xdr:col>17</xdr:col>
          <xdr:colOff>104775</xdr:colOff>
          <xdr:row>293</xdr:row>
          <xdr:rowOff>9525</xdr:rowOff>
        </xdr:to>
        <xdr:sp macro="" textlink="">
          <xdr:nvSpPr>
            <xdr:cNvPr id="2551" name="Check Box 503" hidden="1">
              <a:extLst>
                <a:ext uri="{63B3BB69-23CF-44E3-9099-C40C66FF867C}">
                  <a14:compatExt spid="_x0000_s2551"/>
                </a:ext>
                <a:ext uri="{FF2B5EF4-FFF2-40B4-BE49-F238E27FC236}">
                  <a16:creationId xmlns:a16="http://schemas.microsoft.com/office/drawing/2014/main" id="{00000000-0008-0000-0000-0000F7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291</xdr:row>
          <xdr:rowOff>161925</xdr:rowOff>
        </xdr:from>
        <xdr:to>
          <xdr:col>41</xdr:col>
          <xdr:colOff>95250</xdr:colOff>
          <xdr:row>293</xdr:row>
          <xdr:rowOff>9525</xdr:rowOff>
        </xdr:to>
        <xdr:sp macro="" textlink="">
          <xdr:nvSpPr>
            <xdr:cNvPr id="2554" name="Check Box 506" hidden="1">
              <a:extLst>
                <a:ext uri="{63B3BB69-23CF-44E3-9099-C40C66FF867C}">
                  <a14:compatExt spid="_x0000_s2554"/>
                </a:ext>
                <a:ext uri="{FF2B5EF4-FFF2-40B4-BE49-F238E27FC236}">
                  <a16:creationId xmlns:a16="http://schemas.microsoft.com/office/drawing/2014/main" id="{00000000-0008-0000-0000-0000FA0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200</xdr:row>
          <xdr:rowOff>171450</xdr:rowOff>
        </xdr:from>
        <xdr:to>
          <xdr:col>15</xdr:col>
          <xdr:colOff>104775</xdr:colOff>
          <xdr:row>202</xdr:row>
          <xdr:rowOff>28575</xdr:rowOff>
        </xdr:to>
        <xdr:sp macro="" textlink="">
          <xdr:nvSpPr>
            <xdr:cNvPr id="2583" name="Check Box 535" hidden="1">
              <a:extLst>
                <a:ext uri="{63B3BB69-23CF-44E3-9099-C40C66FF867C}">
                  <a14:compatExt spid="_x0000_s2583"/>
                </a:ext>
                <a:ext uri="{FF2B5EF4-FFF2-40B4-BE49-F238E27FC236}">
                  <a16:creationId xmlns:a16="http://schemas.microsoft.com/office/drawing/2014/main" id="{00000000-0008-0000-0000-0000170A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200</xdr:row>
          <xdr:rowOff>171450</xdr:rowOff>
        </xdr:from>
        <xdr:to>
          <xdr:col>17</xdr:col>
          <xdr:colOff>104775</xdr:colOff>
          <xdr:row>202</xdr:row>
          <xdr:rowOff>28575</xdr:rowOff>
        </xdr:to>
        <xdr:sp macro="" textlink="">
          <xdr:nvSpPr>
            <xdr:cNvPr id="2584" name="Check Box 536" hidden="1">
              <a:extLst>
                <a:ext uri="{63B3BB69-23CF-44E3-9099-C40C66FF867C}">
                  <a14:compatExt spid="_x0000_s2584"/>
                </a:ext>
                <a:ext uri="{FF2B5EF4-FFF2-40B4-BE49-F238E27FC236}">
                  <a16:creationId xmlns:a16="http://schemas.microsoft.com/office/drawing/2014/main" id="{00000000-0008-0000-0000-0000180A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200</xdr:row>
          <xdr:rowOff>171450</xdr:rowOff>
        </xdr:from>
        <xdr:to>
          <xdr:col>28</xdr:col>
          <xdr:colOff>104775</xdr:colOff>
          <xdr:row>202</xdr:row>
          <xdr:rowOff>28575</xdr:rowOff>
        </xdr:to>
        <xdr:sp macro="" textlink="">
          <xdr:nvSpPr>
            <xdr:cNvPr id="2585" name="Check Box 537" hidden="1">
              <a:extLst>
                <a:ext uri="{63B3BB69-23CF-44E3-9099-C40C66FF867C}">
                  <a14:compatExt spid="_x0000_s2585"/>
                </a:ext>
                <a:ext uri="{FF2B5EF4-FFF2-40B4-BE49-F238E27FC236}">
                  <a16:creationId xmlns:a16="http://schemas.microsoft.com/office/drawing/2014/main" id="{00000000-0008-0000-0000-0000190A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200</xdr:row>
          <xdr:rowOff>171450</xdr:rowOff>
        </xdr:from>
        <xdr:to>
          <xdr:col>30</xdr:col>
          <xdr:colOff>104775</xdr:colOff>
          <xdr:row>202</xdr:row>
          <xdr:rowOff>28575</xdr:rowOff>
        </xdr:to>
        <xdr:sp macro="" textlink="">
          <xdr:nvSpPr>
            <xdr:cNvPr id="2586" name="Check Box 538" hidden="1">
              <a:extLst>
                <a:ext uri="{63B3BB69-23CF-44E3-9099-C40C66FF867C}">
                  <a14:compatExt spid="_x0000_s2586"/>
                </a:ext>
                <a:ext uri="{FF2B5EF4-FFF2-40B4-BE49-F238E27FC236}">
                  <a16:creationId xmlns:a16="http://schemas.microsoft.com/office/drawing/2014/main" id="{00000000-0008-0000-0000-00001A0A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131</xdr:row>
          <xdr:rowOff>133350</xdr:rowOff>
        </xdr:from>
        <xdr:to>
          <xdr:col>23</xdr:col>
          <xdr:colOff>0</xdr:colOff>
          <xdr:row>133</xdr:row>
          <xdr:rowOff>9525</xdr:rowOff>
        </xdr:to>
        <xdr:sp macro="" textlink="">
          <xdr:nvSpPr>
            <xdr:cNvPr id="2593" name="Check Box 545" hidden="1">
              <a:extLst>
                <a:ext uri="{63B3BB69-23CF-44E3-9099-C40C66FF867C}">
                  <a14:compatExt spid="_x0000_s2593"/>
                </a:ext>
                <a:ext uri="{FF2B5EF4-FFF2-40B4-BE49-F238E27FC236}">
                  <a16:creationId xmlns:a16="http://schemas.microsoft.com/office/drawing/2014/main" id="{00000000-0008-0000-0000-00002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9525</xdr:colOff>
          <xdr:row>131</xdr:row>
          <xdr:rowOff>133350</xdr:rowOff>
        </xdr:from>
        <xdr:to>
          <xdr:col>36</xdr:col>
          <xdr:colOff>9525</xdr:colOff>
          <xdr:row>133</xdr:row>
          <xdr:rowOff>9525</xdr:rowOff>
        </xdr:to>
        <xdr:sp macro="" textlink="">
          <xdr:nvSpPr>
            <xdr:cNvPr id="2594" name="Check Box 546" hidden="1">
              <a:extLst>
                <a:ext uri="{63B3BB69-23CF-44E3-9099-C40C66FF867C}">
                  <a14:compatExt spid="_x0000_s2594"/>
                </a:ext>
                <a:ext uri="{FF2B5EF4-FFF2-40B4-BE49-F238E27FC236}">
                  <a16:creationId xmlns:a16="http://schemas.microsoft.com/office/drawing/2014/main" id="{00000000-0008-0000-0000-00002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9525</xdr:colOff>
          <xdr:row>133</xdr:row>
          <xdr:rowOff>142875</xdr:rowOff>
        </xdr:from>
        <xdr:to>
          <xdr:col>36</xdr:col>
          <xdr:colOff>9525</xdr:colOff>
          <xdr:row>135</xdr:row>
          <xdr:rowOff>19050</xdr:rowOff>
        </xdr:to>
        <xdr:sp macro="" textlink="">
          <xdr:nvSpPr>
            <xdr:cNvPr id="2595" name="Check Box 547" hidden="1">
              <a:extLst>
                <a:ext uri="{63B3BB69-23CF-44E3-9099-C40C66FF867C}">
                  <a14:compatExt spid="_x0000_s2595"/>
                </a:ext>
                <a:ext uri="{FF2B5EF4-FFF2-40B4-BE49-F238E27FC236}">
                  <a16:creationId xmlns:a16="http://schemas.microsoft.com/office/drawing/2014/main" id="{00000000-0008-0000-0000-00002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9525</xdr:colOff>
          <xdr:row>135</xdr:row>
          <xdr:rowOff>142875</xdr:rowOff>
        </xdr:from>
        <xdr:to>
          <xdr:col>36</xdr:col>
          <xdr:colOff>9525</xdr:colOff>
          <xdr:row>137</xdr:row>
          <xdr:rowOff>19050</xdr:rowOff>
        </xdr:to>
        <xdr:sp macro="" textlink="">
          <xdr:nvSpPr>
            <xdr:cNvPr id="2596" name="Check Box 548" hidden="1">
              <a:extLst>
                <a:ext uri="{63B3BB69-23CF-44E3-9099-C40C66FF867C}">
                  <a14:compatExt spid="_x0000_s2596"/>
                </a:ext>
                <a:ext uri="{FF2B5EF4-FFF2-40B4-BE49-F238E27FC236}">
                  <a16:creationId xmlns:a16="http://schemas.microsoft.com/office/drawing/2014/main" id="{00000000-0008-0000-0000-00002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259</xdr:row>
          <xdr:rowOff>161925</xdr:rowOff>
        </xdr:from>
        <xdr:to>
          <xdr:col>17</xdr:col>
          <xdr:colOff>104775</xdr:colOff>
          <xdr:row>261</xdr:row>
          <xdr:rowOff>28575</xdr:rowOff>
        </xdr:to>
        <xdr:sp macro="" textlink="">
          <xdr:nvSpPr>
            <xdr:cNvPr id="2610" name="Check Box 562" hidden="1">
              <a:extLst>
                <a:ext uri="{63B3BB69-23CF-44E3-9099-C40C66FF867C}">
                  <a14:compatExt spid="_x0000_s2610"/>
                </a:ext>
                <a:ext uri="{FF2B5EF4-FFF2-40B4-BE49-F238E27FC236}">
                  <a16:creationId xmlns:a16="http://schemas.microsoft.com/office/drawing/2014/main" id="{00000000-0008-0000-0000-0000320A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237</xdr:row>
          <xdr:rowOff>161925</xdr:rowOff>
        </xdr:from>
        <xdr:to>
          <xdr:col>17</xdr:col>
          <xdr:colOff>104775</xdr:colOff>
          <xdr:row>239</xdr:row>
          <xdr:rowOff>28575</xdr:rowOff>
        </xdr:to>
        <xdr:sp macro="" textlink="">
          <xdr:nvSpPr>
            <xdr:cNvPr id="2617" name="Check Box 569" hidden="1">
              <a:extLst>
                <a:ext uri="{63B3BB69-23CF-44E3-9099-C40C66FF867C}">
                  <a14:compatExt spid="_x0000_s2617"/>
                </a:ext>
                <a:ext uri="{FF2B5EF4-FFF2-40B4-BE49-F238E27FC236}">
                  <a16:creationId xmlns:a16="http://schemas.microsoft.com/office/drawing/2014/main" id="{00000000-0008-0000-0000-0000390A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231</xdr:row>
          <xdr:rowOff>161925</xdr:rowOff>
        </xdr:from>
        <xdr:to>
          <xdr:col>30</xdr:col>
          <xdr:colOff>104775</xdr:colOff>
          <xdr:row>233</xdr:row>
          <xdr:rowOff>28575</xdr:rowOff>
        </xdr:to>
        <xdr:sp macro="" textlink="">
          <xdr:nvSpPr>
            <xdr:cNvPr id="2619" name="Check Box 571" hidden="1">
              <a:extLst>
                <a:ext uri="{63B3BB69-23CF-44E3-9099-C40C66FF867C}">
                  <a14:compatExt spid="_x0000_s2619"/>
                </a:ext>
                <a:ext uri="{FF2B5EF4-FFF2-40B4-BE49-F238E27FC236}">
                  <a16:creationId xmlns:a16="http://schemas.microsoft.com/office/drawing/2014/main" id="{00000000-0008-0000-0000-00003B0A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231</xdr:row>
          <xdr:rowOff>161925</xdr:rowOff>
        </xdr:from>
        <xdr:to>
          <xdr:col>17</xdr:col>
          <xdr:colOff>104775</xdr:colOff>
          <xdr:row>233</xdr:row>
          <xdr:rowOff>28575</xdr:rowOff>
        </xdr:to>
        <xdr:sp macro="" textlink="">
          <xdr:nvSpPr>
            <xdr:cNvPr id="2620" name="Check Box 572" hidden="1">
              <a:extLst>
                <a:ext uri="{63B3BB69-23CF-44E3-9099-C40C66FF867C}">
                  <a14:compatExt spid="_x0000_s2620"/>
                </a:ext>
                <a:ext uri="{FF2B5EF4-FFF2-40B4-BE49-F238E27FC236}">
                  <a16:creationId xmlns:a16="http://schemas.microsoft.com/office/drawing/2014/main" id="{00000000-0008-0000-0000-00003C0A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225</xdr:row>
          <xdr:rowOff>161925</xdr:rowOff>
        </xdr:from>
        <xdr:to>
          <xdr:col>17</xdr:col>
          <xdr:colOff>104775</xdr:colOff>
          <xdr:row>227</xdr:row>
          <xdr:rowOff>28575</xdr:rowOff>
        </xdr:to>
        <xdr:sp macro="" textlink="">
          <xdr:nvSpPr>
            <xdr:cNvPr id="2622" name="Check Box 574" hidden="1">
              <a:extLst>
                <a:ext uri="{63B3BB69-23CF-44E3-9099-C40C66FF867C}">
                  <a14:compatExt spid="_x0000_s2622"/>
                </a:ext>
                <a:ext uri="{FF2B5EF4-FFF2-40B4-BE49-F238E27FC236}">
                  <a16:creationId xmlns:a16="http://schemas.microsoft.com/office/drawing/2014/main" id="{00000000-0008-0000-0000-00003E0A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213</xdr:row>
          <xdr:rowOff>161925</xdr:rowOff>
        </xdr:from>
        <xdr:to>
          <xdr:col>56</xdr:col>
          <xdr:colOff>104775</xdr:colOff>
          <xdr:row>215</xdr:row>
          <xdr:rowOff>28575</xdr:rowOff>
        </xdr:to>
        <xdr:sp macro="" textlink="">
          <xdr:nvSpPr>
            <xdr:cNvPr id="2623" name="Check Box 575" hidden="1">
              <a:extLst>
                <a:ext uri="{63B3BB69-23CF-44E3-9099-C40C66FF867C}">
                  <a14:compatExt spid="_x0000_s2623"/>
                </a:ext>
                <a:ext uri="{FF2B5EF4-FFF2-40B4-BE49-F238E27FC236}">
                  <a16:creationId xmlns:a16="http://schemas.microsoft.com/office/drawing/2014/main" id="{00000000-0008-0000-0000-00003F0A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213</xdr:row>
          <xdr:rowOff>161925</xdr:rowOff>
        </xdr:from>
        <xdr:to>
          <xdr:col>43</xdr:col>
          <xdr:colOff>104775</xdr:colOff>
          <xdr:row>215</xdr:row>
          <xdr:rowOff>28575</xdr:rowOff>
        </xdr:to>
        <xdr:sp macro="" textlink="">
          <xdr:nvSpPr>
            <xdr:cNvPr id="2624" name="Check Box 576" hidden="1">
              <a:extLst>
                <a:ext uri="{63B3BB69-23CF-44E3-9099-C40C66FF867C}">
                  <a14:compatExt spid="_x0000_s2624"/>
                </a:ext>
                <a:ext uri="{FF2B5EF4-FFF2-40B4-BE49-F238E27FC236}">
                  <a16:creationId xmlns:a16="http://schemas.microsoft.com/office/drawing/2014/main" id="{00000000-0008-0000-0000-0000400A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215</xdr:row>
          <xdr:rowOff>161925</xdr:rowOff>
        </xdr:from>
        <xdr:to>
          <xdr:col>17</xdr:col>
          <xdr:colOff>95250</xdr:colOff>
          <xdr:row>217</xdr:row>
          <xdr:rowOff>28575</xdr:rowOff>
        </xdr:to>
        <xdr:sp macro="" textlink="">
          <xdr:nvSpPr>
            <xdr:cNvPr id="2625" name="Check Box 577" hidden="1">
              <a:extLst>
                <a:ext uri="{63B3BB69-23CF-44E3-9099-C40C66FF867C}">
                  <a14:compatExt spid="_x0000_s2625"/>
                </a:ext>
                <a:ext uri="{FF2B5EF4-FFF2-40B4-BE49-F238E27FC236}">
                  <a16:creationId xmlns:a16="http://schemas.microsoft.com/office/drawing/2014/main" id="{00000000-0008-0000-0000-0000410A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215</xdr:row>
          <xdr:rowOff>161925</xdr:rowOff>
        </xdr:from>
        <xdr:to>
          <xdr:col>30</xdr:col>
          <xdr:colOff>95250</xdr:colOff>
          <xdr:row>217</xdr:row>
          <xdr:rowOff>28575</xdr:rowOff>
        </xdr:to>
        <xdr:sp macro="" textlink="">
          <xdr:nvSpPr>
            <xdr:cNvPr id="2626" name="Check Box 578" hidden="1">
              <a:extLst>
                <a:ext uri="{63B3BB69-23CF-44E3-9099-C40C66FF867C}">
                  <a14:compatExt spid="_x0000_s2626"/>
                </a:ext>
                <a:ext uri="{FF2B5EF4-FFF2-40B4-BE49-F238E27FC236}">
                  <a16:creationId xmlns:a16="http://schemas.microsoft.com/office/drawing/2014/main" id="{00000000-0008-0000-0000-0000420A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251</xdr:row>
          <xdr:rowOff>161925</xdr:rowOff>
        </xdr:from>
        <xdr:to>
          <xdr:col>17</xdr:col>
          <xdr:colOff>104775</xdr:colOff>
          <xdr:row>253</xdr:row>
          <xdr:rowOff>28575</xdr:rowOff>
        </xdr:to>
        <xdr:sp macro="" textlink="">
          <xdr:nvSpPr>
            <xdr:cNvPr id="2628" name="Check Box 580" hidden="1">
              <a:extLst>
                <a:ext uri="{63B3BB69-23CF-44E3-9099-C40C66FF867C}">
                  <a14:compatExt spid="_x0000_s2628"/>
                </a:ext>
                <a:ext uri="{FF2B5EF4-FFF2-40B4-BE49-F238E27FC236}">
                  <a16:creationId xmlns:a16="http://schemas.microsoft.com/office/drawing/2014/main" id="{00000000-0008-0000-0000-0000440A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291</xdr:row>
          <xdr:rowOff>161925</xdr:rowOff>
        </xdr:from>
        <xdr:to>
          <xdr:col>43</xdr:col>
          <xdr:colOff>104775</xdr:colOff>
          <xdr:row>293</xdr:row>
          <xdr:rowOff>9525</xdr:rowOff>
        </xdr:to>
        <xdr:sp macro="" textlink="">
          <xdr:nvSpPr>
            <xdr:cNvPr id="2633" name="Check Box 585" hidden="1">
              <a:extLst>
                <a:ext uri="{63B3BB69-23CF-44E3-9099-C40C66FF867C}">
                  <a14:compatExt spid="_x0000_s2633"/>
                </a:ext>
                <a:ext uri="{FF2B5EF4-FFF2-40B4-BE49-F238E27FC236}">
                  <a16:creationId xmlns:a16="http://schemas.microsoft.com/office/drawing/2014/main" id="{00000000-0008-0000-0000-0000490A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285</xdr:row>
          <xdr:rowOff>161925</xdr:rowOff>
        </xdr:from>
        <xdr:to>
          <xdr:col>43</xdr:col>
          <xdr:colOff>104775</xdr:colOff>
          <xdr:row>287</xdr:row>
          <xdr:rowOff>28575</xdr:rowOff>
        </xdr:to>
        <xdr:sp macro="" textlink="">
          <xdr:nvSpPr>
            <xdr:cNvPr id="2635" name="Check Box 587" hidden="1">
              <a:extLst>
                <a:ext uri="{63B3BB69-23CF-44E3-9099-C40C66FF867C}">
                  <a14:compatExt spid="_x0000_s2635"/>
                </a:ext>
                <a:ext uri="{FF2B5EF4-FFF2-40B4-BE49-F238E27FC236}">
                  <a16:creationId xmlns:a16="http://schemas.microsoft.com/office/drawing/2014/main" id="{00000000-0008-0000-0000-00004B0A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277</xdr:row>
          <xdr:rowOff>161925</xdr:rowOff>
        </xdr:from>
        <xdr:to>
          <xdr:col>56</xdr:col>
          <xdr:colOff>104775</xdr:colOff>
          <xdr:row>279</xdr:row>
          <xdr:rowOff>28575</xdr:rowOff>
        </xdr:to>
        <xdr:sp macro="" textlink="">
          <xdr:nvSpPr>
            <xdr:cNvPr id="2638" name="Check Box 590" hidden="1">
              <a:extLst>
                <a:ext uri="{63B3BB69-23CF-44E3-9099-C40C66FF867C}">
                  <a14:compatExt spid="_x0000_s2638"/>
                </a:ext>
                <a:ext uri="{FF2B5EF4-FFF2-40B4-BE49-F238E27FC236}">
                  <a16:creationId xmlns:a16="http://schemas.microsoft.com/office/drawing/2014/main" id="{00000000-0008-0000-0000-00004E0A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275</xdr:row>
          <xdr:rowOff>161925</xdr:rowOff>
        </xdr:from>
        <xdr:to>
          <xdr:col>30</xdr:col>
          <xdr:colOff>104775</xdr:colOff>
          <xdr:row>277</xdr:row>
          <xdr:rowOff>28575</xdr:rowOff>
        </xdr:to>
        <xdr:sp macro="" textlink="">
          <xdr:nvSpPr>
            <xdr:cNvPr id="2639" name="Check Box 591" hidden="1">
              <a:extLst>
                <a:ext uri="{63B3BB69-23CF-44E3-9099-C40C66FF867C}">
                  <a14:compatExt spid="_x0000_s2639"/>
                </a:ext>
                <a:ext uri="{FF2B5EF4-FFF2-40B4-BE49-F238E27FC236}">
                  <a16:creationId xmlns:a16="http://schemas.microsoft.com/office/drawing/2014/main" id="{00000000-0008-0000-0000-00004F0A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263</xdr:row>
          <xdr:rowOff>161925</xdr:rowOff>
        </xdr:from>
        <xdr:to>
          <xdr:col>56</xdr:col>
          <xdr:colOff>104775</xdr:colOff>
          <xdr:row>265</xdr:row>
          <xdr:rowOff>28575</xdr:rowOff>
        </xdr:to>
        <xdr:sp macro="" textlink="">
          <xdr:nvSpPr>
            <xdr:cNvPr id="2645" name="Check Box 597" hidden="1">
              <a:extLst>
                <a:ext uri="{63B3BB69-23CF-44E3-9099-C40C66FF867C}">
                  <a14:compatExt spid="_x0000_s2645"/>
                </a:ext>
                <a:ext uri="{FF2B5EF4-FFF2-40B4-BE49-F238E27FC236}">
                  <a16:creationId xmlns:a16="http://schemas.microsoft.com/office/drawing/2014/main" id="{00000000-0008-0000-0000-0000550A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263</xdr:row>
          <xdr:rowOff>161925</xdr:rowOff>
        </xdr:from>
        <xdr:to>
          <xdr:col>30</xdr:col>
          <xdr:colOff>104775</xdr:colOff>
          <xdr:row>265</xdr:row>
          <xdr:rowOff>28575</xdr:rowOff>
        </xdr:to>
        <xdr:sp macro="" textlink="">
          <xdr:nvSpPr>
            <xdr:cNvPr id="2646" name="Check Box 598" hidden="1">
              <a:extLst>
                <a:ext uri="{63B3BB69-23CF-44E3-9099-C40C66FF867C}">
                  <a14:compatExt spid="_x0000_s2646"/>
                </a:ext>
                <a:ext uri="{FF2B5EF4-FFF2-40B4-BE49-F238E27FC236}">
                  <a16:creationId xmlns:a16="http://schemas.microsoft.com/office/drawing/2014/main" id="{00000000-0008-0000-0000-0000560A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261</xdr:row>
          <xdr:rowOff>161925</xdr:rowOff>
        </xdr:from>
        <xdr:to>
          <xdr:col>43</xdr:col>
          <xdr:colOff>104775</xdr:colOff>
          <xdr:row>263</xdr:row>
          <xdr:rowOff>28575</xdr:rowOff>
        </xdr:to>
        <xdr:sp macro="" textlink="">
          <xdr:nvSpPr>
            <xdr:cNvPr id="2647" name="Check Box 599" hidden="1">
              <a:extLst>
                <a:ext uri="{63B3BB69-23CF-44E3-9099-C40C66FF867C}">
                  <a14:compatExt spid="_x0000_s2647"/>
                </a:ext>
                <a:ext uri="{FF2B5EF4-FFF2-40B4-BE49-F238E27FC236}">
                  <a16:creationId xmlns:a16="http://schemas.microsoft.com/office/drawing/2014/main" id="{00000000-0008-0000-0000-0000570A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255</xdr:row>
          <xdr:rowOff>161925</xdr:rowOff>
        </xdr:from>
        <xdr:to>
          <xdr:col>43</xdr:col>
          <xdr:colOff>104775</xdr:colOff>
          <xdr:row>257</xdr:row>
          <xdr:rowOff>28575</xdr:rowOff>
        </xdr:to>
        <xdr:sp macro="" textlink="">
          <xdr:nvSpPr>
            <xdr:cNvPr id="2649" name="Check Box 601" hidden="1">
              <a:extLst>
                <a:ext uri="{63B3BB69-23CF-44E3-9099-C40C66FF867C}">
                  <a14:compatExt spid="_x0000_s2649"/>
                </a:ext>
                <a:ext uri="{FF2B5EF4-FFF2-40B4-BE49-F238E27FC236}">
                  <a16:creationId xmlns:a16="http://schemas.microsoft.com/office/drawing/2014/main" id="{00000000-0008-0000-0000-0000590A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249</xdr:row>
          <xdr:rowOff>161925</xdr:rowOff>
        </xdr:from>
        <xdr:to>
          <xdr:col>30</xdr:col>
          <xdr:colOff>104775</xdr:colOff>
          <xdr:row>251</xdr:row>
          <xdr:rowOff>28575</xdr:rowOff>
        </xdr:to>
        <xdr:sp macro="" textlink="">
          <xdr:nvSpPr>
            <xdr:cNvPr id="2652" name="Check Box 604" hidden="1">
              <a:extLst>
                <a:ext uri="{63B3BB69-23CF-44E3-9099-C40C66FF867C}">
                  <a14:compatExt spid="_x0000_s2652"/>
                </a:ext>
                <a:ext uri="{FF2B5EF4-FFF2-40B4-BE49-F238E27FC236}">
                  <a16:creationId xmlns:a16="http://schemas.microsoft.com/office/drawing/2014/main" id="{00000000-0008-0000-0000-00005C0A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247</xdr:row>
          <xdr:rowOff>161925</xdr:rowOff>
        </xdr:from>
        <xdr:to>
          <xdr:col>30</xdr:col>
          <xdr:colOff>104775</xdr:colOff>
          <xdr:row>249</xdr:row>
          <xdr:rowOff>28575</xdr:rowOff>
        </xdr:to>
        <xdr:sp macro="" textlink="">
          <xdr:nvSpPr>
            <xdr:cNvPr id="2654" name="Check Box 606" hidden="1">
              <a:extLst>
                <a:ext uri="{63B3BB69-23CF-44E3-9099-C40C66FF867C}">
                  <a14:compatExt spid="_x0000_s2654"/>
                </a:ext>
                <a:ext uri="{FF2B5EF4-FFF2-40B4-BE49-F238E27FC236}">
                  <a16:creationId xmlns:a16="http://schemas.microsoft.com/office/drawing/2014/main" id="{00000000-0008-0000-0000-00005E0A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243</xdr:row>
          <xdr:rowOff>161925</xdr:rowOff>
        </xdr:from>
        <xdr:to>
          <xdr:col>56</xdr:col>
          <xdr:colOff>104775</xdr:colOff>
          <xdr:row>245</xdr:row>
          <xdr:rowOff>28575</xdr:rowOff>
        </xdr:to>
        <xdr:sp macro="" textlink="">
          <xdr:nvSpPr>
            <xdr:cNvPr id="2656" name="Check Box 608" hidden="1">
              <a:extLst>
                <a:ext uri="{63B3BB69-23CF-44E3-9099-C40C66FF867C}">
                  <a14:compatExt spid="_x0000_s2656"/>
                </a:ext>
                <a:ext uri="{FF2B5EF4-FFF2-40B4-BE49-F238E27FC236}">
                  <a16:creationId xmlns:a16="http://schemas.microsoft.com/office/drawing/2014/main" id="{00000000-0008-0000-0000-0000600A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22</xdr:row>
          <xdr:rowOff>66675</xdr:rowOff>
        </xdr:from>
        <xdr:to>
          <xdr:col>25</xdr:col>
          <xdr:colOff>123825</xdr:colOff>
          <xdr:row>22</xdr:row>
          <xdr:rowOff>276225</xdr:rowOff>
        </xdr:to>
        <xdr:sp macro="" textlink="">
          <xdr:nvSpPr>
            <xdr:cNvPr id="2664" name="Option Button 616" hidden="1">
              <a:extLst>
                <a:ext uri="{63B3BB69-23CF-44E3-9099-C40C66FF867C}">
                  <a14:compatExt spid="_x0000_s2664"/>
                </a:ext>
                <a:ext uri="{FF2B5EF4-FFF2-40B4-BE49-F238E27FC236}">
                  <a16:creationId xmlns:a16="http://schemas.microsoft.com/office/drawing/2014/main" id="{00000000-0008-0000-0000-00006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Solution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22</xdr:row>
          <xdr:rowOff>57150</xdr:rowOff>
        </xdr:from>
        <xdr:to>
          <xdr:col>44</xdr:col>
          <xdr:colOff>9525</xdr:colOff>
          <xdr:row>22</xdr:row>
          <xdr:rowOff>285750</xdr:rowOff>
        </xdr:to>
        <xdr:sp macro="" textlink="">
          <xdr:nvSpPr>
            <xdr:cNvPr id="2665" name="Option Button 617" hidden="1">
              <a:extLst>
                <a:ext uri="{63B3BB69-23CF-44E3-9099-C40C66FF867C}">
                  <a14:compatExt spid="_x0000_s2665"/>
                </a:ext>
                <a:ext uri="{FF2B5EF4-FFF2-40B4-BE49-F238E27FC236}">
                  <a16:creationId xmlns:a16="http://schemas.microsoft.com/office/drawing/2014/main" id="{00000000-0008-0000-0000-00006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Solid (別シートの「Powder Compound]をご確認ください)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xdr:row>
          <xdr:rowOff>38100</xdr:rowOff>
        </xdr:from>
        <xdr:to>
          <xdr:col>58</xdr:col>
          <xdr:colOff>85725</xdr:colOff>
          <xdr:row>22</xdr:row>
          <xdr:rowOff>295275</xdr:rowOff>
        </xdr:to>
        <xdr:sp macro="" textlink="">
          <xdr:nvSpPr>
            <xdr:cNvPr id="2666" name="Group Box 618" hidden="1">
              <a:extLst>
                <a:ext uri="{63B3BB69-23CF-44E3-9099-C40C66FF867C}">
                  <a14:compatExt spid="_x0000_s2666"/>
                </a:ext>
                <a:ext uri="{FF2B5EF4-FFF2-40B4-BE49-F238E27FC236}">
                  <a16:creationId xmlns:a16="http://schemas.microsoft.com/office/drawing/2014/main" id="{00000000-0008-0000-0000-00006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xdr:row>
          <xdr:rowOff>523875</xdr:rowOff>
        </xdr:from>
        <xdr:to>
          <xdr:col>21</xdr:col>
          <xdr:colOff>142875</xdr:colOff>
          <xdr:row>22</xdr:row>
          <xdr:rowOff>771525</xdr:rowOff>
        </xdr:to>
        <xdr:sp macro="" textlink="">
          <xdr:nvSpPr>
            <xdr:cNvPr id="2667" name="Check Box 619" hidden="1">
              <a:extLst>
                <a:ext uri="{63B3BB69-23CF-44E3-9099-C40C66FF867C}">
                  <a14:compatExt spid="_x0000_s2667"/>
                </a:ext>
                <a:ext uri="{FF2B5EF4-FFF2-40B4-BE49-F238E27FC236}">
                  <a16:creationId xmlns:a16="http://schemas.microsoft.com/office/drawing/2014/main" id="{00000000-0008-0000-0000-00006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xdr:row>
          <xdr:rowOff>733425</xdr:rowOff>
        </xdr:from>
        <xdr:to>
          <xdr:col>21</xdr:col>
          <xdr:colOff>152400</xdr:colOff>
          <xdr:row>22</xdr:row>
          <xdr:rowOff>981075</xdr:rowOff>
        </xdr:to>
        <xdr:sp macro="" textlink="">
          <xdr:nvSpPr>
            <xdr:cNvPr id="2668" name="Check Box 620" hidden="1">
              <a:extLst>
                <a:ext uri="{63B3BB69-23CF-44E3-9099-C40C66FF867C}">
                  <a14:compatExt spid="_x0000_s2668"/>
                </a:ext>
                <a:ext uri="{FF2B5EF4-FFF2-40B4-BE49-F238E27FC236}">
                  <a16:creationId xmlns:a16="http://schemas.microsoft.com/office/drawing/2014/main" id="{00000000-0008-0000-0000-00006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xdr:row>
          <xdr:rowOff>942975</xdr:rowOff>
        </xdr:from>
        <xdr:to>
          <xdr:col>22</xdr:col>
          <xdr:colOff>0</xdr:colOff>
          <xdr:row>22</xdr:row>
          <xdr:rowOff>1190625</xdr:rowOff>
        </xdr:to>
        <xdr:sp macro="" textlink="">
          <xdr:nvSpPr>
            <xdr:cNvPr id="2669" name="Check Box 621" hidden="1">
              <a:extLst>
                <a:ext uri="{63B3BB69-23CF-44E3-9099-C40C66FF867C}">
                  <a14:compatExt spid="_x0000_s2669"/>
                </a:ext>
                <a:ext uri="{FF2B5EF4-FFF2-40B4-BE49-F238E27FC236}">
                  <a16:creationId xmlns:a16="http://schemas.microsoft.com/office/drawing/2014/main" id="{00000000-0008-0000-0000-00006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19</xdr:col>
      <xdr:colOff>38101</xdr:colOff>
      <xdr:row>22</xdr:row>
      <xdr:rowOff>304800</xdr:rowOff>
    </xdr:from>
    <xdr:to>
      <xdr:col>46</xdr:col>
      <xdr:colOff>19050</xdr:colOff>
      <xdr:row>22</xdr:row>
      <xdr:rowOff>581025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114676" y="6324600"/>
          <a:ext cx="4352924"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被験物質溶液調製時に析出または懸濁が確認された場合の処理方法</a:t>
          </a:r>
        </a:p>
      </xdr:txBody>
    </xdr:sp>
    <xdr:clientData/>
  </xdr:twoCellAnchor>
  <xdr:twoCellAnchor>
    <xdr:from>
      <xdr:col>19</xdr:col>
      <xdr:colOff>104776</xdr:colOff>
      <xdr:row>22</xdr:row>
      <xdr:rowOff>1152524</xdr:rowOff>
    </xdr:from>
    <xdr:to>
      <xdr:col>59</xdr:col>
      <xdr:colOff>0</xdr:colOff>
      <xdr:row>22</xdr:row>
      <xdr:rowOff>1371600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181351" y="7172324"/>
          <a:ext cx="6391274" cy="2190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注意：上記処理後も溶解しなかった被験物質については最終報告書において「</a:t>
          </a:r>
          <a:r>
            <a:rPr kumimoji="1" lang="en-US" altLang="ja-JP" sz="1000">
              <a:solidFill>
                <a:srgbClr val="FF0000"/>
              </a:solidFill>
            </a:rPr>
            <a:t>not tested</a:t>
          </a:r>
          <a:r>
            <a:rPr kumimoji="1" lang="ja-JP" altLang="en-US" sz="1000">
              <a:solidFill>
                <a:srgbClr val="FF0000"/>
              </a:solidFill>
            </a:rPr>
            <a:t>」と記載させていただきます。</a:t>
          </a:r>
        </a:p>
      </xdr:txBody>
    </xdr:sp>
    <xdr:clientData/>
  </xdr:twoCellAnchor>
  <xdr:twoCellAnchor>
    <xdr:from>
      <xdr:col>21</xdr:col>
      <xdr:colOff>95249</xdr:colOff>
      <xdr:row>22</xdr:row>
      <xdr:rowOff>552450</xdr:rowOff>
    </xdr:from>
    <xdr:to>
      <xdr:col>45</xdr:col>
      <xdr:colOff>57150</xdr:colOff>
      <xdr:row>22</xdr:row>
      <xdr:rowOff>742950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3495674" y="6572250"/>
          <a:ext cx="3848101"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超音波（</a:t>
          </a:r>
          <a:r>
            <a:rPr kumimoji="1" lang="en-US" altLang="ja-JP" sz="1000"/>
            <a:t>Sonication</a:t>
          </a:r>
          <a:r>
            <a:rPr kumimoji="1" lang="ja-JP" altLang="en-US" sz="1000"/>
            <a:t>）処理 </a:t>
          </a:r>
          <a:r>
            <a:rPr kumimoji="1" lang="en-US" altLang="ja-JP" sz="1000"/>
            <a:t>(</a:t>
          </a:r>
          <a:r>
            <a:rPr kumimoji="1" lang="ja-JP" altLang="en-US" sz="1000"/>
            <a:t>最大 </a:t>
          </a:r>
          <a:r>
            <a:rPr kumimoji="1" lang="en-US" altLang="ja-JP" sz="1000"/>
            <a:t>10 </a:t>
          </a:r>
          <a:r>
            <a:rPr kumimoji="1" lang="ja-JP" altLang="en-US" sz="1000"/>
            <a:t>分間</a:t>
          </a:r>
          <a:r>
            <a:rPr kumimoji="1" lang="en-US" altLang="ja-JP" sz="1000"/>
            <a:t>)</a:t>
          </a:r>
          <a:r>
            <a:rPr kumimoji="1" lang="ja-JP" altLang="en-US" sz="1000"/>
            <a:t>を施しても問題ありません。</a:t>
          </a:r>
        </a:p>
      </xdr:txBody>
    </xdr:sp>
    <xdr:clientData/>
  </xdr:twoCellAnchor>
  <xdr:twoCellAnchor>
    <xdr:from>
      <xdr:col>21</xdr:col>
      <xdr:colOff>95249</xdr:colOff>
      <xdr:row>22</xdr:row>
      <xdr:rowOff>781050</xdr:rowOff>
    </xdr:from>
    <xdr:to>
      <xdr:col>50</xdr:col>
      <xdr:colOff>47625</xdr:colOff>
      <xdr:row>22</xdr:row>
      <xdr:rowOff>952500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495674" y="6800850"/>
          <a:ext cx="4648201"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加熱処理（最大 </a:t>
          </a:r>
          <a:r>
            <a:rPr kumimoji="1" lang="en-US" altLang="ja-JP" sz="1000"/>
            <a:t>70 </a:t>
          </a:r>
          <a:r>
            <a:rPr kumimoji="1" lang="ja-JP" altLang="en-US" sz="1000"/>
            <a:t>℃</a:t>
          </a:r>
          <a:r>
            <a:rPr kumimoji="1" lang="en-US" altLang="ja-JP" sz="1000"/>
            <a:t> </a:t>
          </a:r>
          <a:r>
            <a:rPr kumimoji="1" lang="ja-JP" altLang="en-US" sz="1000"/>
            <a:t>で </a:t>
          </a:r>
          <a:r>
            <a:rPr kumimoji="1" lang="en-US" altLang="ja-JP" sz="1000"/>
            <a:t>5 </a:t>
          </a:r>
          <a:r>
            <a:rPr kumimoji="1" lang="ja-JP" altLang="en-US" sz="1000"/>
            <a:t>分間）を施しても問題ありません。</a:t>
          </a:r>
        </a:p>
      </xdr:txBody>
    </xdr:sp>
    <xdr:clientData/>
  </xdr:twoCellAnchor>
  <xdr:twoCellAnchor>
    <xdr:from>
      <xdr:col>21</xdr:col>
      <xdr:colOff>95249</xdr:colOff>
      <xdr:row>22</xdr:row>
      <xdr:rowOff>990600</xdr:rowOff>
    </xdr:from>
    <xdr:to>
      <xdr:col>50</xdr:col>
      <xdr:colOff>47625</xdr:colOff>
      <xdr:row>22</xdr:row>
      <xdr:rowOff>1162050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495674" y="7010400"/>
          <a:ext cx="4648201"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超音波処理および加熱処理は不可。</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7</xdr:row>
          <xdr:rowOff>9525</xdr:rowOff>
        </xdr:from>
        <xdr:to>
          <xdr:col>2</xdr:col>
          <xdr:colOff>333375</xdr:colOff>
          <xdr:row>8</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xdr:row>
          <xdr:rowOff>9525</xdr:rowOff>
        </xdr:from>
        <xdr:to>
          <xdr:col>2</xdr:col>
          <xdr:colOff>333375</xdr:colOff>
          <xdr:row>9</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xdr:row>
          <xdr:rowOff>9525</xdr:rowOff>
        </xdr:from>
        <xdr:to>
          <xdr:col>2</xdr:col>
          <xdr:colOff>333375</xdr:colOff>
          <xdr:row>10</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xdr:row>
          <xdr:rowOff>9525</xdr:rowOff>
        </xdr:from>
        <xdr:to>
          <xdr:col>2</xdr:col>
          <xdr:colOff>333375</xdr:colOff>
          <xdr:row>13</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9525</xdr:rowOff>
        </xdr:from>
        <xdr:to>
          <xdr:col>2</xdr:col>
          <xdr:colOff>409575</xdr:colOff>
          <xdr:row>23</xdr:row>
          <xdr:rowOff>0</xdr:rowOff>
        </xdr:to>
        <xdr:sp macro="" textlink="">
          <xdr:nvSpPr>
            <xdr:cNvPr id="3079" name="Option Button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9525</xdr:rowOff>
        </xdr:from>
        <xdr:to>
          <xdr:col>3</xdr:col>
          <xdr:colOff>409575</xdr:colOff>
          <xdr:row>23</xdr:row>
          <xdr:rowOff>0</xdr:rowOff>
        </xdr:to>
        <xdr:sp macro="" textlink="">
          <xdr:nvSpPr>
            <xdr:cNvPr id="3080" name="Option Button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9525</xdr:rowOff>
        </xdr:from>
        <xdr:to>
          <xdr:col>7</xdr:col>
          <xdr:colOff>409575</xdr:colOff>
          <xdr:row>23</xdr:row>
          <xdr:rowOff>0</xdr:rowOff>
        </xdr:to>
        <xdr:sp macro="" textlink="">
          <xdr:nvSpPr>
            <xdr:cNvPr id="3081" name="Option Button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22</xdr:row>
          <xdr:rowOff>9525</xdr:rowOff>
        </xdr:from>
        <xdr:to>
          <xdr:col>8</xdr:col>
          <xdr:colOff>409575</xdr:colOff>
          <xdr:row>23</xdr:row>
          <xdr:rowOff>0</xdr:rowOff>
        </xdr:to>
        <xdr:sp macro="" textlink="">
          <xdr:nvSpPr>
            <xdr:cNvPr id="3082" name="Option Button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9525</xdr:rowOff>
        </xdr:from>
        <xdr:to>
          <xdr:col>4</xdr:col>
          <xdr:colOff>142875</xdr:colOff>
          <xdr:row>23</xdr:row>
          <xdr:rowOff>47625</xdr:rowOff>
        </xdr:to>
        <xdr:sp macro="" textlink="">
          <xdr:nvSpPr>
            <xdr:cNvPr id="3083" name="Group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0</xdr:rowOff>
        </xdr:from>
        <xdr:to>
          <xdr:col>9</xdr:col>
          <xdr:colOff>152400</xdr:colOff>
          <xdr:row>23</xdr:row>
          <xdr:rowOff>38100</xdr:rowOff>
        </xdr:to>
        <xdr:sp macro="" textlink="">
          <xdr:nvSpPr>
            <xdr:cNvPr id="3084" name="Group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2.xml"/><Relationship Id="rId299" Type="http://schemas.openxmlformats.org/officeDocument/2006/relationships/ctrlProp" Target="../ctrlProps/ctrlProp294.xml"/><Relationship Id="rId303" Type="http://schemas.openxmlformats.org/officeDocument/2006/relationships/ctrlProp" Target="../ctrlProps/ctrlProp298.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324" Type="http://schemas.openxmlformats.org/officeDocument/2006/relationships/ctrlProp" Target="../ctrlProps/ctrlProp319.xml"/><Relationship Id="rId170" Type="http://schemas.openxmlformats.org/officeDocument/2006/relationships/ctrlProp" Target="../ctrlProps/ctrlProp165.xml"/><Relationship Id="rId191" Type="http://schemas.openxmlformats.org/officeDocument/2006/relationships/ctrlProp" Target="../ctrlProps/ctrlProp186.xml"/><Relationship Id="rId205" Type="http://schemas.openxmlformats.org/officeDocument/2006/relationships/ctrlProp" Target="../ctrlProps/ctrlProp200.xml"/><Relationship Id="rId226" Type="http://schemas.openxmlformats.org/officeDocument/2006/relationships/ctrlProp" Target="../ctrlProps/ctrlProp221.xml"/><Relationship Id="rId247" Type="http://schemas.openxmlformats.org/officeDocument/2006/relationships/ctrlProp" Target="../ctrlProps/ctrlProp242.xml"/><Relationship Id="rId107" Type="http://schemas.openxmlformats.org/officeDocument/2006/relationships/ctrlProp" Target="../ctrlProps/ctrlProp102.xml"/><Relationship Id="rId268" Type="http://schemas.openxmlformats.org/officeDocument/2006/relationships/ctrlProp" Target="../ctrlProps/ctrlProp263.xml"/><Relationship Id="rId289" Type="http://schemas.openxmlformats.org/officeDocument/2006/relationships/ctrlProp" Target="../ctrlProps/ctrlProp284.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314" Type="http://schemas.openxmlformats.org/officeDocument/2006/relationships/ctrlProp" Target="../ctrlProps/ctrlProp309.xml"/><Relationship Id="rId5" Type="http://schemas.openxmlformats.org/officeDocument/2006/relationships/vmlDrawing" Target="../drawings/vmlDrawing1.vml"/><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16" Type="http://schemas.openxmlformats.org/officeDocument/2006/relationships/ctrlProp" Target="../ctrlProps/ctrlProp211.xml"/><Relationship Id="rId237" Type="http://schemas.openxmlformats.org/officeDocument/2006/relationships/ctrlProp" Target="../ctrlProps/ctrlProp232.xml"/><Relationship Id="rId258" Type="http://schemas.openxmlformats.org/officeDocument/2006/relationships/ctrlProp" Target="../ctrlProps/ctrlProp253.xml"/><Relationship Id="rId279" Type="http://schemas.openxmlformats.org/officeDocument/2006/relationships/ctrlProp" Target="../ctrlProps/ctrlProp274.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290" Type="http://schemas.openxmlformats.org/officeDocument/2006/relationships/ctrlProp" Target="../ctrlProps/ctrlProp285.xml"/><Relationship Id="rId304" Type="http://schemas.openxmlformats.org/officeDocument/2006/relationships/ctrlProp" Target="../ctrlProps/ctrlProp299.xml"/><Relationship Id="rId325" Type="http://schemas.openxmlformats.org/officeDocument/2006/relationships/ctrlProp" Target="../ctrlProps/ctrlProp320.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92" Type="http://schemas.openxmlformats.org/officeDocument/2006/relationships/ctrlProp" Target="../ctrlProps/ctrlProp187.xml"/><Relationship Id="rId206" Type="http://schemas.openxmlformats.org/officeDocument/2006/relationships/ctrlProp" Target="../ctrlProps/ctrlProp201.xml"/><Relationship Id="rId227" Type="http://schemas.openxmlformats.org/officeDocument/2006/relationships/ctrlProp" Target="../ctrlProps/ctrlProp222.xml"/><Relationship Id="rId248" Type="http://schemas.openxmlformats.org/officeDocument/2006/relationships/ctrlProp" Target="../ctrlProps/ctrlProp243.xml"/><Relationship Id="rId269" Type="http://schemas.openxmlformats.org/officeDocument/2006/relationships/ctrlProp" Target="../ctrlProps/ctrlProp264.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280" Type="http://schemas.openxmlformats.org/officeDocument/2006/relationships/ctrlProp" Target="../ctrlProps/ctrlProp275.xml"/><Relationship Id="rId315" Type="http://schemas.openxmlformats.org/officeDocument/2006/relationships/ctrlProp" Target="../ctrlProps/ctrlProp310.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82" Type="http://schemas.openxmlformats.org/officeDocument/2006/relationships/ctrlProp" Target="../ctrlProps/ctrlProp177.xml"/><Relationship Id="rId217" Type="http://schemas.openxmlformats.org/officeDocument/2006/relationships/ctrlProp" Target="../ctrlProps/ctrlProp212.xml"/><Relationship Id="rId6" Type="http://schemas.openxmlformats.org/officeDocument/2006/relationships/ctrlProp" Target="../ctrlProps/ctrlProp1.xml"/><Relationship Id="rId238" Type="http://schemas.openxmlformats.org/officeDocument/2006/relationships/ctrlProp" Target="../ctrlProps/ctrlProp233.xml"/><Relationship Id="rId259" Type="http://schemas.openxmlformats.org/officeDocument/2006/relationships/ctrlProp" Target="../ctrlProps/ctrlProp254.xml"/><Relationship Id="rId23" Type="http://schemas.openxmlformats.org/officeDocument/2006/relationships/ctrlProp" Target="../ctrlProps/ctrlProp18.xml"/><Relationship Id="rId119" Type="http://schemas.openxmlformats.org/officeDocument/2006/relationships/ctrlProp" Target="../ctrlProps/ctrlProp114.xml"/><Relationship Id="rId270" Type="http://schemas.openxmlformats.org/officeDocument/2006/relationships/ctrlProp" Target="../ctrlProps/ctrlProp265.xml"/><Relationship Id="rId291" Type="http://schemas.openxmlformats.org/officeDocument/2006/relationships/ctrlProp" Target="../ctrlProps/ctrlProp286.xml"/><Relationship Id="rId305" Type="http://schemas.openxmlformats.org/officeDocument/2006/relationships/ctrlProp" Target="../ctrlProps/ctrlProp300.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93" Type="http://schemas.openxmlformats.org/officeDocument/2006/relationships/ctrlProp" Target="../ctrlProps/ctrlProp188.xml"/><Relationship Id="rId207" Type="http://schemas.openxmlformats.org/officeDocument/2006/relationships/ctrlProp" Target="../ctrlProps/ctrlProp202.xml"/><Relationship Id="rId228" Type="http://schemas.openxmlformats.org/officeDocument/2006/relationships/ctrlProp" Target="../ctrlProps/ctrlProp223.xml"/><Relationship Id="rId249" Type="http://schemas.openxmlformats.org/officeDocument/2006/relationships/ctrlProp" Target="../ctrlProps/ctrlProp244.xml"/><Relationship Id="rId13" Type="http://schemas.openxmlformats.org/officeDocument/2006/relationships/ctrlProp" Target="../ctrlProps/ctrlProp8.xml"/><Relationship Id="rId109" Type="http://schemas.openxmlformats.org/officeDocument/2006/relationships/ctrlProp" Target="../ctrlProps/ctrlProp104.xml"/><Relationship Id="rId260" Type="http://schemas.openxmlformats.org/officeDocument/2006/relationships/ctrlProp" Target="../ctrlProps/ctrlProp255.xml"/><Relationship Id="rId281" Type="http://schemas.openxmlformats.org/officeDocument/2006/relationships/ctrlProp" Target="../ctrlProps/ctrlProp276.xml"/><Relationship Id="rId316" Type="http://schemas.openxmlformats.org/officeDocument/2006/relationships/ctrlProp" Target="../ctrlProps/ctrlProp311.xml"/><Relationship Id="rId34" Type="http://schemas.openxmlformats.org/officeDocument/2006/relationships/ctrlProp" Target="../ctrlProps/ctrlProp29.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20" Type="http://schemas.openxmlformats.org/officeDocument/2006/relationships/ctrlProp" Target="../ctrlProps/ctrlProp115.xml"/><Relationship Id="rId141" Type="http://schemas.openxmlformats.org/officeDocument/2006/relationships/ctrlProp" Target="../ctrlProps/ctrlProp136.xml"/><Relationship Id="rId7" Type="http://schemas.openxmlformats.org/officeDocument/2006/relationships/ctrlProp" Target="../ctrlProps/ctrlProp2.xml"/><Relationship Id="rId162" Type="http://schemas.openxmlformats.org/officeDocument/2006/relationships/ctrlProp" Target="../ctrlProps/ctrlProp157.xml"/><Relationship Id="rId183" Type="http://schemas.openxmlformats.org/officeDocument/2006/relationships/ctrlProp" Target="../ctrlProps/ctrlProp178.xml"/><Relationship Id="rId218" Type="http://schemas.openxmlformats.org/officeDocument/2006/relationships/ctrlProp" Target="../ctrlProps/ctrlProp213.xml"/><Relationship Id="rId239" Type="http://schemas.openxmlformats.org/officeDocument/2006/relationships/ctrlProp" Target="../ctrlProps/ctrlProp234.xml"/><Relationship Id="rId250" Type="http://schemas.openxmlformats.org/officeDocument/2006/relationships/ctrlProp" Target="../ctrlProps/ctrlProp245.xml"/><Relationship Id="rId271" Type="http://schemas.openxmlformats.org/officeDocument/2006/relationships/ctrlProp" Target="../ctrlProps/ctrlProp266.xml"/><Relationship Id="rId292" Type="http://schemas.openxmlformats.org/officeDocument/2006/relationships/ctrlProp" Target="../ctrlProps/ctrlProp287.xml"/><Relationship Id="rId306" Type="http://schemas.openxmlformats.org/officeDocument/2006/relationships/ctrlProp" Target="../ctrlProps/ctrlProp301.xml"/><Relationship Id="rId24" Type="http://schemas.openxmlformats.org/officeDocument/2006/relationships/ctrlProp" Target="../ctrlProps/ctrlProp19.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31" Type="http://schemas.openxmlformats.org/officeDocument/2006/relationships/ctrlProp" Target="../ctrlProps/ctrlProp126.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208" Type="http://schemas.openxmlformats.org/officeDocument/2006/relationships/ctrlProp" Target="../ctrlProps/ctrlProp203.xml"/><Relationship Id="rId229" Type="http://schemas.openxmlformats.org/officeDocument/2006/relationships/ctrlProp" Target="../ctrlProps/ctrlProp224.xml"/><Relationship Id="rId240" Type="http://schemas.openxmlformats.org/officeDocument/2006/relationships/ctrlProp" Target="../ctrlProps/ctrlProp235.xml"/><Relationship Id="rId261" Type="http://schemas.openxmlformats.org/officeDocument/2006/relationships/ctrlProp" Target="../ctrlProps/ctrlProp256.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282" Type="http://schemas.openxmlformats.org/officeDocument/2006/relationships/ctrlProp" Target="../ctrlProps/ctrlProp277.xml"/><Relationship Id="rId312" Type="http://schemas.openxmlformats.org/officeDocument/2006/relationships/ctrlProp" Target="../ctrlProps/ctrlProp307.xml"/><Relationship Id="rId317" Type="http://schemas.openxmlformats.org/officeDocument/2006/relationships/ctrlProp" Target="../ctrlProps/ctrlProp312.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189" Type="http://schemas.openxmlformats.org/officeDocument/2006/relationships/ctrlProp" Target="../ctrlProps/ctrlProp184.xml"/><Relationship Id="rId219" Type="http://schemas.openxmlformats.org/officeDocument/2006/relationships/ctrlProp" Target="../ctrlProps/ctrlProp214.xml"/><Relationship Id="rId3" Type="http://schemas.openxmlformats.org/officeDocument/2006/relationships/printerSettings" Target="../printerSettings/printerSettings1.bin"/><Relationship Id="rId214" Type="http://schemas.openxmlformats.org/officeDocument/2006/relationships/ctrlProp" Target="../ctrlProps/ctrlProp209.xml"/><Relationship Id="rId230" Type="http://schemas.openxmlformats.org/officeDocument/2006/relationships/ctrlProp" Target="../ctrlProps/ctrlProp225.xml"/><Relationship Id="rId235" Type="http://schemas.openxmlformats.org/officeDocument/2006/relationships/ctrlProp" Target="../ctrlProps/ctrlProp230.xml"/><Relationship Id="rId251" Type="http://schemas.openxmlformats.org/officeDocument/2006/relationships/ctrlProp" Target="../ctrlProps/ctrlProp246.xml"/><Relationship Id="rId256" Type="http://schemas.openxmlformats.org/officeDocument/2006/relationships/ctrlProp" Target="../ctrlProps/ctrlProp251.xml"/><Relationship Id="rId277" Type="http://schemas.openxmlformats.org/officeDocument/2006/relationships/ctrlProp" Target="../ctrlProps/ctrlProp272.xml"/><Relationship Id="rId298" Type="http://schemas.openxmlformats.org/officeDocument/2006/relationships/ctrlProp" Target="../ctrlProps/ctrlProp293.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72" Type="http://schemas.openxmlformats.org/officeDocument/2006/relationships/ctrlProp" Target="../ctrlProps/ctrlProp267.xml"/><Relationship Id="rId293" Type="http://schemas.openxmlformats.org/officeDocument/2006/relationships/ctrlProp" Target="../ctrlProps/ctrlProp288.xml"/><Relationship Id="rId302" Type="http://schemas.openxmlformats.org/officeDocument/2006/relationships/ctrlProp" Target="../ctrlProps/ctrlProp297.xml"/><Relationship Id="rId307" Type="http://schemas.openxmlformats.org/officeDocument/2006/relationships/ctrlProp" Target="../ctrlProps/ctrlProp302.xml"/><Relationship Id="rId323" Type="http://schemas.openxmlformats.org/officeDocument/2006/relationships/ctrlProp" Target="../ctrlProps/ctrlProp318.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95" Type="http://schemas.openxmlformats.org/officeDocument/2006/relationships/ctrlProp" Target="../ctrlProps/ctrlProp190.xml"/><Relationship Id="rId209" Type="http://schemas.openxmlformats.org/officeDocument/2006/relationships/ctrlProp" Target="../ctrlProps/ctrlProp204.xml"/><Relationship Id="rId190" Type="http://schemas.openxmlformats.org/officeDocument/2006/relationships/ctrlProp" Target="../ctrlProps/ctrlProp185.xml"/><Relationship Id="rId204" Type="http://schemas.openxmlformats.org/officeDocument/2006/relationships/ctrlProp" Target="../ctrlProps/ctrlProp199.xml"/><Relationship Id="rId220" Type="http://schemas.openxmlformats.org/officeDocument/2006/relationships/ctrlProp" Target="../ctrlProps/ctrlProp215.xml"/><Relationship Id="rId225" Type="http://schemas.openxmlformats.org/officeDocument/2006/relationships/ctrlProp" Target="../ctrlProps/ctrlProp220.xml"/><Relationship Id="rId241" Type="http://schemas.openxmlformats.org/officeDocument/2006/relationships/ctrlProp" Target="../ctrlProps/ctrlProp236.xml"/><Relationship Id="rId246" Type="http://schemas.openxmlformats.org/officeDocument/2006/relationships/ctrlProp" Target="../ctrlProps/ctrlProp241.xml"/><Relationship Id="rId267" Type="http://schemas.openxmlformats.org/officeDocument/2006/relationships/ctrlProp" Target="../ctrlProps/ctrlProp262.xml"/><Relationship Id="rId288" Type="http://schemas.openxmlformats.org/officeDocument/2006/relationships/ctrlProp" Target="../ctrlProps/ctrlProp283.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262" Type="http://schemas.openxmlformats.org/officeDocument/2006/relationships/ctrlProp" Target="../ctrlProps/ctrlProp257.xml"/><Relationship Id="rId283" Type="http://schemas.openxmlformats.org/officeDocument/2006/relationships/ctrlProp" Target="../ctrlProps/ctrlProp278.xml"/><Relationship Id="rId313" Type="http://schemas.openxmlformats.org/officeDocument/2006/relationships/ctrlProp" Target="../ctrlProps/ctrlProp308.xml"/><Relationship Id="rId318" Type="http://schemas.openxmlformats.org/officeDocument/2006/relationships/ctrlProp" Target="../ctrlProps/ctrlProp313.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185" Type="http://schemas.openxmlformats.org/officeDocument/2006/relationships/ctrlProp" Target="../ctrlProps/ctrlProp180.xml"/><Relationship Id="rId4" Type="http://schemas.openxmlformats.org/officeDocument/2006/relationships/drawing" Target="../drawings/drawing1.xml"/><Relationship Id="rId9" Type="http://schemas.openxmlformats.org/officeDocument/2006/relationships/ctrlProp" Target="../ctrlProps/ctrlProp4.xml"/><Relationship Id="rId180" Type="http://schemas.openxmlformats.org/officeDocument/2006/relationships/ctrlProp" Target="../ctrlProps/ctrlProp175.xml"/><Relationship Id="rId210" Type="http://schemas.openxmlformats.org/officeDocument/2006/relationships/ctrlProp" Target="../ctrlProps/ctrlProp205.xml"/><Relationship Id="rId215" Type="http://schemas.openxmlformats.org/officeDocument/2006/relationships/ctrlProp" Target="../ctrlProps/ctrlProp210.xml"/><Relationship Id="rId236" Type="http://schemas.openxmlformats.org/officeDocument/2006/relationships/ctrlProp" Target="../ctrlProps/ctrlProp231.xml"/><Relationship Id="rId257" Type="http://schemas.openxmlformats.org/officeDocument/2006/relationships/ctrlProp" Target="../ctrlProps/ctrlProp252.xml"/><Relationship Id="rId278" Type="http://schemas.openxmlformats.org/officeDocument/2006/relationships/ctrlProp" Target="../ctrlProps/ctrlProp273.xml"/><Relationship Id="rId26" Type="http://schemas.openxmlformats.org/officeDocument/2006/relationships/ctrlProp" Target="../ctrlProps/ctrlProp21.xml"/><Relationship Id="rId231" Type="http://schemas.openxmlformats.org/officeDocument/2006/relationships/ctrlProp" Target="../ctrlProps/ctrlProp226.xml"/><Relationship Id="rId252" Type="http://schemas.openxmlformats.org/officeDocument/2006/relationships/ctrlProp" Target="../ctrlProps/ctrlProp247.xml"/><Relationship Id="rId273" Type="http://schemas.openxmlformats.org/officeDocument/2006/relationships/ctrlProp" Target="../ctrlProps/ctrlProp268.xml"/><Relationship Id="rId294" Type="http://schemas.openxmlformats.org/officeDocument/2006/relationships/ctrlProp" Target="../ctrlProps/ctrlProp289.xml"/><Relationship Id="rId308" Type="http://schemas.openxmlformats.org/officeDocument/2006/relationships/ctrlProp" Target="../ctrlProps/ctrlProp303.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221" Type="http://schemas.openxmlformats.org/officeDocument/2006/relationships/ctrlProp" Target="../ctrlProps/ctrlProp216.xml"/><Relationship Id="rId242" Type="http://schemas.openxmlformats.org/officeDocument/2006/relationships/ctrlProp" Target="../ctrlProps/ctrlProp237.xml"/><Relationship Id="rId263" Type="http://schemas.openxmlformats.org/officeDocument/2006/relationships/ctrlProp" Target="../ctrlProps/ctrlProp258.xml"/><Relationship Id="rId284" Type="http://schemas.openxmlformats.org/officeDocument/2006/relationships/ctrlProp" Target="../ctrlProps/ctrlProp279.xml"/><Relationship Id="rId319" Type="http://schemas.openxmlformats.org/officeDocument/2006/relationships/ctrlProp" Target="../ctrlProps/ctrlProp314.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11" Type="http://schemas.openxmlformats.org/officeDocument/2006/relationships/ctrlProp" Target="../ctrlProps/ctrlProp206.xml"/><Relationship Id="rId232" Type="http://schemas.openxmlformats.org/officeDocument/2006/relationships/ctrlProp" Target="../ctrlProps/ctrlProp227.xml"/><Relationship Id="rId253" Type="http://schemas.openxmlformats.org/officeDocument/2006/relationships/ctrlProp" Target="../ctrlProps/ctrlProp248.xml"/><Relationship Id="rId274" Type="http://schemas.openxmlformats.org/officeDocument/2006/relationships/ctrlProp" Target="../ctrlProps/ctrlProp269.xml"/><Relationship Id="rId295" Type="http://schemas.openxmlformats.org/officeDocument/2006/relationships/ctrlProp" Target="../ctrlProps/ctrlProp290.xml"/><Relationship Id="rId309" Type="http://schemas.openxmlformats.org/officeDocument/2006/relationships/ctrlProp" Target="../ctrlProps/ctrlProp304.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320" Type="http://schemas.openxmlformats.org/officeDocument/2006/relationships/ctrlProp" Target="../ctrlProps/ctrlProp315.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201" Type="http://schemas.openxmlformats.org/officeDocument/2006/relationships/ctrlProp" Target="../ctrlProps/ctrlProp196.xml"/><Relationship Id="rId222" Type="http://schemas.openxmlformats.org/officeDocument/2006/relationships/ctrlProp" Target="../ctrlProps/ctrlProp217.xml"/><Relationship Id="rId243" Type="http://schemas.openxmlformats.org/officeDocument/2006/relationships/ctrlProp" Target="../ctrlProps/ctrlProp238.xml"/><Relationship Id="rId264" Type="http://schemas.openxmlformats.org/officeDocument/2006/relationships/ctrlProp" Target="../ctrlProps/ctrlProp259.xml"/><Relationship Id="rId285" Type="http://schemas.openxmlformats.org/officeDocument/2006/relationships/ctrlProp" Target="../ctrlProps/ctrlProp280.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310" Type="http://schemas.openxmlformats.org/officeDocument/2006/relationships/ctrlProp" Target="../ctrlProps/ctrlProp305.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1" Type="http://schemas.openxmlformats.org/officeDocument/2006/relationships/hyperlink" Target="http://www.carnabio.com/output/pdf/ProfilingProfilingBook_ja.pdf" TargetMode="External"/><Relationship Id="rId212" Type="http://schemas.openxmlformats.org/officeDocument/2006/relationships/ctrlProp" Target="../ctrlProps/ctrlProp207.xml"/><Relationship Id="rId233" Type="http://schemas.openxmlformats.org/officeDocument/2006/relationships/ctrlProp" Target="../ctrlProps/ctrlProp228.xml"/><Relationship Id="rId254" Type="http://schemas.openxmlformats.org/officeDocument/2006/relationships/ctrlProp" Target="../ctrlProps/ctrlProp249.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275" Type="http://schemas.openxmlformats.org/officeDocument/2006/relationships/ctrlProp" Target="../ctrlProps/ctrlProp270.xml"/><Relationship Id="rId296" Type="http://schemas.openxmlformats.org/officeDocument/2006/relationships/ctrlProp" Target="../ctrlProps/ctrlProp291.xml"/><Relationship Id="rId300" Type="http://schemas.openxmlformats.org/officeDocument/2006/relationships/ctrlProp" Target="../ctrlProps/ctrlProp295.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321" Type="http://schemas.openxmlformats.org/officeDocument/2006/relationships/ctrlProp" Target="../ctrlProps/ctrlProp316.xml"/><Relationship Id="rId202" Type="http://schemas.openxmlformats.org/officeDocument/2006/relationships/ctrlProp" Target="../ctrlProps/ctrlProp197.xml"/><Relationship Id="rId223" Type="http://schemas.openxmlformats.org/officeDocument/2006/relationships/ctrlProp" Target="../ctrlProps/ctrlProp218.xml"/><Relationship Id="rId244" Type="http://schemas.openxmlformats.org/officeDocument/2006/relationships/ctrlProp" Target="../ctrlProps/ctrlProp239.xml"/><Relationship Id="rId18" Type="http://schemas.openxmlformats.org/officeDocument/2006/relationships/ctrlProp" Target="../ctrlProps/ctrlProp13.xml"/><Relationship Id="rId39" Type="http://schemas.openxmlformats.org/officeDocument/2006/relationships/ctrlProp" Target="../ctrlProps/ctrlProp34.xml"/><Relationship Id="rId265" Type="http://schemas.openxmlformats.org/officeDocument/2006/relationships/ctrlProp" Target="../ctrlProps/ctrlProp260.xml"/><Relationship Id="rId286" Type="http://schemas.openxmlformats.org/officeDocument/2006/relationships/ctrlProp" Target="../ctrlProps/ctrlProp281.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311" Type="http://schemas.openxmlformats.org/officeDocument/2006/relationships/ctrlProp" Target="../ctrlProps/ctrlProp306.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34" Type="http://schemas.openxmlformats.org/officeDocument/2006/relationships/ctrlProp" Target="../ctrlProps/ctrlProp229.xml"/><Relationship Id="rId2" Type="http://schemas.openxmlformats.org/officeDocument/2006/relationships/hyperlink" Target="mailto:info@carnabio.com" TargetMode="External"/><Relationship Id="rId29" Type="http://schemas.openxmlformats.org/officeDocument/2006/relationships/ctrlProp" Target="../ctrlProps/ctrlProp24.xml"/><Relationship Id="rId255" Type="http://schemas.openxmlformats.org/officeDocument/2006/relationships/ctrlProp" Target="../ctrlProps/ctrlProp250.xml"/><Relationship Id="rId276" Type="http://schemas.openxmlformats.org/officeDocument/2006/relationships/ctrlProp" Target="../ctrlProps/ctrlProp271.xml"/><Relationship Id="rId297" Type="http://schemas.openxmlformats.org/officeDocument/2006/relationships/ctrlProp" Target="../ctrlProps/ctrlProp292.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301" Type="http://schemas.openxmlformats.org/officeDocument/2006/relationships/ctrlProp" Target="../ctrlProps/ctrlProp296.xml"/><Relationship Id="rId322" Type="http://schemas.openxmlformats.org/officeDocument/2006/relationships/ctrlProp" Target="../ctrlProps/ctrlProp317.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 Id="rId19" Type="http://schemas.openxmlformats.org/officeDocument/2006/relationships/ctrlProp" Target="../ctrlProps/ctrlProp14.xml"/><Relationship Id="rId224" Type="http://schemas.openxmlformats.org/officeDocument/2006/relationships/ctrlProp" Target="../ctrlProps/ctrlProp219.xml"/><Relationship Id="rId245" Type="http://schemas.openxmlformats.org/officeDocument/2006/relationships/ctrlProp" Target="../ctrlProps/ctrlProp240.xml"/><Relationship Id="rId266" Type="http://schemas.openxmlformats.org/officeDocument/2006/relationships/ctrlProp" Target="../ctrlProps/ctrlProp261.xml"/><Relationship Id="rId287" Type="http://schemas.openxmlformats.org/officeDocument/2006/relationships/ctrlProp" Target="../ctrlProps/ctrlProp28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25.xml"/><Relationship Id="rId13" Type="http://schemas.openxmlformats.org/officeDocument/2006/relationships/ctrlProp" Target="../ctrlProps/ctrlProp330.xml"/><Relationship Id="rId3" Type="http://schemas.openxmlformats.org/officeDocument/2006/relationships/vmlDrawing" Target="../drawings/vmlDrawing2.vml"/><Relationship Id="rId7" Type="http://schemas.openxmlformats.org/officeDocument/2006/relationships/ctrlProp" Target="../ctrlProps/ctrlProp324.xml"/><Relationship Id="rId12" Type="http://schemas.openxmlformats.org/officeDocument/2006/relationships/ctrlProp" Target="../ctrlProps/ctrlProp32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23.xml"/><Relationship Id="rId11" Type="http://schemas.openxmlformats.org/officeDocument/2006/relationships/ctrlProp" Target="../ctrlProps/ctrlProp328.xml"/><Relationship Id="rId5" Type="http://schemas.openxmlformats.org/officeDocument/2006/relationships/ctrlProp" Target="../ctrlProps/ctrlProp322.xml"/><Relationship Id="rId10" Type="http://schemas.openxmlformats.org/officeDocument/2006/relationships/ctrlProp" Target="../ctrlProps/ctrlProp327.xml"/><Relationship Id="rId4" Type="http://schemas.openxmlformats.org/officeDocument/2006/relationships/ctrlProp" Target="../ctrlProps/ctrlProp321.xml"/><Relationship Id="rId9" Type="http://schemas.openxmlformats.org/officeDocument/2006/relationships/ctrlProp" Target="../ctrlProps/ctrlProp3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EK793"/>
  <sheetViews>
    <sheetView tabSelected="1" zoomScaleNormal="100" zoomScaleSheetLayoutView="100" workbookViewId="0">
      <selection activeCell="N10" sqref="N10:BG10"/>
    </sheetView>
  </sheetViews>
  <sheetFormatPr defaultRowHeight="12.75"/>
  <cols>
    <col min="1" max="5" width="2.42578125" style="2" customWidth="1"/>
    <col min="6" max="14" width="2.42578125" style="5" customWidth="1"/>
    <col min="15" max="15" width="2.5703125" style="5" customWidth="1"/>
    <col min="16" max="16" width="2.42578125" style="5" customWidth="1"/>
    <col min="17" max="17" width="2.5703125" style="5" customWidth="1"/>
    <col min="18" max="19" width="2.28515625" style="5" customWidth="1"/>
    <col min="20" max="27" width="2.42578125" style="5" customWidth="1"/>
    <col min="28" max="28" width="2.5703125" style="5" customWidth="1"/>
    <col min="29" max="29" width="2.42578125" style="5" customWidth="1"/>
    <col min="30" max="30" width="2.5703125" style="5" customWidth="1"/>
    <col min="31" max="32" width="2.28515625" style="5" customWidth="1"/>
    <col min="33" max="40" width="2.42578125" style="5" customWidth="1"/>
    <col min="41" max="41" width="2.5703125" style="5" customWidth="1"/>
    <col min="42" max="42" width="2.42578125" style="5" customWidth="1"/>
    <col min="43" max="43" width="2.5703125" style="5" customWidth="1"/>
    <col min="44" max="45" width="2.28515625" style="5" customWidth="1"/>
    <col min="46" max="53" width="2.42578125" style="5" customWidth="1"/>
    <col min="54" max="54" width="2.5703125" style="5" customWidth="1"/>
    <col min="55" max="55" width="2.42578125" style="5" customWidth="1"/>
    <col min="56" max="56" width="2.5703125" style="5" customWidth="1"/>
    <col min="57" max="59" width="2.42578125" style="5" customWidth="1"/>
    <col min="60" max="60" width="9.7109375" style="2" customWidth="1"/>
    <col min="61" max="62" width="2.42578125" style="2" customWidth="1"/>
    <col min="63" max="83" width="2.42578125" style="4" hidden="1" customWidth="1"/>
    <col min="84" max="84" width="36.140625" style="4" hidden="1" customWidth="1"/>
    <col min="85" max="85" width="19.7109375" style="4" hidden="1" customWidth="1"/>
    <col min="86" max="108" width="7.42578125" style="4" hidden="1" customWidth="1"/>
    <col min="109" max="113" width="9.140625" style="2" hidden="1" customWidth="1"/>
    <col min="114" max="114" width="27" style="2" customWidth="1"/>
    <col min="115" max="123" width="9.140625" style="2"/>
    <col min="124" max="16384" width="9.140625" style="5"/>
  </cols>
  <sheetData>
    <row r="1" spans="1:113">
      <c r="A1" s="1"/>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3" t="s">
        <v>917</v>
      </c>
      <c r="AX1" s="2"/>
      <c r="AY1" s="2"/>
      <c r="AZ1" s="2"/>
      <c r="BA1" s="2"/>
      <c r="BB1" s="2"/>
      <c r="BC1" s="2"/>
      <c r="BD1" s="2"/>
      <c r="BE1" s="2"/>
      <c r="BF1" s="2"/>
      <c r="BG1" s="2"/>
      <c r="BK1" s="4" t="s">
        <v>0</v>
      </c>
      <c r="DE1" s="5"/>
      <c r="DF1" s="5"/>
      <c r="DG1" s="5"/>
      <c r="DH1" s="5"/>
      <c r="DI1" s="4" t="s">
        <v>628</v>
      </c>
    </row>
    <row r="2" spans="1:113">
      <c r="A2" s="1"/>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DE2" s="5"/>
      <c r="DF2" s="5"/>
      <c r="DG2" s="5"/>
      <c r="DH2" s="5"/>
      <c r="DI2" s="5"/>
    </row>
    <row r="3" spans="1:113">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DE3" s="5"/>
      <c r="DF3" s="5"/>
      <c r="DG3" s="5"/>
      <c r="DH3" s="5"/>
      <c r="DI3" s="5"/>
    </row>
    <row r="4" spans="1:113" ht="27.75" customHeight="1">
      <c r="F4" s="2"/>
      <c r="G4" s="2"/>
      <c r="H4" s="2"/>
      <c r="I4" s="2"/>
      <c r="J4" s="2"/>
      <c r="K4" s="2"/>
      <c r="L4" s="2"/>
      <c r="M4" s="2"/>
      <c r="N4" s="2"/>
      <c r="O4" s="2"/>
      <c r="P4" s="2"/>
      <c r="Q4" s="2"/>
      <c r="R4" s="2"/>
      <c r="S4" s="2"/>
      <c r="T4" s="2"/>
      <c r="U4" s="2"/>
      <c r="V4" s="2"/>
      <c r="W4" s="2"/>
      <c r="X4" s="2"/>
      <c r="Y4" s="2"/>
      <c r="Z4" s="2"/>
      <c r="AA4" s="2"/>
      <c r="AB4" s="2"/>
      <c r="AC4" s="2"/>
      <c r="AD4" s="2"/>
      <c r="AE4" s="2"/>
      <c r="AF4" s="6" t="s">
        <v>798</v>
      </c>
      <c r="AG4" s="2"/>
      <c r="AH4" s="2"/>
      <c r="AI4" s="2"/>
      <c r="AJ4" s="2"/>
      <c r="AK4" s="2"/>
      <c r="AL4" s="2"/>
      <c r="AM4" s="2"/>
      <c r="AN4" s="2"/>
      <c r="AO4" s="2"/>
      <c r="AP4" s="2"/>
      <c r="AQ4" s="2"/>
      <c r="AR4" s="2"/>
      <c r="AS4" s="2"/>
      <c r="AT4" s="2"/>
      <c r="AU4" s="2"/>
      <c r="AV4" s="2"/>
      <c r="AW4" s="2"/>
      <c r="AX4" s="2"/>
      <c r="AY4" s="2"/>
      <c r="AZ4" s="2"/>
      <c r="BA4" s="2"/>
      <c r="BB4" s="2"/>
      <c r="BC4" s="2"/>
      <c r="BD4" s="2"/>
      <c r="BE4" s="2"/>
      <c r="BF4" s="2"/>
      <c r="BG4" s="2"/>
      <c r="DE4" s="5"/>
      <c r="DF4" s="5"/>
      <c r="DG4" s="5"/>
      <c r="DH4" s="5"/>
      <c r="DI4" s="5"/>
    </row>
    <row r="5" spans="1:113" ht="12.75" customHeight="1">
      <c r="F5" s="2"/>
      <c r="G5" s="2"/>
      <c r="H5" s="2"/>
      <c r="I5" s="2"/>
      <c r="J5" s="175" t="s">
        <v>900</v>
      </c>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c r="AO5" s="175"/>
      <c r="AP5" s="175"/>
      <c r="AQ5" s="175"/>
      <c r="AR5" s="175"/>
      <c r="AS5" s="175"/>
      <c r="AT5" s="175"/>
      <c r="AU5" s="175"/>
      <c r="AV5" s="175"/>
      <c r="AW5" s="175"/>
      <c r="AX5" s="175"/>
      <c r="AY5" s="175"/>
      <c r="AZ5" s="2"/>
      <c r="BA5" s="2"/>
      <c r="BB5" s="2"/>
      <c r="BC5" s="2"/>
      <c r="BD5" s="2"/>
      <c r="BE5" s="2"/>
      <c r="BF5" s="2"/>
      <c r="BG5" s="2"/>
      <c r="DE5" s="5"/>
      <c r="DF5" s="5"/>
      <c r="DG5" s="5"/>
      <c r="DH5" s="5"/>
      <c r="DI5" s="5"/>
    </row>
    <row r="6" spans="1:113" ht="12.75" customHeight="1">
      <c r="F6" s="2"/>
      <c r="G6" s="2"/>
      <c r="H6" s="2"/>
      <c r="I6" s="2"/>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5"/>
      <c r="AN6" s="175"/>
      <c r="AO6" s="175"/>
      <c r="AP6" s="175"/>
      <c r="AQ6" s="175"/>
      <c r="AR6" s="175"/>
      <c r="AS6" s="175"/>
      <c r="AT6" s="175"/>
      <c r="AU6" s="175"/>
      <c r="AV6" s="175"/>
      <c r="AW6" s="175"/>
      <c r="AX6" s="175"/>
      <c r="AY6" s="175"/>
      <c r="AZ6" s="2"/>
      <c r="BA6" s="2"/>
      <c r="BB6" s="2"/>
      <c r="BC6" s="2"/>
      <c r="BD6" s="2"/>
      <c r="BE6" s="2"/>
      <c r="BF6" s="2"/>
      <c r="BG6" s="2"/>
      <c r="CF6" s="4" t="str">
        <f>AW1</f>
        <v>Application Form Rev. 2408P</v>
      </c>
      <c r="DE6" s="5"/>
      <c r="DF6" s="5"/>
      <c r="DG6" s="5"/>
      <c r="DH6" s="5"/>
      <c r="DI6" s="5"/>
    </row>
    <row r="7" spans="1:113" ht="12.75" customHeight="1">
      <c r="F7" s="2"/>
      <c r="G7" s="2"/>
      <c r="H7" s="2"/>
      <c r="I7" s="2"/>
      <c r="J7" s="6"/>
      <c r="K7" s="6"/>
      <c r="L7" s="6"/>
      <c r="M7" s="6"/>
      <c r="N7" s="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2"/>
      <c r="AW7" s="2"/>
      <c r="AX7" s="2"/>
      <c r="AY7" s="7" t="s">
        <v>1</v>
      </c>
      <c r="AZ7" s="161"/>
      <c r="BA7" s="161"/>
      <c r="BB7" s="161"/>
      <c r="BC7" s="161"/>
      <c r="BD7" s="161"/>
      <c r="BE7" s="161"/>
      <c r="BF7" s="63"/>
      <c r="BG7" s="2"/>
      <c r="CF7" s="4" t="s">
        <v>629</v>
      </c>
      <c r="DE7" s="5"/>
      <c r="DF7" s="5"/>
      <c r="DG7" s="5"/>
      <c r="DH7" s="5"/>
      <c r="DI7" s="5"/>
    </row>
    <row r="8" spans="1:113" ht="12.75" customHeight="1">
      <c r="F8" s="2"/>
      <c r="G8" s="2"/>
      <c r="H8" s="2"/>
      <c r="I8" s="2"/>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2"/>
      <c r="AR8" s="2"/>
      <c r="AS8" s="2"/>
      <c r="AT8" s="2"/>
      <c r="AU8" s="2"/>
      <c r="AV8" s="2"/>
      <c r="AW8" s="2"/>
      <c r="AX8" s="2"/>
      <c r="AY8" s="2"/>
      <c r="AZ8" s="8"/>
      <c r="BA8" s="2"/>
      <c r="BB8" s="2"/>
      <c r="BC8" s="2"/>
      <c r="BD8" s="2"/>
      <c r="BE8" s="2"/>
      <c r="BF8" s="2"/>
      <c r="BG8" s="9"/>
      <c r="DE8" s="5"/>
      <c r="DF8" s="5"/>
      <c r="DG8" s="5"/>
      <c r="DH8" s="5"/>
      <c r="DI8" s="5"/>
    </row>
    <row r="9" spans="1:113" ht="25.5" customHeight="1">
      <c r="F9" s="162" t="s">
        <v>630</v>
      </c>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c r="AV9" s="162"/>
      <c r="AW9" s="162"/>
      <c r="AX9" s="162"/>
      <c r="AY9" s="162"/>
      <c r="AZ9" s="162"/>
      <c r="BA9" s="162"/>
      <c r="BB9" s="162"/>
      <c r="BC9" s="162"/>
      <c r="BD9" s="162"/>
      <c r="BE9" s="162"/>
      <c r="BF9" s="162"/>
      <c r="BG9" s="162"/>
      <c r="BH9" s="160"/>
      <c r="CF9" s="10" t="s">
        <v>2</v>
      </c>
      <c r="DE9" s="5"/>
      <c r="DF9" s="5"/>
      <c r="DG9" s="5"/>
      <c r="DH9" s="5"/>
      <c r="DI9" s="5"/>
    </row>
    <row r="10" spans="1:113" ht="25.5" customHeight="1">
      <c r="F10" s="163" t="s">
        <v>910</v>
      </c>
      <c r="G10" s="164"/>
      <c r="H10" s="164"/>
      <c r="I10" s="164"/>
      <c r="J10" s="164"/>
      <c r="K10" s="164"/>
      <c r="L10" s="164"/>
      <c r="M10" s="165"/>
      <c r="N10" s="166"/>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8"/>
      <c r="BH10" s="160"/>
      <c r="BK10" s="4" t="s">
        <v>3</v>
      </c>
      <c r="CF10" s="4" t="s">
        <v>4</v>
      </c>
      <c r="CG10" s="11" t="str">
        <f>IF($N$10="","",N10)</f>
        <v/>
      </c>
      <c r="CJ10" s="12"/>
      <c r="DE10" s="5"/>
      <c r="DF10" s="5"/>
      <c r="DG10" s="5"/>
      <c r="DH10" s="5"/>
      <c r="DI10" s="5"/>
    </row>
    <row r="11" spans="1:113" ht="25.5" customHeight="1">
      <c r="F11" s="169" t="s">
        <v>909</v>
      </c>
      <c r="G11" s="170"/>
      <c r="H11" s="170"/>
      <c r="I11" s="170"/>
      <c r="J11" s="170"/>
      <c r="K11" s="170"/>
      <c r="L11" s="170"/>
      <c r="M11" s="171"/>
      <c r="N11" s="172"/>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4"/>
      <c r="BH11" s="160"/>
      <c r="CG11" s="11" t="str">
        <f>IF($N$10="","",N11)</f>
        <v/>
      </c>
      <c r="CJ11" s="12"/>
      <c r="DE11" s="5"/>
      <c r="DF11" s="5"/>
      <c r="DG11" s="5"/>
      <c r="DH11" s="5"/>
      <c r="DI11" s="5"/>
    </row>
    <row r="12" spans="1:113" ht="25.5" customHeight="1">
      <c r="F12" s="169" t="s">
        <v>911</v>
      </c>
      <c r="G12" s="170"/>
      <c r="H12" s="170"/>
      <c r="I12" s="170"/>
      <c r="J12" s="170"/>
      <c r="K12" s="170"/>
      <c r="L12" s="170"/>
      <c r="M12" s="171"/>
      <c r="N12" s="172"/>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4"/>
      <c r="BH12" s="160"/>
      <c r="BK12" s="4" t="s">
        <v>5</v>
      </c>
      <c r="CF12" s="4" t="s">
        <v>6</v>
      </c>
      <c r="CG12" s="11" t="str">
        <f>IF($N$10="","",N12)</f>
        <v/>
      </c>
      <c r="DE12" s="5"/>
      <c r="DF12" s="5"/>
      <c r="DG12" s="5"/>
      <c r="DH12" s="5"/>
      <c r="DI12" s="5"/>
    </row>
    <row r="13" spans="1:113" ht="25.5" customHeight="1">
      <c r="F13" s="169" t="s">
        <v>912</v>
      </c>
      <c r="G13" s="170"/>
      <c r="H13" s="170"/>
      <c r="I13" s="170"/>
      <c r="J13" s="170"/>
      <c r="K13" s="170"/>
      <c r="L13" s="170"/>
      <c r="M13" s="171"/>
      <c r="N13" s="172"/>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4"/>
      <c r="BH13" s="160"/>
      <c r="BK13" s="4" t="s">
        <v>7</v>
      </c>
      <c r="CF13" s="4" t="s">
        <v>8</v>
      </c>
      <c r="CG13" s="11" t="str">
        <f>IF($N$10="","",N13)</f>
        <v/>
      </c>
      <c r="DE13" s="5"/>
      <c r="DF13" s="5"/>
      <c r="DG13" s="5"/>
      <c r="DH13" s="5"/>
      <c r="DI13" s="5"/>
    </row>
    <row r="14" spans="1:113" ht="25.5" customHeight="1">
      <c r="F14" s="169" t="s">
        <v>913</v>
      </c>
      <c r="G14" s="170"/>
      <c r="H14" s="170"/>
      <c r="I14" s="170"/>
      <c r="J14" s="170"/>
      <c r="K14" s="170"/>
      <c r="L14" s="170"/>
      <c r="M14" s="171"/>
      <c r="N14" s="172"/>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3"/>
      <c r="AX14" s="173"/>
      <c r="AY14" s="173"/>
      <c r="AZ14" s="173"/>
      <c r="BA14" s="173"/>
      <c r="BB14" s="173"/>
      <c r="BC14" s="173"/>
      <c r="BD14" s="173"/>
      <c r="BE14" s="173"/>
      <c r="BF14" s="173"/>
      <c r="BG14" s="174"/>
      <c r="BH14" s="160"/>
      <c r="BK14" s="4" t="s">
        <v>9</v>
      </c>
      <c r="CF14" s="4" t="s">
        <v>10</v>
      </c>
      <c r="CG14" s="11" t="str">
        <f>IF($N$10="","",N15)</f>
        <v/>
      </c>
      <c r="DE14" s="5"/>
      <c r="DF14" s="5"/>
      <c r="DG14" s="5"/>
      <c r="DH14" s="5"/>
      <c r="DI14" s="5"/>
    </row>
    <row r="15" spans="1:113" ht="25.5" customHeight="1">
      <c r="F15" s="169" t="s">
        <v>914</v>
      </c>
      <c r="G15" s="170"/>
      <c r="H15" s="170"/>
      <c r="I15" s="170"/>
      <c r="J15" s="170"/>
      <c r="K15" s="170"/>
      <c r="L15" s="170"/>
      <c r="M15" s="171"/>
      <c r="N15" s="172"/>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173"/>
      <c r="AO15" s="173"/>
      <c r="AP15" s="173"/>
      <c r="AQ15" s="173"/>
      <c r="AR15" s="173"/>
      <c r="AS15" s="173"/>
      <c r="AT15" s="173"/>
      <c r="AU15" s="173"/>
      <c r="AV15" s="173"/>
      <c r="AW15" s="173"/>
      <c r="AX15" s="173"/>
      <c r="AY15" s="173"/>
      <c r="AZ15" s="173"/>
      <c r="BA15" s="173"/>
      <c r="BB15" s="173"/>
      <c r="BC15" s="173"/>
      <c r="BD15" s="173"/>
      <c r="BE15" s="173"/>
      <c r="BF15" s="173"/>
      <c r="BG15" s="174"/>
      <c r="BH15" s="160"/>
      <c r="BK15" s="4" t="s">
        <v>11</v>
      </c>
      <c r="CF15" s="4" t="s">
        <v>631</v>
      </c>
      <c r="CG15" s="11" t="str">
        <f>IF($N$10="","",N16)</f>
        <v/>
      </c>
      <c r="DE15" s="5"/>
      <c r="DF15" s="5"/>
      <c r="DG15" s="5"/>
      <c r="DH15" s="5"/>
      <c r="DI15" s="5"/>
    </row>
    <row r="16" spans="1:113" ht="25.5" customHeight="1">
      <c r="F16" s="169"/>
      <c r="G16" s="170"/>
      <c r="H16" s="170"/>
      <c r="I16" s="170"/>
      <c r="J16" s="170"/>
      <c r="K16" s="170"/>
      <c r="L16" s="170"/>
      <c r="M16" s="171"/>
      <c r="N16" s="172"/>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174"/>
      <c r="BH16" s="160"/>
      <c r="BK16" s="4" t="s">
        <v>12</v>
      </c>
      <c r="CF16" s="4" t="s">
        <v>13</v>
      </c>
      <c r="CG16" s="11" t="str">
        <f>IF($N$10="","",N14)</f>
        <v/>
      </c>
      <c r="DE16" s="5"/>
      <c r="DF16" s="5"/>
      <c r="DG16" s="5"/>
      <c r="DH16" s="5"/>
      <c r="DI16" s="5"/>
    </row>
    <row r="17" spans="6:113" ht="25.5" customHeight="1">
      <c r="F17" s="169" t="s">
        <v>915</v>
      </c>
      <c r="G17" s="170"/>
      <c r="H17" s="170"/>
      <c r="I17" s="170"/>
      <c r="J17" s="170"/>
      <c r="K17" s="170"/>
      <c r="L17" s="170"/>
      <c r="M17" s="171"/>
      <c r="N17" s="176"/>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V17" s="177"/>
      <c r="AW17" s="177"/>
      <c r="AX17" s="177"/>
      <c r="AY17" s="177"/>
      <c r="AZ17" s="177"/>
      <c r="BA17" s="177"/>
      <c r="BB17" s="177"/>
      <c r="BC17" s="177"/>
      <c r="BD17" s="177"/>
      <c r="BE17" s="177"/>
      <c r="BF17" s="177"/>
      <c r="BG17" s="178"/>
      <c r="BH17" s="160"/>
      <c r="BK17" s="4" t="s">
        <v>14</v>
      </c>
      <c r="CF17" s="4" t="s">
        <v>14</v>
      </c>
      <c r="CG17" s="11"/>
      <c r="DE17" s="5"/>
      <c r="DF17" s="5"/>
      <c r="DG17" s="5"/>
      <c r="DH17" s="5"/>
      <c r="DI17" s="5"/>
    </row>
    <row r="18" spans="6:113" ht="25.5" customHeight="1">
      <c r="F18" s="169"/>
      <c r="G18" s="170"/>
      <c r="H18" s="170"/>
      <c r="I18" s="170"/>
      <c r="J18" s="170"/>
      <c r="K18" s="170"/>
      <c r="L18" s="170"/>
      <c r="M18" s="171"/>
      <c r="N18" s="176"/>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7"/>
      <c r="BA18" s="177"/>
      <c r="BB18" s="177"/>
      <c r="BC18" s="177"/>
      <c r="BD18" s="177"/>
      <c r="BE18" s="177"/>
      <c r="BF18" s="177"/>
      <c r="BG18" s="178"/>
      <c r="BH18" s="160"/>
      <c r="BK18" s="4" t="s">
        <v>15</v>
      </c>
      <c r="CF18" s="4" t="s">
        <v>16</v>
      </c>
      <c r="CG18" s="11" t="str">
        <f>IF($N$10="","",N17)</f>
        <v/>
      </c>
      <c r="DE18" s="5"/>
      <c r="DF18" s="5"/>
      <c r="DG18" s="5"/>
      <c r="DH18" s="5"/>
      <c r="DI18" s="5"/>
    </row>
    <row r="19" spans="6:113" ht="25.5" customHeight="1">
      <c r="F19" s="191" t="s">
        <v>916</v>
      </c>
      <c r="G19" s="192"/>
      <c r="H19" s="192"/>
      <c r="I19" s="192"/>
      <c r="J19" s="192"/>
      <c r="K19" s="192"/>
      <c r="L19" s="192"/>
      <c r="M19" s="193"/>
      <c r="N19" s="194"/>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5"/>
      <c r="BA19" s="195"/>
      <c r="BB19" s="195"/>
      <c r="BC19" s="195"/>
      <c r="BD19" s="195"/>
      <c r="BE19" s="195"/>
      <c r="BF19" s="195"/>
      <c r="BG19" s="196"/>
      <c r="BH19" s="160"/>
      <c r="BK19" s="4" t="s">
        <v>17</v>
      </c>
      <c r="CG19" s="4" t="str">
        <f>IF($N$10="","",N18)</f>
        <v/>
      </c>
      <c r="DE19" s="5"/>
      <c r="DF19" s="5"/>
      <c r="DG19" s="5"/>
      <c r="DH19" s="5"/>
      <c r="DI19" s="5"/>
    </row>
    <row r="20" spans="6:113" ht="25.5" customHeight="1">
      <c r="F20" s="13" t="s">
        <v>18</v>
      </c>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K20" s="4" t="s">
        <v>19</v>
      </c>
      <c r="CF20" s="4" t="s">
        <v>20</v>
      </c>
      <c r="CG20" s="11" t="str">
        <f>IF($N$10="","",N19)</f>
        <v/>
      </c>
      <c r="DE20" s="5"/>
      <c r="DF20" s="5"/>
      <c r="DG20" s="5"/>
      <c r="DH20" s="5"/>
      <c r="DI20" s="5"/>
    </row>
    <row r="21" spans="6:113" ht="25.5" customHeight="1">
      <c r="F21" s="197" t="s">
        <v>21</v>
      </c>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8"/>
      <c r="BA21" s="198"/>
      <c r="BB21" s="198"/>
      <c r="BC21" s="198"/>
      <c r="BD21" s="198"/>
      <c r="BE21" s="198"/>
      <c r="BF21" s="198"/>
      <c r="BG21" s="199"/>
      <c r="CG21" s="11"/>
      <c r="DE21" s="5"/>
      <c r="DF21" s="5"/>
      <c r="DG21" s="5"/>
      <c r="DH21" s="5"/>
      <c r="DI21" s="5"/>
    </row>
    <row r="22" spans="6:113" ht="25.5" customHeight="1">
      <c r="F22" s="200" t="s">
        <v>22</v>
      </c>
      <c r="G22" s="201"/>
      <c r="H22" s="201"/>
      <c r="I22" s="201"/>
      <c r="J22" s="201"/>
      <c r="K22" s="201"/>
      <c r="L22" s="201"/>
      <c r="M22" s="201"/>
      <c r="N22" s="201"/>
      <c r="O22" s="201"/>
      <c r="P22" s="201"/>
      <c r="Q22" s="201"/>
      <c r="R22" s="201"/>
      <c r="S22" s="202"/>
      <c r="T22" s="188"/>
      <c r="U22" s="189"/>
      <c r="V22" s="189"/>
      <c r="W22" s="189"/>
      <c r="X22" s="189"/>
      <c r="Y22" s="189"/>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89"/>
      <c r="BA22" s="189"/>
      <c r="BB22" s="189"/>
      <c r="BC22" s="189"/>
      <c r="BD22" s="189"/>
      <c r="BE22" s="189"/>
      <c r="BF22" s="189"/>
      <c r="BG22" s="190"/>
      <c r="BL22" s="124" t="s">
        <v>792</v>
      </c>
      <c r="CF22" s="10" t="s">
        <v>23</v>
      </c>
      <c r="DE22" s="5"/>
      <c r="DF22" s="5"/>
      <c r="DG22" s="5"/>
      <c r="DH22" s="5"/>
      <c r="DI22" s="5"/>
    </row>
    <row r="23" spans="6:113" ht="111" customHeight="1">
      <c r="F23" s="179" t="s">
        <v>902</v>
      </c>
      <c r="G23" s="180"/>
      <c r="H23" s="180"/>
      <c r="I23" s="180"/>
      <c r="J23" s="180"/>
      <c r="K23" s="180"/>
      <c r="L23" s="180"/>
      <c r="M23" s="180"/>
      <c r="N23" s="180"/>
      <c r="O23" s="180"/>
      <c r="P23" s="180"/>
      <c r="Q23" s="180"/>
      <c r="R23" s="180"/>
      <c r="S23" s="181"/>
      <c r="T23" s="182" t="s">
        <v>906</v>
      </c>
      <c r="U23" s="183"/>
      <c r="V23" s="183"/>
      <c r="W23" s="183"/>
      <c r="X23" s="183"/>
      <c r="Y23" s="183"/>
      <c r="Z23" s="183"/>
      <c r="AA23" s="183"/>
      <c r="AB23" s="183"/>
      <c r="AC23" s="183"/>
      <c r="AD23" s="183"/>
      <c r="AE23" s="183"/>
      <c r="AF23" s="183"/>
      <c r="AG23" s="183"/>
      <c r="AH23" s="183"/>
      <c r="AI23" s="183"/>
      <c r="AJ23" s="183"/>
      <c r="AK23" s="183"/>
      <c r="AL23" s="183"/>
      <c r="AM23" s="183"/>
      <c r="AN23" s="183"/>
      <c r="AO23" s="183"/>
      <c r="AP23" s="183"/>
      <c r="AQ23" s="183"/>
      <c r="AR23" s="183"/>
      <c r="AS23" s="183"/>
      <c r="AT23" s="183"/>
      <c r="AU23" s="183"/>
      <c r="AV23" s="183"/>
      <c r="AW23" s="183"/>
      <c r="AX23" s="183"/>
      <c r="AY23" s="183"/>
      <c r="AZ23" s="183"/>
      <c r="BA23" s="183"/>
      <c r="BB23" s="183"/>
      <c r="BC23" s="183"/>
      <c r="BD23" s="183"/>
      <c r="BE23" s="183"/>
      <c r="BF23" s="183"/>
      <c r="BG23" s="184"/>
      <c r="BL23" s="124" t="s">
        <v>793</v>
      </c>
      <c r="CF23" s="4" t="s">
        <v>24</v>
      </c>
      <c r="CG23" s="14">
        <v>2</v>
      </c>
      <c r="CH23" s="4" t="s">
        <v>25</v>
      </c>
      <c r="DE23" s="5"/>
      <c r="DF23" s="5"/>
      <c r="DG23" s="5"/>
      <c r="DH23" s="5"/>
      <c r="DI23" s="5"/>
    </row>
    <row r="24" spans="6:113" ht="25.5" customHeight="1">
      <c r="F24" s="185" t="s">
        <v>26</v>
      </c>
      <c r="G24" s="186"/>
      <c r="H24" s="186"/>
      <c r="I24" s="186"/>
      <c r="J24" s="186"/>
      <c r="K24" s="186"/>
      <c r="L24" s="186"/>
      <c r="M24" s="186"/>
      <c r="N24" s="186"/>
      <c r="O24" s="186"/>
      <c r="P24" s="186"/>
      <c r="Q24" s="186"/>
      <c r="R24" s="186"/>
      <c r="S24" s="187"/>
      <c r="T24" s="188"/>
      <c r="U24" s="189"/>
      <c r="V24" s="189"/>
      <c r="W24" s="189"/>
      <c r="X24" s="189"/>
      <c r="Y24" s="189"/>
      <c r="Z24" s="189"/>
      <c r="AA24" s="189"/>
      <c r="AB24" s="189"/>
      <c r="AC24" s="189"/>
      <c r="AD24" s="189"/>
      <c r="AE24" s="189"/>
      <c r="AF24" s="189"/>
      <c r="AG24" s="189"/>
      <c r="AH24" s="189"/>
      <c r="AI24" s="189"/>
      <c r="AJ24" s="189"/>
      <c r="AK24" s="189"/>
      <c r="AL24" s="189"/>
      <c r="AM24" s="189"/>
      <c r="AN24" s="189"/>
      <c r="AO24" s="189"/>
      <c r="AP24" s="189"/>
      <c r="AQ24" s="189"/>
      <c r="AR24" s="189"/>
      <c r="AS24" s="189"/>
      <c r="AT24" s="189"/>
      <c r="AU24" s="189"/>
      <c r="AV24" s="189"/>
      <c r="AW24" s="189"/>
      <c r="AX24" s="189"/>
      <c r="AY24" s="189"/>
      <c r="AZ24" s="189"/>
      <c r="BA24" s="189"/>
      <c r="BB24" s="189"/>
      <c r="BC24" s="189"/>
      <c r="BD24" s="189"/>
      <c r="BE24" s="189"/>
      <c r="BF24" s="189"/>
      <c r="BG24" s="190"/>
      <c r="BL24" s="124" t="s">
        <v>794</v>
      </c>
      <c r="CF24" s="4" t="s">
        <v>27</v>
      </c>
      <c r="CG24" s="14">
        <v>0</v>
      </c>
      <c r="CH24" s="4" t="s">
        <v>632</v>
      </c>
      <c r="CL24" s="4" t="b">
        <v>0</v>
      </c>
      <c r="CM24" s="4" t="s">
        <v>903</v>
      </c>
      <c r="DE24" s="5"/>
      <c r="DF24" s="5"/>
      <c r="DG24" s="5"/>
      <c r="DH24" s="5"/>
      <c r="DI24" s="5"/>
    </row>
    <row r="25" spans="6:113" ht="25.5" customHeight="1">
      <c r="F25" s="185" t="s">
        <v>28</v>
      </c>
      <c r="G25" s="186"/>
      <c r="H25" s="186"/>
      <c r="I25" s="186"/>
      <c r="J25" s="186"/>
      <c r="K25" s="186"/>
      <c r="L25" s="186"/>
      <c r="M25" s="186"/>
      <c r="N25" s="186"/>
      <c r="O25" s="186"/>
      <c r="P25" s="186"/>
      <c r="Q25" s="186"/>
      <c r="R25" s="186"/>
      <c r="S25" s="187"/>
      <c r="T25" s="188"/>
      <c r="U25" s="189"/>
      <c r="V25" s="189"/>
      <c r="W25" s="189"/>
      <c r="X25" s="189"/>
      <c r="Y25" s="189"/>
      <c r="Z25" s="189"/>
      <c r="AA25" s="189"/>
      <c r="AB25" s="189"/>
      <c r="AC25" s="189"/>
      <c r="AD25" s="189"/>
      <c r="AE25" s="189"/>
      <c r="AF25" s="189"/>
      <c r="AG25" s="189"/>
      <c r="AH25" s="189"/>
      <c r="AI25" s="189"/>
      <c r="AJ25" s="189"/>
      <c r="AK25" s="189"/>
      <c r="AL25" s="189"/>
      <c r="AM25" s="189"/>
      <c r="AN25" s="189"/>
      <c r="AO25" s="189"/>
      <c r="AP25" s="189"/>
      <c r="AQ25" s="189"/>
      <c r="AR25" s="189"/>
      <c r="AS25" s="189"/>
      <c r="AT25" s="189"/>
      <c r="AU25" s="189"/>
      <c r="AV25" s="189"/>
      <c r="AW25" s="189"/>
      <c r="AX25" s="189"/>
      <c r="AY25" s="189"/>
      <c r="AZ25" s="189"/>
      <c r="BA25" s="189"/>
      <c r="BB25" s="189"/>
      <c r="BC25" s="189"/>
      <c r="BD25" s="189"/>
      <c r="BE25" s="189"/>
      <c r="BF25" s="189"/>
      <c r="BG25" s="190"/>
      <c r="BL25" s="124" t="s">
        <v>795</v>
      </c>
      <c r="CF25" s="4" t="s">
        <v>633</v>
      </c>
      <c r="CG25" s="14">
        <v>1</v>
      </c>
      <c r="CH25" s="4" t="s">
        <v>29</v>
      </c>
      <c r="CL25" s="4" t="b">
        <v>0</v>
      </c>
      <c r="CM25" s="157" t="s">
        <v>904</v>
      </c>
      <c r="DE25" s="5"/>
      <c r="DF25" s="5"/>
      <c r="DG25" s="5"/>
      <c r="DH25" s="5"/>
      <c r="DI25" s="5"/>
    </row>
    <row r="26" spans="6:113" ht="25.5" customHeight="1">
      <c r="F26" s="185" t="s">
        <v>30</v>
      </c>
      <c r="G26" s="186"/>
      <c r="H26" s="186"/>
      <c r="I26" s="186"/>
      <c r="J26" s="186"/>
      <c r="K26" s="186"/>
      <c r="L26" s="186"/>
      <c r="M26" s="186"/>
      <c r="N26" s="186"/>
      <c r="O26" s="186"/>
      <c r="P26" s="186"/>
      <c r="Q26" s="186"/>
      <c r="R26" s="186"/>
      <c r="S26" s="187"/>
      <c r="T26" s="211"/>
      <c r="U26" s="212"/>
      <c r="V26" s="212"/>
      <c r="W26" s="212"/>
      <c r="X26" s="212"/>
      <c r="Y26" s="212"/>
      <c r="Z26" s="212"/>
      <c r="AA26" s="212"/>
      <c r="AB26" s="212"/>
      <c r="AC26" s="212"/>
      <c r="AD26" s="212"/>
      <c r="AE26" s="212"/>
      <c r="AF26" s="212"/>
      <c r="AG26" s="212"/>
      <c r="AH26" s="212"/>
      <c r="AI26" s="212"/>
      <c r="AJ26" s="212"/>
      <c r="AK26" s="212"/>
      <c r="AL26" s="212"/>
      <c r="AM26" s="212"/>
      <c r="AN26" s="212"/>
      <c r="AO26" s="212"/>
      <c r="AP26" s="212"/>
      <c r="AQ26" s="212"/>
      <c r="AR26" s="212"/>
      <c r="AS26" s="212"/>
      <c r="AT26" s="212"/>
      <c r="AU26" s="212"/>
      <c r="AV26" s="212"/>
      <c r="AW26" s="212"/>
      <c r="AX26" s="212"/>
      <c r="AY26" s="212"/>
      <c r="AZ26" s="212"/>
      <c r="BA26" s="212"/>
      <c r="BB26" s="212"/>
      <c r="BC26" s="212"/>
      <c r="BD26" s="212"/>
      <c r="BE26" s="212"/>
      <c r="BF26" s="212"/>
      <c r="BG26" s="213"/>
      <c r="BL26" s="124" t="s">
        <v>797</v>
      </c>
      <c r="CF26" s="4" t="s">
        <v>31</v>
      </c>
      <c r="CG26" s="14">
        <v>1</v>
      </c>
      <c r="CH26" s="4" t="s">
        <v>634</v>
      </c>
      <c r="CL26" s="4" t="b">
        <v>0</v>
      </c>
      <c r="CM26" s="158" t="s">
        <v>905</v>
      </c>
      <c r="DE26" s="5"/>
      <c r="DF26" s="5"/>
      <c r="DG26" s="5"/>
      <c r="DH26" s="5"/>
      <c r="DI26" s="5"/>
    </row>
    <row r="27" spans="6:113" ht="25.5" customHeight="1">
      <c r="F27" s="214" t="s">
        <v>32</v>
      </c>
      <c r="G27" s="215"/>
      <c r="H27" s="215"/>
      <c r="I27" s="215"/>
      <c r="J27" s="215"/>
      <c r="K27" s="215"/>
      <c r="L27" s="215"/>
      <c r="M27" s="215"/>
      <c r="N27" s="215"/>
      <c r="O27" s="215"/>
      <c r="P27" s="215"/>
      <c r="Q27" s="215"/>
      <c r="R27" s="215"/>
      <c r="S27" s="216"/>
      <c r="T27" s="217" t="s">
        <v>33</v>
      </c>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218"/>
      <c r="AW27" s="218"/>
      <c r="AX27" s="218"/>
      <c r="AY27" s="218"/>
      <c r="AZ27" s="218"/>
      <c r="BA27" s="218"/>
      <c r="BB27" s="218"/>
      <c r="BC27" s="218"/>
      <c r="BD27" s="218"/>
      <c r="BE27" s="218"/>
      <c r="BF27" s="218"/>
      <c r="BG27" s="219"/>
      <c r="BL27" s="124" t="s">
        <v>796</v>
      </c>
      <c r="CF27" s="4" t="s">
        <v>34</v>
      </c>
      <c r="CG27" s="15" t="str">
        <f>IF($T$26="","",$T$26)</f>
        <v/>
      </c>
      <c r="DE27" s="5"/>
      <c r="DF27" s="5"/>
      <c r="DG27" s="5"/>
      <c r="DH27" s="5"/>
      <c r="DI27" s="5"/>
    </row>
    <row r="28" spans="6:113" ht="25.5" customHeight="1">
      <c r="F28" s="13" t="s">
        <v>18</v>
      </c>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CF28" s="4" t="s">
        <v>635</v>
      </c>
      <c r="CG28" s="14">
        <v>1</v>
      </c>
      <c r="CH28" s="4" t="s">
        <v>636</v>
      </c>
      <c r="DE28" s="5"/>
      <c r="DF28" s="5"/>
      <c r="DG28" s="5"/>
      <c r="DH28" s="5"/>
      <c r="DI28" s="5"/>
    </row>
    <row r="29" spans="6:113" ht="18.75" customHeight="1">
      <c r="F29" s="220" t="s">
        <v>637</v>
      </c>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221"/>
      <c r="AL29" s="221"/>
      <c r="AM29" s="221"/>
      <c r="AN29" s="221"/>
      <c r="AO29" s="221"/>
      <c r="AP29" s="221"/>
      <c r="AQ29" s="221"/>
      <c r="AR29" s="221"/>
      <c r="AS29" s="221"/>
      <c r="AT29" s="221"/>
      <c r="AU29" s="221"/>
      <c r="AV29" s="221"/>
      <c r="AW29" s="221"/>
      <c r="AX29" s="221"/>
      <c r="AY29" s="221"/>
      <c r="AZ29" s="221"/>
      <c r="BA29" s="221"/>
      <c r="BB29" s="221"/>
      <c r="BC29" s="221"/>
      <c r="BD29" s="221"/>
      <c r="BE29" s="221"/>
      <c r="BF29" s="221"/>
      <c r="BG29" s="222"/>
      <c r="CF29" s="5"/>
      <c r="CG29" s="14"/>
      <c r="DE29" s="5"/>
      <c r="DF29" s="5"/>
      <c r="DG29" s="5"/>
      <c r="DH29" s="5"/>
      <c r="DI29" s="5"/>
    </row>
    <row r="30" spans="6:113" ht="12.75" customHeight="1">
      <c r="F30" s="223"/>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5"/>
      <c r="CF30" s="10" t="s">
        <v>638</v>
      </c>
      <c r="CG30" s="4" t="str">
        <f>IF(F30="","",F30)</f>
        <v/>
      </c>
      <c r="DE30" s="5"/>
      <c r="DF30" s="5"/>
      <c r="DG30" s="5"/>
      <c r="DH30" s="5"/>
      <c r="DI30" s="5"/>
    </row>
    <row r="31" spans="6:113" ht="12.75" customHeight="1">
      <c r="F31" s="203"/>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4"/>
      <c r="BG31" s="205"/>
      <c r="CG31" s="4" t="str">
        <f>IF(F31="","",F31)</f>
        <v/>
      </c>
      <c r="DE31" s="5"/>
      <c r="DF31" s="5"/>
      <c r="DG31" s="5"/>
      <c r="DH31" s="5"/>
      <c r="DI31" s="5"/>
    </row>
    <row r="32" spans="6:113" ht="12.75" customHeight="1">
      <c r="F32" s="203"/>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5"/>
      <c r="CG32" s="4" t="str">
        <f>IF(F32="","",F32)</f>
        <v/>
      </c>
      <c r="DE32" s="5"/>
      <c r="DF32" s="5"/>
      <c r="DG32" s="5"/>
      <c r="DH32" s="5"/>
      <c r="DI32" s="5"/>
    </row>
    <row r="33" spans="6:113" ht="12.75" customHeight="1">
      <c r="F33" s="203"/>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5"/>
      <c r="CG33" s="4" t="str">
        <f>IF(F33="","",F33)</f>
        <v/>
      </c>
      <c r="DE33" s="5"/>
      <c r="DF33" s="5"/>
      <c r="DG33" s="5"/>
      <c r="DH33" s="5"/>
      <c r="DI33" s="5"/>
    </row>
    <row r="34" spans="6:113" ht="12.75" customHeight="1">
      <c r="F34" s="206"/>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7"/>
      <c r="BC34" s="207"/>
      <c r="BD34" s="207"/>
      <c r="BE34" s="207"/>
      <c r="BF34" s="207"/>
      <c r="BG34" s="208"/>
      <c r="CG34" s="4" t="str">
        <f>IF(F34="","",F34)</f>
        <v/>
      </c>
      <c r="DE34" s="5"/>
      <c r="DF34" s="5"/>
      <c r="DG34" s="5"/>
      <c r="DH34" s="5"/>
      <c r="DI34" s="5"/>
    </row>
    <row r="35" spans="6:113" ht="6.75" customHeight="1">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209"/>
      <c r="BB35" s="209"/>
      <c r="BC35" s="209"/>
      <c r="BD35" s="209"/>
      <c r="BE35" s="209"/>
      <c r="BF35" s="209"/>
      <c r="BG35" s="209"/>
      <c r="DE35" s="5"/>
      <c r="DF35" s="5"/>
      <c r="DG35" s="5"/>
      <c r="DH35" s="5"/>
      <c r="DI35" s="5"/>
    </row>
    <row r="36" spans="6:113" ht="6.75" customHeight="1">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210"/>
      <c r="BG36" s="210"/>
      <c r="DE36" s="5"/>
      <c r="DF36" s="5"/>
      <c r="DG36" s="5"/>
      <c r="DH36" s="5"/>
      <c r="DI36" s="5"/>
    </row>
    <row r="37" spans="6:113" ht="12.75" customHeight="1">
      <c r="F37" s="16" t="s">
        <v>35</v>
      </c>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8"/>
      <c r="DE37" s="5"/>
      <c r="DF37" s="5"/>
      <c r="DG37" s="5"/>
      <c r="DH37" s="5"/>
      <c r="DI37" s="5"/>
    </row>
    <row r="38" spans="6:113" ht="7.5" customHeight="1">
      <c r="F38" s="19"/>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1"/>
      <c r="DE38" s="5"/>
      <c r="DF38" s="5"/>
      <c r="DG38" s="5"/>
      <c r="DH38" s="5"/>
      <c r="DI38" s="5"/>
    </row>
    <row r="39" spans="6:113" ht="12.75" customHeight="1">
      <c r="F39" s="19"/>
      <c r="G39" s="22" t="s">
        <v>36</v>
      </c>
      <c r="H39" s="20"/>
      <c r="I39" s="20"/>
      <c r="J39" s="20"/>
      <c r="K39" s="20"/>
      <c r="L39" s="20"/>
      <c r="M39" s="20"/>
      <c r="N39" s="20"/>
      <c r="O39" s="20"/>
      <c r="P39" s="20"/>
      <c r="Q39" s="20"/>
      <c r="R39" s="20"/>
      <c r="S39" s="20"/>
      <c r="T39" s="20"/>
      <c r="U39" s="20"/>
      <c r="V39" s="20"/>
      <c r="W39" s="20"/>
      <c r="X39" s="20"/>
      <c r="Y39" s="20"/>
      <c r="Z39" s="20"/>
      <c r="AA39" s="20"/>
      <c r="AB39" s="20"/>
      <c r="AC39" s="20"/>
      <c r="AD39" s="20"/>
      <c r="AE39" s="248" t="s">
        <v>37</v>
      </c>
      <c r="AF39" s="249"/>
      <c r="AG39" s="249"/>
      <c r="AH39" s="249"/>
      <c r="AI39" s="249"/>
      <c r="AJ39" s="249"/>
      <c r="AK39" s="249"/>
      <c r="AL39" s="249"/>
      <c r="AM39" s="249"/>
      <c r="AN39" s="249"/>
      <c r="AO39" s="249"/>
      <c r="AP39" s="249"/>
      <c r="AQ39" s="249"/>
      <c r="AR39" s="249"/>
      <c r="AS39" s="249"/>
      <c r="AT39" s="249"/>
      <c r="AU39" s="249"/>
      <c r="AV39" s="249"/>
      <c r="AW39" s="249"/>
      <c r="AX39" s="249"/>
      <c r="AY39" s="249"/>
      <c r="AZ39" s="249"/>
      <c r="BA39" s="249"/>
      <c r="BB39" s="20"/>
      <c r="BC39" s="20"/>
      <c r="BD39" s="20"/>
      <c r="BE39" s="20"/>
      <c r="BF39" s="20"/>
      <c r="BG39" s="21"/>
      <c r="DE39" s="5"/>
      <c r="DF39" s="5"/>
      <c r="DG39" s="5"/>
      <c r="DH39" s="5"/>
      <c r="DI39" s="5"/>
    </row>
    <row r="40" spans="6:113" ht="7.5" customHeight="1">
      <c r="F40" s="19"/>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1"/>
      <c r="DE40" s="5"/>
      <c r="DF40" s="5"/>
      <c r="DG40" s="5"/>
      <c r="DH40" s="5"/>
      <c r="DI40" s="5"/>
    </row>
    <row r="41" spans="6:113" ht="12.75" customHeight="1">
      <c r="F41" s="23" t="s">
        <v>38</v>
      </c>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1"/>
      <c r="DE41" s="5"/>
      <c r="DF41" s="5"/>
      <c r="DG41" s="5"/>
      <c r="DH41" s="5"/>
      <c r="DI41" s="5"/>
    </row>
    <row r="42" spans="6:113" ht="6.75" customHeight="1">
      <c r="F42" s="19"/>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1"/>
      <c r="DE42" s="5"/>
      <c r="DF42" s="5"/>
      <c r="DG42" s="5"/>
      <c r="DH42" s="5"/>
      <c r="DI42" s="5"/>
    </row>
    <row r="43" spans="6:113" ht="12.75" customHeight="1">
      <c r="F43" s="24"/>
      <c r="G43" s="22" t="s">
        <v>39</v>
      </c>
      <c r="H43" s="20"/>
      <c r="I43" s="4"/>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1"/>
      <c r="DE43" s="5"/>
      <c r="DF43" s="5"/>
      <c r="DG43" s="5"/>
      <c r="DH43" s="5"/>
      <c r="DI43" s="5"/>
    </row>
    <row r="44" spans="6:113" ht="6" customHeight="1">
      <c r="F44" s="19"/>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1"/>
      <c r="DE44" s="5"/>
      <c r="DF44" s="5"/>
      <c r="DG44" s="5"/>
      <c r="DH44" s="5"/>
      <c r="DI44" s="5"/>
    </row>
    <row r="45" spans="6:113" ht="12.75" customHeight="1">
      <c r="F45" s="19"/>
      <c r="G45" s="4"/>
      <c r="H45" s="269" t="s">
        <v>907</v>
      </c>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c r="AH45" s="269"/>
      <c r="AI45" s="269"/>
      <c r="AJ45" s="269"/>
      <c r="AK45" s="269"/>
      <c r="AL45" s="269"/>
      <c r="AM45" s="269"/>
      <c r="AN45" s="269"/>
      <c r="AO45" s="269"/>
      <c r="AP45" s="269"/>
      <c r="AQ45" s="269"/>
      <c r="AR45" s="269"/>
      <c r="AS45" s="269"/>
      <c r="AT45" s="269"/>
      <c r="AU45" s="269"/>
      <c r="AV45" s="269"/>
      <c r="AW45" s="269"/>
      <c r="AX45" s="269"/>
      <c r="AY45" s="269"/>
      <c r="AZ45" s="269"/>
      <c r="BA45" s="269"/>
      <c r="BB45" s="269"/>
      <c r="BC45" s="269"/>
      <c r="BD45" s="269"/>
      <c r="BE45" s="269"/>
      <c r="BF45" s="269"/>
      <c r="BG45" s="21"/>
      <c r="DE45" s="5"/>
      <c r="DF45" s="5"/>
      <c r="DG45" s="5"/>
      <c r="DH45" s="5"/>
      <c r="DI45" s="5"/>
    </row>
    <row r="46" spans="6:113" ht="12.75" customHeight="1">
      <c r="F46" s="19"/>
      <c r="G46" s="20"/>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69"/>
      <c r="AJ46" s="269"/>
      <c r="AK46" s="269"/>
      <c r="AL46" s="269"/>
      <c r="AM46" s="269"/>
      <c r="AN46" s="269"/>
      <c r="AO46" s="269"/>
      <c r="AP46" s="269"/>
      <c r="AQ46" s="269"/>
      <c r="AR46" s="269"/>
      <c r="AS46" s="269"/>
      <c r="AT46" s="269"/>
      <c r="AU46" s="269"/>
      <c r="AV46" s="269"/>
      <c r="AW46" s="269"/>
      <c r="AX46" s="269"/>
      <c r="AY46" s="269"/>
      <c r="AZ46" s="269"/>
      <c r="BA46" s="269"/>
      <c r="BB46" s="269"/>
      <c r="BC46" s="269"/>
      <c r="BD46" s="269"/>
      <c r="BE46" s="269"/>
      <c r="BF46" s="269"/>
      <c r="BG46" s="21"/>
      <c r="DE46" s="5"/>
      <c r="DF46" s="5"/>
      <c r="DG46" s="5"/>
      <c r="DH46" s="5"/>
      <c r="DI46" s="5"/>
    </row>
    <row r="47" spans="6:113" ht="8.25" customHeight="1">
      <c r="F47" s="19"/>
      <c r="G47" s="20"/>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9"/>
      <c r="AK47" s="269"/>
      <c r="AL47" s="269"/>
      <c r="AM47" s="269"/>
      <c r="AN47" s="269"/>
      <c r="AO47" s="269"/>
      <c r="AP47" s="269"/>
      <c r="AQ47" s="269"/>
      <c r="AR47" s="269"/>
      <c r="AS47" s="269"/>
      <c r="AT47" s="269"/>
      <c r="AU47" s="269"/>
      <c r="AV47" s="269"/>
      <c r="AW47" s="269"/>
      <c r="AX47" s="269"/>
      <c r="AY47" s="269"/>
      <c r="AZ47" s="269"/>
      <c r="BA47" s="269"/>
      <c r="BB47" s="269"/>
      <c r="BC47" s="269"/>
      <c r="BD47" s="269"/>
      <c r="BE47" s="269"/>
      <c r="BF47" s="269"/>
      <c r="BG47" s="21"/>
      <c r="DE47" s="5"/>
      <c r="DF47" s="5"/>
      <c r="DG47" s="5"/>
      <c r="DH47" s="5"/>
      <c r="DI47" s="5"/>
    </row>
    <row r="48" spans="6:113" ht="7.5" customHeight="1">
      <c r="F48" s="19"/>
      <c r="G48" s="20"/>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9"/>
      <c r="AP48" s="269"/>
      <c r="AQ48" s="269"/>
      <c r="AR48" s="269"/>
      <c r="AS48" s="269"/>
      <c r="AT48" s="269"/>
      <c r="AU48" s="269"/>
      <c r="AV48" s="269"/>
      <c r="AW48" s="269"/>
      <c r="AX48" s="269"/>
      <c r="AY48" s="269"/>
      <c r="AZ48" s="269"/>
      <c r="BA48" s="269"/>
      <c r="BB48" s="269"/>
      <c r="BC48" s="269"/>
      <c r="BD48" s="269"/>
      <c r="BE48" s="269"/>
      <c r="BF48" s="269"/>
      <c r="BG48" s="21"/>
      <c r="DE48" s="5"/>
      <c r="DF48" s="5"/>
      <c r="DG48" s="5"/>
      <c r="DH48" s="5"/>
      <c r="DI48" s="5"/>
    </row>
    <row r="49" spans="6:113" ht="6.75" customHeight="1">
      <c r="F49" s="19"/>
      <c r="G49" s="20"/>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1"/>
      <c r="AP49" s="151"/>
      <c r="AQ49" s="151"/>
      <c r="AR49" s="151"/>
      <c r="AS49" s="151"/>
      <c r="AT49" s="151"/>
      <c r="AU49" s="151"/>
      <c r="AV49" s="151"/>
      <c r="AW49" s="151"/>
      <c r="AX49" s="151"/>
      <c r="AY49" s="151"/>
      <c r="AZ49" s="151"/>
      <c r="BA49" s="151"/>
      <c r="BB49" s="151"/>
      <c r="BC49" s="151"/>
      <c r="BD49" s="151"/>
      <c r="BE49" s="151"/>
      <c r="BF49" s="151"/>
      <c r="BG49" s="152"/>
      <c r="DE49" s="5"/>
      <c r="DF49" s="5"/>
      <c r="DG49" s="5"/>
      <c r="DH49" s="5"/>
      <c r="DI49" s="5"/>
    </row>
    <row r="50" spans="6:113" ht="12.75" customHeight="1">
      <c r="F50" s="19"/>
      <c r="G50" s="22" t="s">
        <v>40</v>
      </c>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3"/>
      <c r="AL50" s="153"/>
      <c r="AM50" s="153"/>
      <c r="AN50" s="153"/>
      <c r="AO50" s="153"/>
      <c r="AP50" s="153"/>
      <c r="AQ50" s="153"/>
      <c r="AR50" s="153"/>
      <c r="AS50" s="153"/>
      <c r="AT50" s="153"/>
      <c r="AU50" s="153"/>
      <c r="AV50" s="153"/>
      <c r="AW50" s="153"/>
      <c r="AX50" s="153"/>
      <c r="AY50" s="153"/>
      <c r="AZ50" s="153"/>
      <c r="BA50" s="153"/>
      <c r="BB50" s="153"/>
      <c r="BC50" s="153"/>
      <c r="BD50" s="153"/>
      <c r="BE50" s="153"/>
      <c r="BF50" s="153"/>
      <c r="BG50" s="152"/>
      <c r="DE50" s="5"/>
      <c r="DF50" s="5"/>
      <c r="DG50" s="5"/>
      <c r="DH50" s="5"/>
      <c r="DI50" s="5"/>
    </row>
    <row r="51" spans="6:113" ht="12.75" customHeight="1">
      <c r="F51" s="19"/>
      <c r="H51" s="154" t="s">
        <v>41</v>
      </c>
      <c r="I51" s="88"/>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c r="BD51" s="155"/>
      <c r="BE51" s="155"/>
      <c r="BF51" s="155"/>
      <c r="BG51" s="152"/>
      <c r="DE51" s="5"/>
      <c r="DF51" s="5"/>
      <c r="DG51" s="5"/>
      <c r="DH51" s="5"/>
      <c r="DI51" s="5"/>
    </row>
    <row r="52" spans="6:113" ht="6" customHeight="1">
      <c r="F52" s="19"/>
      <c r="G52" s="20"/>
      <c r="H52" s="25"/>
      <c r="I52" s="25"/>
      <c r="J52" s="25"/>
      <c r="K52" s="25"/>
      <c r="L52" s="25"/>
      <c r="M52" s="25"/>
      <c r="N52" s="25"/>
      <c r="O52" s="25"/>
      <c r="P52" s="25"/>
      <c r="Q52" s="25"/>
      <c r="R52" s="25"/>
      <c r="S52" s="25"/>
      <c r="T52" s="25"/>
      <c r="U52" s="25"/>
      <c r="V52" s="25"/>
      <c r="W52" s="25"/>
      <c r="X52" s="25"/>
      <c r="Y52" s="25"/>
      <c r="Z52" s="25"/>
      <c r="AA52" s="25"/>
      <c r="AB52" s="25"/>
      <c r="AC52" s="25"/>
      <c r="AD52" s="26"/>
      <c r="AE52" s="26"/>
      <c r="AF52" s="26"/>
      <c r="AG52" s="26"/>
      <c r="AH52" s="26"/>
      <c r="AI52" s="26"/>
      <c r="AJ52" s="26"/>
      <c r="AK52" s="26"/>
      <c r="AL52" s="26"/>
      <c r="AM52" s="26"/>
      <c r="AN52" s="26"/>
      <c r="AO52" s="26"/>
      <c r="AP52" s="20"/>
      <c r="AQ52" s="20"/>
      <c r="AR52" s="20"/>
      <c r="AS52" s="20"/>
      <c r="AT52" s="20"/>
      <c r="AU52" s="20"/>
      <c r="AV52" s="20"/>
      <c r="AW52" s="20"/>
      <c r="AX52" s="20"/>
      <c r="AY52" s="20"/>
      <c r="AZ52" s="20"/>
      <c r="BA52" s="20"/>
      <c r="BB52" s="20"/>
      <c r="BC52" s="20"/>
      <c r="BD52" s="20"/>
      <c r="BE52" s="20"/>
      <c r="BF52" s="20"/>
      <c r="BG52" s="21"/>
      <c r="DE52" s="5"/>
      <c r="DF52" s="5"/>
      <c r="DG52" s="5"/>
      <c r="DH52" s="5"/>
      <c r="DI52" s="5"/>
    </row>
    <row r="53" spans="6:113" ht="12.75" customHeight="1">
      <c r="F53" s="19"/>
      <c r="G53" s="20"/>
      <c r="H53" s="22" t="s">
        <v>42</v>
      </c>
      <c r="I53" s="20"/>
      <c r="J53" s="20"/>
      <c r="K53" s="20"/>
      <c r="L53" s="20"/>
      <c r="M53" s="22" t="s">
        <v>43</v>
      </c>
      <c r="N53" s="20"/>
      <c r="O53" s="20"/>
      <c r="P53" s="20"/>
      <c r="Q53" s="20"/>
      <c r="R53" s="20"/>
      <c r="S53" s="20"/>
      <c r="T53" s="20"/>
      <c r="U53" s="20"/>
      <c r="V53" s="20"/>
      <c r="W53" s="20"/>
      <c r="X53" s="20"/>
      <c r="Y53" s="20"/>
      <c r="Z53" s="20"/>
      <c r="AA53" s="20"/>
      <c r="AB53" s="20"/>
      <c r="AC53" s="22" t="s">
        <v>639</v>
      </c>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7"/>
      <c r="DE53" s="5"/>
      <c r="DF53" s="5"/>
      <c r="DG53" s="5"/>
      <c r="DH53" s="5"/>
      <c r="DI53" s="5"/>
    </row>
    <row r="54" spans="6:113" ht="12.75" customHeight="1">
      <c r="F54" s="19"/>
      <c r="G54" s="20"/>
      <c r="H54" s="20"/>
      <c r="I54" s="20"/>
      <c r="J54" s="20"/>
      <c r="K54" s="20"/>
      <c r="L54" s="20"/>
      <c r="M54" s="20" t="s">
        <v>640</v>
      </c>
      <c r="N54" s="20"/>
      <c r="O54" s="20"/>
      <c r="P54" s="20"/>
      <c r="Q54" s="20"/>
      <c r="R54" s="20"/>
      <c r="S54" s="20"/>
      <c r="T54" s="20"/>
      <c r="U54" s="20" t="s">
        <v>44</v>
      </c>
      <c r="V54" s="20"/>
      <c r="W54" s="20"/>
      <c r="X54" s="20"/>
      <c r="Y54" s="20"/>
      <c r="Z54" s="20"/>
      <c r="AA54" s="20"/>
      <c r="AB54" s="20"/>
      <c r="AC54" s="249" t="s">
        <v>45</v>
      </c>
      <c r="AD54" s="249"/>
      <c r="AE54" s="249"/>
      <c r="AF54" s="249"/>
      <c r="AG54" s="249"/>
      <c r="AH54" s="249"/>
      <c r="AI54" s="249"/>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7"/>
      <c r="DE54" s="5"/>
      <c r="DF54" s="5"/>
      <c r="DG54" s="5"/>
      <c r="DH54" s="5"/>
      <c r="DI54" s="5"/>
    </row>
    <row r="55" spans="6:113" ht="5.25" customHeight="1">
      <c r="F55" s="19"/>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156"/>
      <c r="AQ55" s="156"/>
      <c r="AR55" s="26"/>
      <c r="AS55" s="26"/>
      <c r="AT55" s="26"/>
      <c r="AU55" s="26"/>
      <c r="AV55" s="26"/>
      <c r="AW55" s="26"/>
      <c r="AX55" s="26"/>
      <c r="AY55" s="26"/>
      <c r="AZ55" s="26"/>
      <c r="BA55" s="26"/>
      <c r="BB55" s="26"/>
      <c r="BC55" s="26"/>
      <c r="BD55" s="26"/>
      <c r="BE55" s="26"/>
      <c r="BF55" s="26"/>
      <c r="BG55" s="21"/>
      <c r="DE55" s="5"/>
      <c r="DF55" s="5"/>
      <c r="DG55" s="5"/>
      <c r="DH55" s="5"/>
      <c r="DI55" s="5"/>
    </row>
    <row r="56" spans="6:113" ht="12.75" customHeight="1">
      <c r="F56" s="19"/>
      <c r="G56" s="22" t="s">
        <v>46</v>
      </c>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1"/>
      <c r="DE56" s="5"/>
      <c r="DF56" s="5"/>
      <c r="DG56" s="5"/>
      <c r="DH56" s="5"/>
      <c r="DI56" s="5"/>
    </row>
    <row r="57" spans="6:113" ht="12.75" customHeight="1">
      <c r="F57" s="19"/>
      <c r="G57" s="20"/>
      <c r="H57" s="250" t="s">
        <v>641</v>
      </c>
      <c r="I57" s="251"/>
      <c r="J57" s="251"/>
      <c r="K57" s="251"/>
      <c r="L57" s="251"/>
      <c r="M57" s="251"/>
      <c r="N57" s="251"/>
      <c r="O57" s="251"/>
      <c r="P57" s="251"/>
      <c r="Q57" s="251"/>
      <c r="R57" s="251"/>
      <c r="S57" s="251"/>
      <c r="T57" s="251"/>
      <c r="U57" s="251"/>
      <c r="V57" s="251"/>
      <c r="W57" s="251"/>
      <c r="X57" s="251"/>
      <c r="Y57" s="251"/>
      <c r="Z57" s="251"/>
      <c r="AA57" s="251"/>
      <c r="AB57" s="251"/>
      <c r="AC57" s="251"/>
      <c r="AD57" s="251"/>
      <c r="AE57" s="251"/>
      <c r="AF57" s="251"/>
      <c r="AG57" s="251"/>
      <c r="AH57" s="251"/>
      <c r="AI57" s="251"/>
      <c r="AJ57" s="251"/>
      <c r="AK57" s="251"/>
      <c r="AL57" s="251"/>
      <c r="AM57" s="251"/>
      <c r="AN57" s="251"/>
      <c r="AO57" s="251"/>
      <c r="AP57" s="251"/>
      <c r="AQ57" s="251"/>
      <c r="AR57" s="251"/>
      <c r="AS57" s="251"/>
      <c r="AT57" s="251"/>
      <c r="AU57" s="251"/>
      <c r="AV57" s="251"/>
      <c r="AW57" s="251"/>
      <c r="AX57" s="251"/>
      <c r="AY57" s="251"/>
      <c r="AZ57" s="251"/>
      <c r="BA57" s="251"/>
      <c r="BB57" s="251"/>
      <c r="BC57" s="251"/>
      <c r="BD57" s="251"/>
      <c r="BE57" s="251"/>
      <c r="BF57" s="251"/>
      <c r="BG57" s="252"/>
      <c r="DE57" s="5"/>
      <c r="DF57" s="5"/>
      <c r="DG57" s="5"/>
      <c r="DH57" s="5"/>
      <c r="DI57" s="5"/>
    </row>
    <row r="58" spans="6:113" ht="12.75" customHeight="1">
      <c r="F58" s="19"/>
      <c r="G58" s="20"/>
      <c r="H58" s="251"/>
      <c r="I58" s="251"/>
      <c r="J58" s="251"/>
      <c r="K58" s="251"/>
      <c r="L58" s="251"/>
      <c r="M58" s="251"/>
      <c r="N58" s="251"/>
      <c r="O58" s="251"/>
      <c r="P58" s="251"/>
      <c r="Q58" s="251"/>
      <c r="R58" s="251"/>
      <c r="S58" s="251"/>
      <c r="T58" s="251"/>
      <c r="U58" s="251"/>
      <c r="V58" s="251"/>
      <c r="W58" s="251"/>
      <c r="X58" s="251"/>
      <c r="Y58" s="251"/>
      <c r="Z58" s="251"/>
      <c r="AA58" s="251"/>
      <c r="AB58" s="251"/>
      <c r="AC58" s="251"/>
      <c r="AD58" s="251"/>
      <c r="AE58" s="251"/>
      <c r="AF58" s="251"/>
      <c r="AG58" s="251"/>
      <c r="AH58" s="251"/>
      <c r="AI58" s="251"/>
      <c r="AJ58" s="251"/>
      <c r="AK58" s="251"/>
      <c r="AL58" s="251"/>
      <c r="AM58" s="251"/>
      <c r="AN58" s="251"/>
      <c r="AO58" s="251"/>
      <c r="AP58" s="251"/>
      <c r="AQ58" s="251"/>
      <c r="AR58" s="251"/>
      <c r="AS58" s="251"/>
      <c r="AT58" s="251"/>
      <c r="AU58" s="251"/>
      <c r="AV58" s="251"/>
      <c r="AW58" s="251"/>
      <c r="AX58" s="251"/>
      <c r="AY58" s="251"/>
      <c r="AZ58" s="251"/>
      <c r="BA58" s="251"/>
      <c r="BB58" s="251"/>
      <c r="BC58" s="251"/>
      <c r="BD58" s="251"/>
      <c r="BE58" s="251"/>
      <c r="BF58" s="251"/>
      <c r="BG58" s="252"/>
      <c r="DE58" s="5"/>
      <c r="DF58" s="5"/>
      <c r="DG58" s="5"/>
      <c r="DH58" s="5"/>
      <c r="DI58" s="5"/>
    </row>
    <row r="59" spans="6:113" ht="12.75" customHeight="1">
      <c r="F59" s="19"/>
      <c r="G59" s="20"/>
      <c r="H59" s="251"/>
      <c r="I59" s="251"/>
      <c r="J59" s="251"/>
      <c r="K59" s="251"/>
      <c r="L59" s="251"/>
      <c r="M59" s="251"/>
      <c r="N59" s="251"/>
      <c r="O59" s="251"/>
      <c r="P59" s="251"/>
      <c r="Q59" s="251"/>
      <c r="R59" s="251"/>
      <c r="S59" s="251"/>
      <c r="T59" s="251"/>
      <c r="U59" s="251"/>
      <c r="V59" s="251"/>
      <c r="W59" s="251"/>
      <c r="X59" s="251"/>
      <c r="Y59" s="251"/>
      <c r="Z59" s="251"/>
      <c r="AA59" s="251"/>
      <c r="AB59" s="251"/>
      <c r="AC59" s="251"/>
      <c r="AD59" s="251"/>
      <c r="AE59" s="251"/>
      <c r="AF59" s="251"/>
      <c r="AG59" s="251"/>
      <c r="AH59" s="251"/>
      <c r="AI59" s="251"/>
      <c r="AJ59" s="251"/>
      <c r="AK59" s="251"/>
      <c r="AL59" s="251"/>
      <c r="AM59" s="251"/>
      <c r="AN59" s="251"/>
      <c r="AO59" s="251"/>
      <c r="AP59" s="251"/>
      <c r="AQ59" s="251"/>
      <c r="AR59" s="251"/>
      <c r="AS59" s="251"/>
      <c r="AT59" s="251"/>
      <c r="AU59" s="251"/>
      <c r="AV59" s="251"/>
      <c r="AW59" s="251"/>
      <c r="AX59" s="251"/>
      <c r="AY59" s="251"/>
      <c r="AZ59" s="251"/>
      <c r="BA59" s="251"/>
      <c r="BB59" s="251"/>
      <c r="BC59" s="251"/>
      <c r="BD59" s="251"/>
      <c r="BE59" s="251"/>
      <c r="BF59" s="251"/>
      <c r="BG59" s="252"/>
      <c r="DE59" s="5"/>
      <c r="DF59" s="5"/>
      <c r="DG59" s="5"/>
      <c r="DH59" s="5"/>
      <c r="DI59" s="5"/>
    </row>
    <row r="60" spans="6:113" ht="7.5" customHeight="1">
      <c r="F60" s="19"/>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1"/>
      <c r="DE60" s="5"/>
      <c r="DF60" s="5"/>
      <c r="DG60" s="5"/>
      <c r="DH60" s="5"/>
      <c r="DI60" s="5"/>
    </row>
    <row r="61" spans="6:113" ht="12.75" customHeight="1">
      <c r="F61" s="19"/>
      <c r="G61" s="22" t="s">
        <v>47</v>
      </c>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1"/>
      <c r="DE61" s="5"/>
      <c r="DF61" s="5"/>
      <c r="DG61" s="5"/>
      <c r="DH61" s="5"/>
      <c r="DI61" s="5"/>
    </row>
    <row r="62" spans="6:113" ht="12.75" customHeight="1">
      <c r="F62" s="19"/>
      <c r="G62" s="20"/>
      <c r="H62" s="250" t="s">
        <v>642</v>
      </c>
      <c r="I62" s="251"/>
      <c r="J62" s="251"/>
      <c r="K62" s="251"/>
      <c r="L62" s="251"/>
      <c r="M62" s="251"/>
      <c r="N62" s="251"/>
      <c r="O62" s="251"/>
      <c r="P62" s="251"/>
      <c r="Q62" s="251"/>
      <c r="R62" s="251"/>
      <c r="S62" s="251"/>
      <c r="T62" s="251"/>
      <c r="U62" s="251"/>
      <c r="V62" s="251"/>
      <c r="W62" s="251"/>
      <c r="X62" s="251"/>
      <c r="Y62" s="251"/>
      <c r="Z62" s="251"/>
      <c r="AA62" s="251"/>
      <c r="AB62" s="251"/>
      <c r="AC62" s="251"/>
      <c r="AD62" s="251"/>
      <c r="AE62" s="251"/>
      <c r="AF62" s="251"/>
      <c r="AG62" s="251"/>
      <c r="AH62" s="251"/>
      <c r="AI62" s="251"/>
      <c r="AJ62" s="251"/>
      <c r="AK62" s="251"/>
      <c r="AL62" s="251"/>
      <c r="AM62" s="251"/>
      <c r="AN62" s="251"/>
      <c r="AO62" s="251"/>
      <c r="AP62" s="251"/>
      <c r="AQ62" s="251"/>
      <c r="AR62" s="251"/>
      <c r="AS62" s="251"/>
      <c r="AT62" s="251"/>
      <c r="AU62" s="251"/>
      <c r="AV62" s="251"/>
      <c r="AW62" s="251"/>
      <c r="AX62" s="251"/>
      <c r="AY62" s="251"/>
      <c r="AZ62" s="251"/>
      <c r="BA62" s="251"/>
      <c r="BB62" s="251"/>
      <c r="BC62" s="251"/>
      <c r="BD62" s="251"/>
      <c r="BE62" s="251"/>
      <c r="BF62" s="251"/>
      <c r="BG62" s="252"/>
      <c r="DE62" s="5"/>
      <c r="DF62" s="5"/>
      <c r="DG62" s="5"/>
      <c r="DH62" s="5"/>
      <c r="DI62" s="5"/>
    </row>
    <row r="63" spans="6:113" ht="12.75" customHeight="1">
      <c r="F63" s="19"/>
      <c r="G63" s="20"/>
      <c r="H63" s="251"/>
      <c r="I63" s="251"/>
      <c r="J63" s="251"/>
      <c r="K63" s="251"/>
      <c r="L63" s="251"/>
      <c r="M63" s="251"/>
      <c r="N63" s="251"/>
      <c r="O63" s="251"/>
      <c r="P63" s="251"/>
      <c r="Q63" s="251"/>
      <c r="R63" s="251"/>
      <c r="S63" s="251"/>
      <c r="T63" s="251"/>
      <c r="U63" s="251"/>
      <c r="V63" s="251"/>
      <c r="W63" s="251"/>
      <c r="X63" s="251"/>
      <c r="Y63" s="251"/>
      <c r="Z63" s="251"/>
      <c r="AA63" s="251"/>
      <c r="AB63" s="251"/>
      <c r="AC63" s="251"/>
      <c r="AD63" s="251"/>
      <c r="AE63" s="251"/>
      <c r="AF63" s="251"/>
      <c r="AG63" s="251"/>
      <c r="AH63" s="251"/>
      <c r="AI63" s="251"/>
      <c r="AJ63" s="251"/>
      <c r="AK63" s="251"/>
      <c r="AL63" s="251"/>
      <c r="AM63" s="251"/>
      <c r="AN63" s="251"/>
      <c r="AO63" s="251"/>
      <c r="AP63" s="251"/>
      <c r="AQ63" s="251"/>
      <c r="AR63" s="251"/>
      <c r="AS63" s="251"/>
      <c r="AT63" s="251"/>
      <c r="AU63" s="251"/>
      <c r="AV63" s="251"/>
      <c r="AW63" s="251"/>
      <c r="AX63" s="251"/>
      <c r="AY63" s="251"/>
      <c r="AZ63" s="251"/>
      <c r="BA63" s="251"/>
      <c r="BB63" s="251"/>
      <c r="BC63" s="251"/>
      <c r="BD63" s="251"/>
      <c r="BE63" s="251"/>
      <c r="BF63" s="251"/>
      <c r="BG63" s="252"/>
      <c r="DE63" s="5"/>
      <c r="DF63" s="5"/>
      <c r="DG63" s="5"/>
      <c r="DH63" s="5"/>
      <c r="DI63" s="5"/>
    </row>
    <row r="64" spans="6:113" ht="6" customHeight="1">
      <c r="F64" s="19"/>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1"/>
      <c r="DE64" s="5"/>
      <c r="DF64" s="5"/>
      <c r="DG64" s="5"/>
      <c r="DH64" s="5"/>
      <c r="DI64" s="5"/>
    </row>
    <row r="65" spans="6:141" ht="12.75" customHeight="1">
      <c r="F65" s="19"/>
      <c r="G65" s="22" t="s">
        <v>901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1"/>
      <c r="DE65" s="5"/>
      <c r="DF65" s="5"/>
      <c r="DG65" s="5"/>
      <c r="DH65" s="5"/>
      <c r="DI65" s="5"/>
    </row>
    <row r="66" spans="6:141" ht="6" customHeight="1">
      <c r="F66" s="28"/>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30"/>
      <c r="DE66" s="5"/>
      <c r="DF66" s="5"/>
      <c r="DG66" s="5"/>
      <c r="DH66" s="5"/>
      <c r="DI66" s="5"/>
    </row>
    <row r="67" spans="6:141" ht="6.75" customHeight="1">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DE67" s="5"/>
      <c r="DF67" s="5"/>
      <c r="DG67" s="5"/>
      <c r="DH67" s="5"/>
      <c r="DI67" s="5"/>
    </row>
    <row r="68" spans="6:141" ht="6.75" customHeight="1">
      <c r="F68" s="9"/>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DE68" s="5"/>
      <c r="DF68" s="5"/>
      <c r="DG68" s="5"/>
      <c r="DH68" s="5"/>
      <c r="DI68" s="5"/>
    </row>
    <row r="69" spans="6:141" ht="25.5" customHeight="1">
      <c r="F69" s="253" t="s">
        <v>643</v>
      </c>
      <c r="G69" s="254"/>
      <c r="H69" s="254"/>
      <c r="I69" s="254"/>
      <c r="J69" s="254"/>
      <c r="K69" s="254"/>
      <c r="L69" s="254"/>
      <c r="M69" s="254"/>
      <c r="N69" s="254"/>
      <c r="O69" s="254"/>
      <c r="P69" s="254"/>
      <c r="Q69" s="254"/>
      <c r="R69" s="254"/>
      <c r="S69" s="254"/>
      <c r="T69" s="254"/>
      <c r="U69" s="254"/>
      <c r="V69" s="254"/>
      <c r="W69" s="254"/>
      <c r="X69" s="254"/>
      <c r="Y69" s="254"/>
      <c r="Z69" s="254"/>
      <c r="AA69" s="254"/>
      <c r="AB69" s="254"/>
      <c r="AC69" s="254"/>
      <c r="AD69" s="254"/>
      <c r="AE69" s="254"/>
      <c r="AF69" s="254"/>
      <c r="AG69" s="254"/>
      <c r="AH69" s="254"/>
      <c r="AI69" s="254"/>
      <c r="AJ69" s="254"/>
      <c r="AK69" s="254"/>
      <c r="AL69" s="254"/>
      <c r="AM69" s="254"/>
      <c r="AN69" s="254"/>
      <c r="AO69" s="254"/>
      <c r="AP69" s="254"/>
      <c r="AQ69" s="254"/>
      <c r="AR69" s="254"/>
      <c r="AS69" s="254"/>
      <c r="AT69" s="254"/>
      <c r="AU69" s="254"/>
      <c r="AV69" s="254"/>
      <c r="AW69" s="254"/>
      <c r="AX69" s="254"/>
      <c r="AY69" s="254"/>
      <c r="AZ69" s="254"/>
      <c r="BA69" s="254"/>
      <c r="BB69" s="254"/>
      <c r="BC69" s="254"/>
      <c r="BD69" s="254"/>
      <c r="BE69" s="254"/>
      <c r="BF69" s="254"/>
      <c r="BG69" s="255"/>
      <c r="CF69" s="10" t="s">
        <v>48</v>
      </c>
      <c r="DE69" s="5"/>
      <c r="DF69" s="5"/>
      <c r="DG69" s="5"/>
      <c r="DH69" s="5"/>
      <c r="DI69" s="5"/>
    </row>
    <row r="70" spans="6:141" ht="12.75" customHeight="1">
      <c r="F70" s="226"/>
      <c r="G70" s="226"/>
      <c r="H70" s="228" t="s">
        <v>644</v>
      </c>
      <c r="I70" s="229"/>
      <c r="J70" s="229"/>
      <c r="K70" s="229"/>
      <c r="L70" s="230"/>
      <c r="M70" s="234" t="s">
        <v>645</v>
      </c>
      <c r="N70" s="235"/>
      <c r="O70" s="235"/>
      <c r="P70" s="235"/>
      <c r="Q70" s="236"/>
      <c r="R70" s="240" t="s">
        <v>646</v>
      </c>
      <c r="S70" s="240"/>
      <c r="T70" s="240"/>
      <c r="U70" s="240"/>
      <c r="V70" s="242" t="str">
        <f>IF(AND(CG24=1,CG25=1),"Conc."&amp;CHAR(10)&amp;"(mmol/L)",IF(AND(CG24=1,CG25=2),"Conc."&amp;CHAR(10)&amp;"(mg/mL)","F. W."))</f>
        <v>F. W.</v>
      </c>
      <c r="W70" s="243"/>
      <c r="X70" s="243"/>
      <c r="Y70" s="244"/>
      <c r="Z70" s="242" t="str">
        <f>IF(CG24=1,"Volume"&amp;CHAR(10)&amp;"(µL)","Amount"&amp;CHAR(10)&amp;"(mg)")</f>
        <v>Amount
(mg)</v>
      </c>
      <c r="AA70" s="243"/>
      <c r="AB70" s="243"/>
      <c r="AC70" s="244"/>
      <c r="AD70" s="256" t="str">
        <f>IF(CG24=2,"Purity"&amp;CHAR(10)&amp;"(%)","-")</f>
        <v>-</v>
      </c>
      <c r="AE70" s="256"/>
      <c r="AF70" s="256"/>
      <c r="AG70" s="258" t="s">
        <v>647</v>
      </c>
      <c r="AH70" s="258"/>
      <c r="AI70" s="258"/>
      <c r="AJ70" s="258"/>
      <c r="AK70" s="258"/>
      <c r="AL70" s="228" t="str">
        <f>IF(CG23=1,"Test Concentration","Start Concentration")&amp;IF(CG25=1," (µmol/L)"," (ug/mL)")</f>
        <v>Start Concentration (µmol/L)</v>
      </c>
      <c r="AM70" s="229"/>
      <c r="AN70" s="229"/>
      <c r="AO70" s="229"/>
      <c r="AP70" s="229"/>
      <c r="AQ70" s="229"/>
      <c r="AR70" s="229"/>
      <c r="AS70" s="229"/>
      <c r="AT70" s="229"/>
      <c r="AU70" s="229"/>
      <c r="AV70" s="229"/>
      <c r="AW70" s="229"/>
      <c r="AX70" s="229"/>
      <c r="AY70" s="229"/>
      <c r="AZ70" s="229"/>
      <c r="BA70" s="229"/>
      <c r="BB70" s="229"/>
      <c r="BC70" s="229"/>
      <c r="BD70" s="260"/>
      <c r="BE70" s="261"/>
      <c r="BF70" s="261"/>
      <c r="BG70" s="262"/>
      <c r="CF70" s="31" t="str">
        <f>H70</f>
        <v>Name</v>
      </c>
      <c r="CG70" s="4" t="s">
        <v>648</v>
      </c>
      <c r="CH70" s="31" t="str">
        <f>M70</f>
        <v>Lot #</v>
      </c>
      <c r="CI70" s="31" t="str">
        <f>R70</f>
        <v>Prep. Date</v>
      </c>
      <c r="CJ70" s="31" t="str">
        <f>V70</f>
        <v>F. W.</v>
      </c>
      <c r="CK70" s="31" t="str">
        <f>Z70</f>
        <v>Amount
(mg)</v>
      </c>
      <c r="CL70" s="31" t="str">
        <f>AD70</f>
        <v>-</v>
      </c>
      <c r="CM70" s="31" t="str">
        <f>AG70</f>
        <v>Storage Temp.</v>
      </c>
      <c r="CN70" s="31" t="str">
        <f>AL70</f>
        <v>Start Concentration (µmol/L)</v>
      </c>
      <c r="CO70" s="31"/>
      <c r="CP70" s="31"/>
      <c r="CQ70" s="31"/>
      <c r="CR70" s="31"/>
      <c r="CS70" s="31"/>
      <c r="CT70" s="31"/>
      <c r="CU70" s="31"/>
      <c r="CV70" s="31"/>
      <c r="CW70" s="31"/>
      <c r="CX70" s="32" t="s">
        <v>49</v>
      </c>
      <c r="CY70" s="32"/>
      <c r="CZ70" s="32"/>
      <c r="DE70" s="33"/>
      <c r="DF70" s="33"/>
      <c r="DG70" s="33"/>
      <c r="DH70" s="4"/>
      <c r="DI70" s="4"/>
      <c r="DR70" s="34"/>
      <c r="DS70" s="34"/>
      <c r="DT70" s="34"/>
      <c r="DU70" s="34"/>
      <c r="DV70" s="34"/>
      <c r="DW70" s="34"/>
      <c r="DX70" s="34"/>
      <c r="DY70" s="35"/>
      <c r="DZ70" s="35"/>
      <c r="EA70" s="35"/>
      <c r="EB70" s="35"/>
      <c r="EC70" s="35"/>
      <c r="ED70" s="35"/>
      <c r="EE70" s="35"/>
      <c r="EF70" s="35"/>
      <c r="EG70" s="35"/>
      <c r="EH70" s="35"/>
      <c r="EI70" s="35"/>
      <c r="EJ70" s="35"/>
      <c r="EK70" s="35"/>
    </row>
    <row r="71" spans="6:141" ht="12.75" customHeight="1">
      <c r="F71" s="227"/>
      <c r="G71" s="227"/>
      <c r="H71" s="231"/>
      <c r="I71" s="232"/>
      <c r="J71" s="232"/>
      <c r="K71" s="232"/>
      <c r="L71" s="233"/>
      <c r="M71" s="237"/>
      <c r="N71" s="238"/>
      <c r="O71" s="238"/>
      <c r="P71" s="238"/>
      <c r="Q71" s="239"/>
      <c r="R71" s="241"/>
      <c r="S71" s="241"/>
      <c r="T71" s="241"/>
      <c r="U71" s="241"/>
      <c r="V71" s="245"/>
      <c r="W71" s="246"/>
      <c r="X71" s="246"/>
      <c r="Y71" s="247"/>
      <c r="Z71" s="245"/>
      <c r="AA71" s="246"/>
      <c r="AB71" s="246"/>
      <c r="AC71" s="247"/>
      <c r="AD71" s="257"/>
      <c r="AE71" s="257"/>
      <c r="AF71" s="257"/>
      <c r="AG71" s="259"/>
      <c r="AH71" s="259"/>
      <c r="AI71" s="259"/>
      <c r="AJ71" s="259"/>
      <c r="AK71" s="259"/>
      <c r="AL71" s="266" t="str">
        <f>IF(CG23=1,"Conc1","Conc1")</f>
        <v>Conc1</v>
      </c>
      <c r="AM71" s="267"/>
      <c r="AN71" s="267"/>
      <c r="AO71" s="266" t="str">
        <f>IF(CG23=1,"Conc2","")</f>
        <v/>
      </c>
      <c r="AP71" s="267"/>
      <c r="AQ71" s="267"/>
      <c r="AR71" s="266" t="str">
        <f>IF(CG23=1,"Conc3","")</f>
        <v/>
      </c>
      <c r="AS71" s="267"/>
      <c r="AT71" s="267"/>
      <c r="AU71" s="266" t="str">
        <f>IF(CG23=1,"Conc4","")</f>
        <v/>
      </c>
      <c r="AV71" s="267"/>
      <c r="AW71" s="267"/>
      <c r="AX71" s="266" t="str">
        <f>IF(CG23=1,"Conc5","")</f>
        <v/>
      </c>
      <c r="AY71" s="267"/>
      <c r="AZ71" s="268"/>
      <c r="BA71" s="266" t="str">
        <f>IF(CG23=1,"Conc6","")</f>
        <v/>
      </c>
      <c r="BB71" s="267"/>
      <c r="BC71" s="268"/>
      <c r="BD71" s="263"/>
      <c r="BE71" s="264"/>
      <c r="BF71" s="264"/>
      <c r="BG71" s="265"/>
      <c r="CF71" s="31"/>
      <c r="CG71" s="31"/>
      <c r="CH71" s="31"/>
      <c r="CI71" s="31"/>
      <c r="CJ71" s="31"/>
      <c r="CK71" s="32"/>
      <c r="CL71" s="32"/>
      <c r="CM71" s="32"/>
      <c r="CN71" s="32"/>
      <c r="CO71" s="32">
        <v>1</v>
      </c>
      <c r="CP71" s="32">
        <v>2</v>
      </c>
      <c r="CQ71" s="32">
        <v>3</v>
      </c>
      <c r="CR71" s="32">
        <v>4</v>
      </c>
      <c r="CS71" s="32">
        <v>5</v>
      </c>
      <c r="CT71" s="32">
        <v>6</v>
      </c>
      <c r="CU71" s="32"/>
      <c r="CV71" s="32"/>
      <c r="CW71" s="36">
        <v>1</v>
      </c>
      <c r="CX71" s="36">
        <v>2</v>
      </c>
      <c r="CY71" s="36">
        <v>3</v>
      </c>
      <c r="CZ71" s="33">
        <v>4</v>
      </c>
      <c r="DA71" s="33">
        <v>5</v>
      </c>
      <c r="DB71" s="33">
        <v>6</v>
      </c>
      <c r="DC71" s="33">
        <v>7</v>
      </c>
      <c r="DD71" s="33">
        <v>8</v>
      </c>
      <c r="DE71" s="33">
        <v>9</v>
      </c>
      <c r="DF71" s="33">
        <v>10</v>
      </c>
      <c r="DG71" s="33"/>
      <c r="DH71" s="33"/>
      <c r="DI71" s="33"/>
      <c r="DJ71" s="37"/>
      <c r="DK71" s="37"/>
      <c r="DL71" s="38"/>
      <c r="DM71" s="38"/>
      <c r="DN71" s="38"/>
      <c r="DO71" s="38"/>
      <c r="DP71" s="38"/>
      <c r="DQ71" s="34"/>
      <c r="DR71" s="34"/>
      <c r="DS71" s="34"/>
      <c r="DT71" s="34"/>
      <c r="DU71" s="34"/>
      <c r="DV71" s="34"/>
      <c r="DW71" s="34"/>
      <c r="DX71" s="34"/>
      <c r="DY71" s="35"/>
      <c r="DZ71" s="35"/>
      <c r="EA71" s="35"/>
      <c r="EB71" s="35"/>
      <c r="EC71" s="35"/>
      <c r="ED71" s="35"/>
      <c r="EE71" s="35"/>
      <c r="EF71" s="35"/>
      <c r="EG71" s="35"/>
      <c r="EH71" s="35"/>
      <c r="EI71" s="35"/>
      <c r="EJ71" s="35"/>
      <c r="EK71" s="35"/>
    </row>
    <row r="72" spans="6:141" ht="19.5" customHeight="1">
      <c r="F72" s="279">
        <v>1</v>
      </c>
      <c r="G72" s="279"/>
      <c r="H72" s="280"/>
      <c r="I72" s="281"/>
      <c r="J72" s="281"/>
      <c r="K72" s="281"/>
      <c r="L72" s="282"/>
      <c r="M72" s="280"/>
      <c r="N72" s="281"/>
      <c r="O72" s="281"/>
      <c r="P72" s="281"/>
      <c r="Q72" s="282"/>
      <c r="R72" s="283"/>
      <c r="S72" s="284"/>
      <c r="T72" s="284"/>
      <c r="U72" s="285"/>
      <c r="V72" s="286"/>
      <c r="W72" s="286"/>
      <c r="X72" s="286"/>
      <c r="Y72" s="286"/>
      <c r="Z72" s="286"/>
      <c r="AA72" s="286"/>
      <c r="AB72" s="286"/>
      <c r="AC72" s="286"/>
      <c r="AD72" s="278" t="str">
        <f>IF(AND($CG$24=2,H72&lt;&gt;""),"&gt;95","")</f>
        <v/>
      </c>
      <c r="AE72" s="278"/>
      <c r="AF72" s="278"/>
      <c r="AG72" s="278"/>
      <c r="AH72" s="278"/>
      <c r="AI72" s="278"/>
      <c r="AJ72" s="278"/>
      <c r="AK72" s="278"/>
      <c r="AL72" s="291"/>
      <c r="AM72" s="292"/>
      <c r="AN72" s="293"/>
      <c r="AO72" s="287" t="str">
        <f>IF($AL72&lt;&gt;"",IF($CG$23=2,CX72&amp;", "&amp;CHAR(10)&amp;CY72,""),"")</f>
        <v/>
      </c>
      <c r="AP72" s="287"/>
      <c r="AQ72" s="287"/>
      <c r="AR72" s="287" t="str">
        <f>IF($AL72&lt;&gt;"",IF($CG$23=2,CZ72&amp;", "&amp;CHAR(10)&amp;DA72,""),"")</f>
        <v/>
      </c>
      <c r="AS72" s="287"/>
      <c r="AT72" s="287"/>
      <c r="AU72" s="287" t="str">
        <f>IF($AL72&lt;&gt;"",IF($CG$23=2,DB72&amp;", "&amp;CHAR(10)&amp;DC72,""),"")</f>
        <v/>
      </c>
      <c r="AV72" s="287"/>
      <c r="AW72" s="287"/>
      <c r="AX72" s="287" t="str">
        <f>IF($AL72&lt;&gt;"",IF($CG$23=2,DD72&amp;", "&amp;CHAR(10)&amp;DE72,""),"")</f>
        <v/>
      </c>
      <c r="AY72" s="287"/>
      <c r="AZ72" s="287"/>
      <c r="BA72" s="287" t="str">
        <f>IF($AL72&lt;&gt;"",IF($CG$23=2,DF72,""),"")</f>
        <v/>
      </c>
      <c r="BB72" s="287"/>
      <c r="BC72" s="287"/>
      <c r="BD72" s="288"/>
      <c r="BE72" s="289"/>
      <c r="BF72" s="289"/>
      <c r="BG72" s="290"/>
      <c r="BH72" s="58"/>
      <c r="CE72" s="4">
        <v>1</v>
      </c>
      <c r="CF72" s="4" t="str">
        <f>IF(H72="","",H72)</f>
        <v/>
      </c>
      <c r="CG72" s="4" t="str">
        <f>IF(H72="","",BD72)</f>
        <v/>
      </c>
      <c r="CH72" s="4" t="str">
        <f>IF(H72="","",M72)</f>
        <v/>
      </c>
      <c r="CI72" s="15" t="str">
        <f>IF(H72="","",R72)</f>
        <v/>
      </c>
      <c r="CJ72" s="4" t="str">
        <f>IF(H72="","",V72)</f>
        <v/>
      </c>
      <c r="CK72" s="4" t="str">
        <f>IF(H72="","",Z72)</f>
        <v/>
      </c>
      <c r="CL72" s="4" t="str">
        <f>IF(H72="","",AD72)</f>
        <v/>
      </c>
      <c r="CM72" s="4" t="str">
        <f>IF(H72="","",AG72)</f>
        <v/>
      </c>
      <c r="CN72" s="4" t="str">
        <f>IF(H72="","",CO72&amp;CP72&amp;CQ72&amp;CR72&amp;CS72&amp;CT72)</f>
        <v/>
      </c>
      <c r="CO72" s="4" t="str">
        <f>IF(AL72="","",AL72)</f>
        <v/>
      </c>
      <c r="CP72" s="4" t="str">
        <f>IF(AO72="","",", "&amp;AO72)</f>
        <v/>
      </c>
      <c r="CQ72" s="4" t="str">
        <f>IF(AR72="","",", "&amp;AR72)</f>
        <v/>
      </c>
      <c r="CR72" s="4" t="str">
        <f>IF(AU72="","",", "&amp;AU72)</f>
        <v/>
      </c>
      <c r="CS72" s="4" t="str">
        <f>IF(AX72="","",", "&amp;AX72)</f>
        <v/>
      </c>
      <c r="CT72" s="4" t="str">
        <f>IF(BA72="","",", "&amp;BA72)</f>
        <v/>
      </c>
      <c r="CV72" s="39" t="s">
        <v>649</v>
      </c>
      <c r="CW72" s="39">
        <f t="shared" ref="CW72:CW121" si="0">AL72</f>
        <v>0</v>
      </c>
      <c r="CX72" s="40">
        <f>IF(MOD(AL72*1000,3)=0,AL72/3,AL72*0.3)</f>
        <v>0</v>
      </c>
      <c r="CY72" s="40">
        <f t="shared" ref="CY72:CY121" si="1">AL72/10</f>
        <v>0</v>
      </c>
      <c r="CZ72" s="40">
        <f t="shared" ref="CZ72:DF103" si="2">CX72/10</f>
        <v>0</v>
      </c>
      <c r="DA72" s="40">
        <f t="shared" si="2"/>
        <v>0</v>
      </c>
      <c r="DB72" s="40">
        <f t="shared" si="2"/>
        <v>0</v>
      </c>
      <c r="DC72" s="40">
        <f t="shared" si="2"/>
        <v>0</v>
      </c>
      <c r="DD72" s="40">
        <f t="shared" si="2"/>
        <v>0</v>
      </c>
      <c r="DE72" s="40">
        <f t="shared" si="2"/>
        <v>0</v>
      </c>
      <c r="DF72" s="40">
        <f t="shared" si="2"/>
        <v>0</v>
      </c>
      <c r="DG72" s="40"/>
      <c r="DH72" s="40"/>
      <c r="DI72" s="4"/>
      <c r="DT72" s="2"/>
      <c r="DU72" s="2"/>
      <c r="DV72" s="2"/>
      <c r="DW72" s="2"/>
      <c r="DX72" s="2"/>
    </row>
    <row r="73" spans="6:141" ht="19.5" customHeight="1">
      <c r="F73" s="270">
        <v>2</v>
      </c>
      <c r="G73" s="270"/>
      <c r="H73" s="271"/>
      <c r="I73" s="272"/>
      <c r="J73" s="272"/>
      <c r="K73" s="272"/>
      <c r="L73" s="273"/>
      <c r="M73" s="271"/>
      <c r="N73" s="272"/>
      <c r="O73" s="272"/>
      <c r="P73" s="272"/>
      <c r="Q73" s="273"/>
      <c r="R73" s="274"/>
      <c r="S73" s="275"/>
      <c r="T73" s="275"/>
      <c r="U73" s="275"/>
      <c r="V73" s="276"/>
      <c r="W73" s="276"/>
      <c r="X73" s="276"/>
      <c r="Y73" s="276"/>
      <c r="Z73" s="276"/>
      <c r="AA73" s="276"/>
      <c r="AB73" s="276"/>
      <c r="AC73" s="276"/>
      <c r="AD73" s="277" t="str">
        <f t="shared" ref="AD73:AD121" si="3">IF(AND($CG$24=2,H73&lt;&gt;""),"&gt;95","")</f>
        <v/>
      </c>
      <c r="AE73" s="277"/>
      <c r="AF73" s="277"/>
      <c r="AG73" s="277"/>
      <c r="AH73" s="277"/>
      <c r="AI73" s="277"/>
      <c r="AJ73" s="277"/>
      <c r="AK73" s="277"/>
      <c r="AL73" s="297"/>
      <c r="AM73" s="298"/>
      <c r="AN73" s="299"/>
      <c r="AO73" s="287" t="str">
        <f t="shared" ref="AO73:AO121" si="4">IF($AL73&lt;&gt;"",IF($CG$23=2,CX73&amp;", "&amp;CHAR(10)&amp;CY73,""),"")</f>
        <v/>
      </c>
      <c r="AP73" s="287"/>
      <c r="AQ73" s="287"/>
      <c r="AR73" s="287" t="str">
        <f t="shared" ref="AR73:AR121" si="5">IF($AL73&lt;&gt;"",IF($CG$23=2,CZ73&amp;", "&amp;CHAR(10)&amp;DA73,""),"")</f>
        <v/>
      </c>
      <c r="AS73" s="287"/>
      <c r="AT73" s="287"/>
      <c r="AU73" s="287" t="str">
        <f t="shared" ref="AU73:AU121" si="6">IF($AL73&lt;&gt;"",IF($CG$23=2,DB73&amp;", "&amp;CHAR(10)&amp;DC73,""),"")</f>
        <v/>
      </c>
      <c r="AV73" s="287"/>
      <c r="AW73" s="287"/>
      <c r="AX73" s="287" t="str">
        <f t="shared" ref="AX73:AX121" si="7">IF($AL73&lt;&gt;"",IF($CG$23=2,DD73&amp;", "&amp;CHAR(10)&amp;DE73,""),"")</f>
        <v/>
      </c>
      <c r="AY73" s="287"/>
      <c r="AZ73" s="287"/>
      <c r="BA73" s="287" t="str">
        <f t="shared" ref="BA73:BA121" si="8">IF($AL73&lt;&gt;"",IF($CG$23=2,DF73,""),"")</f>
        <v/>
      </c>
      <c r="BB73" s="287"/>
      <c r="BC73" s="287"/>
      <c r="BD73" s="294"/>
      <c r="BE73" s="295"/>
      <c r="BF73" s="295"/>
      <c r="BG73" s="296"/>
      <c r="BH73" s="58"/>
      <c r="CE73" s="4">
        <v>2</v>
      </c>
      <c r="CF73" s="4" t="str">
        <f t="shared" ref="CF73:CF121" si="9">IF(H73="","",H73)</f>
        <v/>
      </c>
      <c r="CG73" s="4" t="str">
        <f t="shared" ref="CG73:CG121" si="10">IF(H73="","",BD73)</f>
        <v/>
      </c>
      <c r="CH73" s="4" t="str">
        <f t="shared" ref="CH73:CH121" si="11">IF(H73="","",M73)</f>
        <v/>
      </c>
      <c r="CI73" s="15" t="str">
        <f t="shared" ref="CI73:CI121" si="12">IF(H73="","",R73)</f>
        <v/>
      </c>
      <c r="CJ73" s="4" t="str">
        <f t="shared" ref="CJ73:CJ121" si="13">IF(H73="","",V73)</f>
        <v/>
      </c>
      <c r="CK73" s="4" t="str">
        <f t="shared" ref="CK73:CK121" si="14">IF(H73="","",Z73)</f>
        <v/>
      </c>
      <c r="CL73" s="4" t="str">
        <f t="shared" ref="CL73:CL121" si="15">IF(H73="","",AD73)</f>
        <v/>
      </c>
      <c r="CM73" s="4" t="str">
        <f t="shared" ref="CM73:CM121" si="16">IF(H73="","",AG73)</f>
        <v/>
      </c>
      <c r="CN73" s="4" t="str">
        <f t="shared" ref="CN73:CN121" si="17">IF(H73="","",CO73&amp;CP73&amp;CQ73&amp;CR73&amp;CS73&amp;CT73)</f>
        <v/>
      </c>
      <c r="CO73" s="4" t="str">
        <f t="shared" ref="CO73:CO121" si="18">IF(AL73="","",AL73)</f>
        <v/>
      </c>
      <c r="CP73" s="4" t="str">
        <f t="shared" ref="CP73:CP121" si="19">IF(AO73="","",", "&amp;AO73)</f>
        <v/>
      </c>
      <c r="CQ73" s="4" t="str">
        <f t="shared" ref="CQ73:CQ121" si="20">IF(AR73="","",", "&amp;AR73)</f>
        <v/>
      </c>
      <c r="CR73" s="4" t="str">
        <f t="shared" ref="CR73:CR121" si="21">IF(AU73="","",", "&amp;AU73)</f>
        <v/>
      </c>
      <c r="CS73" s="4" t="str">
        <f t="shared" ref="CS73:CS121" si="22">IF(AX73="","",", "&amp;AX73)</f>
        <v/>
      </c>
      <c r="CT73" s="4" t="str">
        <f t="shared" ref="CT73:CT121" si="23">IF(BA73="","",", "&amp;BA73)</f>
        <v/>
      </c>
      <c r="CV73" s="39" t="s">
        <v>50</v>
      </c>
      <c r="CW73" s="39">
        <f t="shared" si="0"/>
        <v>0</v>
      </c>
      <c r="CX73" s="40">
        <f t="shared" ref="CX73:CX120" si="24">IF(MOD(AL73*1000,3)=0,AL73/3,AL73*0.3)</f>
        <v>0</v>
      </c>
      <c r="CY73" s="40">
        <f t="shared" si="1"/>
        <v>0</v>
      </c>
      <c r="CZ73" s="40">
        <f t="shared" si="2"/>
        <v>0</v>
      </c>
      <c r="DA73" s="40">
        <f t="shared" si="2"/>
        <v>0</v>
      </c>
      <c r="DB73" s="40">
        <f t="shared" si="2"/>
        <v>0</v>
      </c>
      <c r="DC73" s="40">
        <f t="shared" si="2"/>
        <v>0</v>
      </c>
      <c r="DD73" s="40">
        <f t="shared" si="2"/>
        <v>0</v>
      </c>
      <c r="DE73" s="40">
        <f t="shared" si="2"/>
        <v>0</v>
      </c>
      <c r="DF73" s="40">
        <f t="shared" si="2"/>
        <v>0</v>
      </c>
      <c r="DG73" s="4"/>
      <c r="DH73" s="4"/>
      <c r="DI73" s="4"/>
      <c r="DT73" s="2"/>
      <c r="DU73" s="2"/>
      <c r="DV73" s="2"/>
      <c r="DW73" s="2"/>
      <c r="DX73" s="2"/>
    </row>
    <row r="74" spans="6:141" ht="19.5" customHeight="1">
      <c r="F74" s="270">
        <v>3</v>
      </c>
      <c r="G74" s="270"/>
      <c r="H74" s="271"/>
      <c r="I74" s="272"/>
      <c r="J74" s="272"/>
      <c r="K74" s="272"/>
      <c r="L74" s="273"/>
      <c r="M74" s="271"/>
      <c r="N74" s="272"/>
      <c r="O74" s="272"/>
      <c r="P74" s="272"/>
      <c r="Q74" s="273"/>
      <c r="R74" s="275"/>
      <c r="S74" s="275"/>
      <c r="T74" s="275"/>
      <c r="U74" s="275"/>
      <c r="V74" s="276"/>
      <c r="W74" s="276"/>
      <c r="X74" s="276"/>
      <c r="Y74" s="276"/>
      <c r="Z74" s="276"/>
      <c r="AA74" s="276"/>
      <c r="AB74" s="276"/>
      <c r="AC74" s="276"/>
      <c r="AD74" s="277" t="str">
        <f t="shared" si="3"/>
        <v/>
      </c>
      <c r="AE74" s="277"/>
      <c r="AF74" s="277"/>
      <c r="AG74" s="277"/>
      <c r="AH74" s="277"/>
      <c r="AI74" s="277"/>
      <c r="AJ74" s="277"/>
      <c r="AK74" s="277"/>
      <c r="AL74" s="297"/>
      <c r="AM74" s="298"/>
      <c r="AN74" s="299"/>
      <c r="AO74" s="287" t="str">
        <f t="shared" si="4"/>
        <v/>
      </c>
      <c r="AP74" s="287"/>
      <c r="AQ74" s="287"/>
      <c r="AR74" s="287" t="str">
        <f t="shared" si="5"/>
        <v/>
      </c>
      <c r="AS74" s="287"/>
      <c r="AT74" s="287"/>
      <c r="AU74" s="287" t="str">
        <f t="shared" si="6"/>
        <v/>
      </c>
      <c r="AV74" s="287"/>
      <c r="AW74" s="287"/>
      <c r="AX74" s="287" t="str">
        <f t="shared" si="7"/>
        <v/>
      </c>
      <c r="AY74" s="287"/>
      <c r="AZ74" s="287"/>
      <c r="BA74" s="287" t="str">
        <f t="shared" si="8"/>
        <v/>
      </c>
      <c r="BB74" s="287"/>
      <c r="BC74" s="287"/>
      <c r="BD74" s="294"/>
      <c r="BE74" s="295"/>
      <c r="BF74" s="295"/>
      <c r="BG74" s="296"/>
      <c r="BH74" s="58"/>
      <c r="CE74" s="4">
        <v>3</v>
      </c>
      <c r="CF74" s="4" t="str">
        <f t="shared" si="9"/>
        <v/>
      </c>
      <c r="CG74" s="4" t="str">
        <f t="shared" si="10"/>
        <v/>
      </c>
      <c r="CH74" s="4" t="str">
        <f t="shared" si="11"/>
        <v/>
      </c>
      <c r="CI74" s="15" t="str">
        <f t="shared" si="12"/>
        <v/>
      </c>
      <c r="CJ74" s="4" t="str">
        <f t="shared" si="13"/>
        <v/>
      </c>
      <c r="CK74" s="4" t="str">
        <f t="shared" si="14"/>
        <v/>
      </c>
      <c r="CL74" s="4" t="str">
        <f t="shared" si="15"/>
        <v/>
      </c>
      <c r="CM74" s="4" t="str">
        <f t="shared" si="16"/>
        <v/>
      </c>
      <c r="CN74" s="4" t="str">
        <f t="shared" si="17"/>
        <v/>
      </c>
      <c r="CO74" s="4" t="str">
        <f t="shared" si="18"/>
        <v/>
      </c>
      <c r="CP74" s="4" t="str">
        <f t="shared" si="19"/>
        <v/>
      </c>
      <c r="CQ74" s="4" t="str">
        <f t="shared" si="20"/>
        <v/>
      </c>
      <c r="CR74" s="4" t="str">
        <f t="shared" si="21"/>
        <v/>
      </c>
      <c r="CS74" s="4" t="str">
        <f t="shared" si="22"/>
        <v/>
      </c>
      <c r="CT74" s="4" t="str">
        <f t="shared" si="23"/>
        <v/>
      </c>
      <c r="CV74" s="39" t="s">
        <v>51</v>
      </c>
      <c r="CW74" s="39">
        <f t="shared" si="0"/>
        <v>0</v>
      </c>
      <c r="CX74" s="40">
        <f t="shared" si="24"/>
        <v>0</v>
      </c>
      <c r="CY74" s="40">
        <f t="shared" si="1"/>
        <v>0</v>
      </c>
      <c r="CZ74" s="40">
        <f t="shared" si="2"/>
        <v>0</v>
      </c>
      <c r="DA74" s="40">
        <f t="shared" si="2"/>
        <v>0</v>
      </c>
      <c r="DB74" s="40">
        <f t="shared" si="2"/>
        <v>0</v>
      </c>
      <c r="DC74" s="40">
        <f t="shared" si="2"/>
        <v>0</v>
      </c>
      <c r="DD74" s="40">
        <f t="shared" si="2"/>
        <v>0</v>
      </c>
      <c r="DE74" s="40">
        <f t="shared" si="2"/>
        <v>0</v>
      </c>
      <c r="DF74" s="40">
        <f t="shared" si="2"/>
        <v>0</v>
      </c>
      <c r="DG74" s="4"/>
      <c r="DH74" s="4"/>
      <c r="DI74" s="4"/>
      <c r="DT74" s="2"/>
      <c r="DU74" s="2"/>
      <c r="DV74" s="2"/>
      <c r="DW74" s="2"/>
      <c r="DX74" s="2"/>
    </row>
    <row r="75" spans="6:141" ht="19.5" customHeight="1">
      <c r="F75" s="270">
        <v>4</v>
      </c>
      <c r="G75" s="270"/>
      <c r="H75" s="271"/>
      <c r="I75" s="272"/>
      <c r="J75" s="272"/>
      <c r="K75" s="272"/>
      <c r="L75" s="273"/>
      <c r="M75" s="271"/>
      <c r="N75" s="272"/>
      <c r="O75" s="272"/>
      <c r="P75" s="272"/>
      <c r="Q75" s="273"/>
      <c r="R75" s="275"/>
      <c r="S75" s="275"/>
      <c r="T75" s="275"/>
      <c r="U75" s="275"/>
      <c r="V75" s="276"/>
      <c r="W75" s="276"/>
      <c r="X75" s="276"/>
      <c r="Y75" s="276"/>
      <c r="Z75" s="276"/>
      <c r="AA75" s="276"/>
      <c r="AB75" s="276"/>
      <c r="AC75" s="276"/>
      <c r="AD75" s="277" t="str">
        <f t="shared" si="3"/>
        <v/>
      </c>
      <c r="AE75" s="277"/>
      <c r="AF75" s="277"/>
      <c r="AG75" s="277"/>
      <c r="AH75" s="277"/>
      <c r="AI75" s="277"/>
      <c r="AJ75" s="277"/>
      <c r="AK75" s="277"/>
      <c r="AL75" s="297"/>
      <c r="AM75" s="298"/>
      <c r="AN75" s="299"/>
      <c r="AO75" s="287" t="str">
        <f t="shared" si="4"/>
        <v/>
      </c>
      <c r="AP75" s="287"/>
      <c r="AQ75" s="287"/>
      <c r="AR75" s="287" t="str">
        <f t="shared" si="5"/>
        <v/>
      </c>
      <c r="AS75" s="287"/>
      <c r="AT75" s="287"/>
      <c r="AU75" s="287" t="str">
        <f t="shared" si="6"/>
        <v/>
      </c>
      <c r="AV75" s="287"/>
      <c r="AW75" s="287"/>
      <c r="AX75" s="287" t="str">
        <f t="shared" si="7"/>
        <v/>
      </c>
      <c r="AY75" s="287"/>
      <c r="AZ75" s="287"/>
      <c r="BA75" s="287" t="str">
        <f t="shared" si="8"/>
        <v/>
      </c>
      <c r="BB75" s="287"/>
      <c r="BC75" s="287"/>
      <c r="BD75" s="294"/>
      <c r="BE75" s="295"/>
      <c r="BF75" s="295"/>
      <c r="BG75" s="296"/>
      <c r="BH75" s="58"/>
      <c r="CE75" s="4">
        <v>4</v>
      </c>
      <c r="CF75" s="4" t="str">
        <f t="shared" si="9"/>
        <v/>
      </c>
      <c r="CG75" s="4" t="str">
        <f t="shared" si="10"/>
        <v/>
      </c>
      <c r="CH75" s="4" t="str">
        <f t="shared" si="11"/>
        <v/>
      </c>
      <c r="CI75" s="15" t="str">
        <f t="shared" si="12"/>
        <v/>
      </c>
      <c r="CJ75" s="4" t="str">
        <f t="shared" si="13"/>
        <v/>
      </c>
      <c r="CK75" s="4" t="str">
        <f t="shared" si="14"/>
        <v/>
      </c>
      <c r="CL75" s="4" t="str">
        <f t="shared" si="15"/>
        <v/>
      </c>
      <c r="CM75" s="4" t="str">
        <f t="shared" si="16"/>
        <v/>
      </c>
      <c r="CN75" s="4" t="str">
        <f t="shared" si="17"/>
        <v/>
      </c>
      <c r="CO75" s="4" t="str">
        <f t="shared" si="18"/>
        <v/>
      </c>
      <c r="CP75" s="4" t="str">
        <f t="shared" si="19"/>
        <v/>
      </c>
      <c r="CQ75" s="4" t="str">
        <f t="shared" si="20"/>
        <v/>
      </c>
      <c r="CR75" s="4" t="str">
        <f t="shared" si="21"/>
        <v/>
      </c>
      <c r="CS75" s="4" t="str">
        <f t="shared" si="22"/>
        <v/>
      </c>
      <c r="CT75" s="4" t="str">
        <f t="shared" si="23"/>
        <v/>
      </c>
      <c r="CV75" s="39" t="s">
        <v>52</v>
      </c>
      <c r="CW75" s="39">
        <f t="shared" si="0"/>
        <v>0</v>
      </c>
      <c r="CX75" s="40">
        <f t="shared" si="24"/>
        <v>0</v>
      </c>
      <c r="CY75" s="40">
        <f t="shared" si="1"/>
        <v>0</v>
      </c>
      <c r="CZ75" s="40">
        <f t="shared" si="2"/>
        <v>0</v>
      </c>
      <c r="DA75" s="40">
        <f t="shared" si="2"/>
        <v>0</v>
      </c>
      <c r="DB75" s="40">
        <f t="shared" si="2"/>
        <v>0</v>
      </c>
      <c r="DC75" s="40">
        <f t="shared" si="2"/>
        <v>0</v>
      </c>
      <c r="DD75" s="40">
        <f t="shared" si="2"/>
        <v>0</v>
      </c>
      <c r="DE75" s="40">
        <f t="shared" si="2"/>
        <v>0</v>
      </c>
      <c r="DF75" s="40">
        <f t="shared" si="2"/>
        <v>0</v>
      </c>
      <c r="DG75" s="4"/>
      <c r="DH75" s="4"/>
      <c r="DI75" s="4"/>
      <c r="DT75" s="2"/>
      <c r="DU75" s="2"/>
      <c r="DV75" s="2"/>
      <c r="DW75" s="2"/>
      <c r="DX75" s="2"/>
    </row>
    <row r="76" spans="6:141" ht="19.5" customHeight="1">
      <c r="F76" s="270">
        <v>5</v>
      </c>
      <c r="G76" s="270"/>
      <c r="H76" s="271"/>
      <c r="I76" s="272"/>
      <c r="J76" s="272"/>
      <c r="K76" s="272"/>
      <c r="L76" s="273"/>
      <c r="M76" s="271"/>
      <c r="N76" s="272"/>
      <c r="O76" s="272"/>
      <c r="P76" s="272"/>
      <c r="Q76" s="273"/>
      <c r="R76" s="275"/>
      <c r="S76" s="275"/>
      <c r="T76" s="275"/>
      <c r="U76" s="275"/>
      <c r="V76" s="276"/>
      <c r="W76" s="276"/>
      <c r="X76" s="276"/>
      <c r="Y76" s="276"/>
      <c r="Z76" s="276"/>
      <c r="AA76" s="276"/>
      <c r="AB76" s="276"/>
      <c r="AC76" s="276"/>
      <c r="AD76" s="277" t="str">
        <f t="shared" si="3"/>
        <v/>
      </c>
      <c r="AE76" s="277"/>
      <c r="AF76" s="277"/>
      <c r="AG76" s="277"/>
      <c r="AH76" s="277"/>
      <c r="AI76" s="277"/>
      <c r="AJ76" s="277"/>
      <c r="AK76" s="277"/>
      <c r="AL76" s="297"/>
      <c r="AM76" s="298"/>
      <c r="AN76" s="299"/>
      <c r="AO76" s="287" t="str">
        <f t="shared" si="4"/>
        <v/>
      </c>
      <c r="AP76" s="287"/>
      <c r="AQ76" s="287"/>
      <c r="AR76" s="287" t="str">
        <f t="shared" si="5"/>
        <v/>
      </c>
      <c r="AS76" s="287"/>
      <c r="AT76" s="287"/>
      <c r="AU76" s="287" t="str">
        <f t="shared" si="6"/>
        <v/>
      </c>
      <c r="AV76" s="287"/>
      <c r="AW76" s="287"/>
      <c r="AX76" s="287" t="str">
        <f t="shared" si="7"/>
        <v/>
      </c>
      <c r="AY76" s="287"/>
      <c r="AZ76" s="287"/>
      <c r="BA76" s="287" t="str">
        <f t="shared" si="8"/>
        <v/>
      </c>
      <c r="BB76" s="287"/>
      <c r="BC76" s="287"/>
      <c r="BD76" s="294"/>
      <c r="BE76" s="295"/>
      <c r="BF76" s="295"/>
      <c r="BG76" s="296"/>
      <c r="BH76" s="58"/>
      <c r="CE76" s="4">
        <v>5</v>
      </c>
      <c r="CF76" s="4" t="str">
        <f t="shared" si="9"/>
        <v/>
      </c>
      <c r="CG76" s="4" t="str">
        <f t="shared" si="10"/>
        <v/>
      </c>
      <c r="CH76" s="4" t="str">
        <f t="shared" si="11"/>
        <v/>
      </c>
      <c r="CI76" s="15" t="str">
        <f t="shared" si="12"/>
        <v/>
      </c>
      <c r="CJ76" s="4" t="str">
        <f t="shared" si="13"/>
        <v/>
      </c>
      <c r="CK76" s="4" t="str">
        <f t="shared" si="14"/>
        <v/>
      </c>
      <c r="CL76" s="4" t="str">
        <f t="shared" si="15"/>
        <v/>
      </c>
      <c r="CM76" s="4" t="str">
        <f t="shared" si="16"/>
        <v/>
      </c>
      <c r="CN76" s="4" t="str">
        <f t="shared" si="17"/>
        <v/>
      </c>
      <c r="CO76" s="4" t="str">
        <f t="shared" si="18"/>
        <v/>
      </c>
      <c r="CP76" s="4" t="str">
        <f t="shared" si="19"/>
        <v/>
      </c>
      <c r="CQ76" s="4" t="str">
        <f t="shared" si="20"/>
        <v/>
      </c>
      <c r="CR76" s="4" t="str">
        <f t="shared" si="21"/>
        <v/>
      </c>
      <c r="CS76" s="4" t="str">
        <f t="shared" si="22"/>
        <v/>
      </c>
      <c r="CT76" s="4" t="str">
        <f t="shared" si="23"/>
        <v/>
      </c>
      <c r="CV76" s="39" t="s">
        <v>53</v>
      </c>
      <c r="CW76" s="39">
        <f t="shared" si="0"/>
        <v>0</v>
      </c>
      <c r="CX76" s="40">
        <f t="shared" si="24"/>
        <v>0</v>
      </c>
      <c r="CY76" s="40">
        <f t="shared" si="1"/>
        <v>0</v>
      </c>
      <c r="CZ76" s="40">
        <f t="shared" si="2"/>
        <v>0</v>
      </c>
      <c r="DA76" s="40">
        <f t="shared" si="2"/>
        <v>0</v>
      </c>
      <c r="DB76" s="40">
        <f t="shared" si="2"/>
        <v>0</v>
      </c>
      <c r="DC76" s="40">
        <f t="shared" si="2"/>
        <v>0</v>
      </c>
      <c r="DD76" s="40">
        <f t="shared" si="2"/>
        <v>0</v>
      </c>
      <c r="DE76" s="40">
        <f t="shared" si="2"/>
        <v>0</v>
      </c>
      <c r="DF76" s="40">
        <f t="shared" si="2"/>
        <v>0</v>
      </c>
      <c r="DG76" s="4"/>
      <c r="DH76" s="4"/>
      <c r="DI76" s="4"/>
      <c r="DT76" s="2"/>
      <c r="DU76" s="2"/>
      <c r="DV76" s="2"/>
      <c r="DW76" s="2"/>
      <c r="DX76" s="2"/>
    </row>
    <row r="77" spans="6:141" ht="19.5" customHeight="1">
      <c r="F77" s="270">
        <v>6</v>
      </c>
      <c r="G77" s="270"/>
      <c r="H77" s="271"/>
      <c r="I77" s="272"/>
      <c r="J77" s="272"/>
      <c r="K77" s="272"/>
      <c r="L77" s="273"/>
      <c r="M77" s="271"/>
      <c r="N77" s="272"/>
      <c r="O77" s="272"/>
      <c r="P77" s="272"/>
      <c r="Q77" s="273"/>
      <c r="R77" s="275"/>
      <c r="S77" s="275"/>
      <c r="T77" s="275"/>
      <c r="U77" s="275"/>
      <c r="V77" s="276"/>
      <c r="W77" s="276"/>
      <c r="X77" s="276"/>
      <c r="Y77" s="276"/>
      <c r="Z77" s="276"/>
      <c r="AA77" s="276"/>
      <c r="AB77" s="276"/>
      <c r="AC77" s="276"/>
      <c r="AD77" s="277" t="str">
        <f t="shared" si="3"/>
        <v/>
      </c>
      <c r="AE77" s="277"/>
      <c r="AF77" s="277"/>
      <c r="AG77" s="277"/>
      <c r="AH77" s="277"/>
      <c r="AI77" s="277"/>
      <c r="AJ77" s="277"/>
      <c r="AK77" s="277"/>
      <c r="AL77" s="297"/>
      <c r="AM77" s="298"/>
      <c r="AN77" s="299"/>
      <c r="AO77" s="287" t="str">
        <f t="shared" si="4"/>
        <v/>
      </c>
      <c r="AP77" s="287"/>
      <c r="AQ77" s="287"/>
      <c r="AR77" s="287" t="str">
        <f t="shared" si="5"/>
        <v/>
      </c>
      <c r="AS77" s="287"/>
      <c r="AT77" s="287"/>
      <c r="AU77" s="287" t="str">
        <f t="shared" si="6"/>
        <v/>
      </c>
      <c r="AV77" s="287"/>
      <c r="AW77" s="287"/>
      <c r="AX77" s="287" t="str">
        <f t="shared" si="7"/>
        <v/>
      </c>
      <c r="AY77" s="287"/>
      <c r="AZ77" s="287"/>
      <c r="BA77" s="287" t="str">
        <f t="shared" si="8"/>
        <v/>
      </c>
      <c r="BB77" s="287"/>
      <c r="BC77" s="287"/>
      <c r="BD77" s="294"/>
      <c r="BE77" s="295"/>
      <c r="BF77" s="295"/>
      <c r="BG77" s="296"/>
      <c r="BH77" s="58"/>
      <c r="CE77" s="4">
        <v>6</v>
      </c>
      <c r="CF77" s="4" t="str">
        <f t="shared" si="9"/>
        <v/>
      </c>
      <c r="CG77" s="4" t="str">
        <f t="shared" si="10"/>
        <v/>
      </c>
      <c r="CH77" s="4" t="str">
        <f t="shared" si="11"/>
        <v/>
      </c>
      <c r="CI77" s="15" t="str">
        <f t="shared" si="12"/>
        <v/>
      </c>
      <c r="CJ77" s="4" t="str">
        <f t="shared" si="13"/>
        <v/>
      </c>
      <c r="CK77" s="4" t="str">
        <f t="shared" si="14"/>
        <v/>
      </c>
      <c r="CL77" s="4" t="str">
        <f t="shared" si="15"/>
        <v/>
      </c>
      <c r="CM77" s="4" t="str">
        <f t="shared" si="16"/>
        <v/>
      </c>
      <c r="CN77" s="4" t="str">
        <f t="shared" si="17"/>
        <v/>
      </c>
      <c r="CO77" s="4" t="str">
        <f t="shared" si="18"/>
        <v/>
      </c>
      <c r="CP77" s="4" t="str">
        <f t="shared" si="19"/>
        <v/>
      </c>
      <c r="CQ77" s="4" t="str">
        <f t="shared" si="20"/>
        <v/>
      </c>
      <c r="CR77" s="4" t="str">
        <f t="shared" si="21"/>
        <v/>
      </c>
      <c r="CS77" s="4" t="str">
        <f t="shared" si="22"/>
        <v/>
      </c>
      <c r="CT77" s="4" t="str">
        <f t="shared" si="23"/>
        <v/>
      </c>
      <c r="CV77" s="39" t="s">
        <v>54</v>
      </c>
      <c r="CW77" s="39">
        <f t="shared" si="0"/>
        <v>0</v>
      </c>
      <c r="CX77" s="40">
        <f t="shared" si="24"/>
        <v>0</v>
      </c>
      <c r="CY77" s="40">
        <f t="shared" si="1"/>
        <v>0</v>
      </c>
      <c r="CZ77" s="40">
        <f t="shared" si="2"/>
        <v>0</v>
      </c>
      <c r="DA77" s="40">
        <f t="shared" si="2"/>
        <v>0</v>
      </c>
      <c r="DB77" s="40">
        <f t="shared" si="2"/>
        <v>0</v>
      </c>
      <c r="DC77" s="40">
        <f t="shared" si="2"/>
        <v>0</v>
      </c>
      <c r="DD77" s="40">
        <f t="shared" si="2"/>
        <v>0</v>
      </c>
      <c r="DE77" s="40">
        <f t="shared" si="2"/>
        <v>0</v>
      </c>
      <c r="DF77" s="40">
        <f t="shared" si="2"/>
        <v>0</v>
      </c>
      <c r="DG77" s="4"/>
      <c r="DH77" s="4"/>
      <c r="DI77" s="4"/>
      <c r="DT77" s="2"/>
      <c r="DU77" s="2"/>
      <c r="DV77" s="2"/>
      <c r="DW77" s="2"/>
      <c r="DX77" s="2"/>
    </row>
    <row r="78" spans="6:141" ht="19.5" customHeight="1">
      <c r="F78" s="270">
        <v>7</v>
      </c>
      <c r="G78" s="270"/>
      <c r="H78" s="271"/>
      <c r="I78" s="272"/>
      <c r="J78" s="272"/>
      <c r="K78" s="272"/>
      <c r="L78" s="273"/>
      <c r="M78" s="271"/>
      <c r="N78" s="272"/>
      <c r="O78" s="272"/>
      <c r="P78" s="272"/>
      <c r="Q78" s="273"/>
      <c r="R78" s="275"/>
      <c r="S78" s="275"/>
      <c r="T78" s="275"/>
      <c r="U78" s="275"/>
      <c r="V78" s="276"/>
      <c r="W78" s="276"/>
      <c r="X78" s="276"/>
      <c r="Y78" s="276"/>
      <c r="Z78" s="276"/>
      <c r="AA78" s="276"/>
      <c r="AB78" s="276"/>
      <c r="AC78" s="276"/>
      <c r="AD78" s="277" t="str">
        <f t="shared" si="3"/>
        <v/>
      </c>
      <c r="AE78" s="277"/>
      <c r="AF78" s="277"/>
      <c r="AG78" s="277"/>
      <c r="AH78" s="277"/>
      <c r="AI78" s="277"/>
      <c r="AJ78" s="277"/>
      <c r="AK78" s="277"/>
      <c r="AL78" s="297"/>
      <c r="AM78" s="298"/>
      <c r="AN78" s="299"/>
      <c r="AO78" s="287" t="str">
        <f t="shared" si="4"/>
        <v/>
      </c>
      <c r="AP78" s="287"/>
      <c r="AQ78" s="287"/>
      <c r="AR78" s="287" t="str">
        <f t="shared" si="5"/>
        <v/>
      </c>
      <c r="AS78" s="287"/>
      <c r="AT78" s="287"/>
      <c r="AU78" s="287" t="str">
        <f t="shared" si="6"/>
        <v/>
      </c>
      <c r="AV78" s="287"/>
      <c r="AW78" s="287"/>
      <c r="AX78" s="287" t="str">
        <f t="shared" si="7"/>
        <v/>
      </c>
      <c r="AY78" s="287"/>
      <c r="AZ78" s="287"/>
      <c r="BA78" s="287" t="str">
        <f t="shared" si="8"/>
        <v/>
      </c>
      <c r="BB78" s="287"/>
      <c r="BC78" s="287"/>
      <c r="BD78" s="294"/>
      <c r="BE78" s="295"/>
      <c r="BF78" s="295"/>
      <c r="BG78" s="296"/>
      <c r="BH78" s="58"/>
      <c r="CE78" s="4">
        <v>7</v>
      </c>
      <c r="CF78" s="4" t="str">
        <f t="shared" si="9"/>
        <v/>
      </c>
      <c r="CG78" s="4" t="str">
        <f t="shared" si="10"/>
        <v/>
      </c>
      <c r="CH78" s="4" t="str">
        <f t="shared" si="11"/>
        <v/>
      </c>
      <c r="CI78" s="15" t="str">
        <f t="shared" si="12"/>
        <v/>
      </c>
      <c r="CJ78" s="4" t="str">
        <f t="shared" si="13"/>
        <v/>
      </c>
      <c r="CK78" s="4" t="str">
        <f t="shared" si="14"/>
        <v/>
      </c>
      <c r="CL78" s="4" t="str">
        <f t="shared" si="15"/>
        <v/>
      </c>
      <c r="CM78" s="4" t="str">
        <f t="shared" si="16"/>
        <v/>
      </c>
      <c r="CN78" s="4" t="str">
        <f t="shared" si="17"/>
        <v/>
      </c>
      <c r="CO78" s="4" t="str">
        <f t="shared" si="18"/>
        <v/>
      </c>
      <c r="CP78" s="4" t="str">
        <f t="shared" si="19"/>
        <v/>
      </c>
      <c r="CQ78" s="4" t="str">
        <f t="shared" si="20"/>
        <v/>
      </c>
      <c r="CR78" s="4" t="str">
        <f t="shared" si="21"/>
        <v/>
      </c>
      <c r="CS78" s="4" t="str">
        <f t="shared" si="22"/>
        <v/>
      </c>
      <c r="CT78" s="4" t="str">
        <f t="shared" si="23"/>
        <v/>
      </c>
      <c r="CV78" s="39" t="s">
        <v>55</v>
      </c>
      <c r="CW78" s="39">
        <f t="shared" si="0"/>
        <v>0</v>
      </c>
      <c r="CX78" s="40">
        <f t="shared" si="24"/>
        <v>0</v>
      </c>
      <c r="CY78" s="40">
        <f t="shared" si="1"/>
        <v>0</v>
      </c>
      <c r="CZ78" s="40">
        <f t="shared" si="2"/>
        <v>0</v>
      </c>
      <c r="DA78" s="40">
        <f t="shared" si="2"/>
        <v>0</v>
      </c>
      <c r="DB78" s="40">
        <f t="shared" si="2"/>
        <v>0</v>
      </c>
      <c r="DC78" s="40">
        <f t="shared" si="2"/>
        <v>0</v>
      </c>
      <c r="DD78" s="40">
        <f t="shared" si="2"/>
        <v>0</v>
      </c>
      <c r="DE78" s="40">
        <f t="shared" si="2"/>
        <v>0</v>
      </c>
      <c r="DF78" s="40">
        <f t="shared" si="2"/>
        <v>0</v>
      </c>
      <c r="DG78" s="4"/>
      <c r="DH78" s="4"/>
      <c r="DI78" s="4"/>
      <c r="DT78" s="2"/>
      <c r="DU78" s="2"/>
      <c r="DV78" s="2"/>
      <c r="DW78" s="2"/>
      <c r="DX78" s="2"/>
    </row>
    <row r="79" spans="6:141" ht="19.5" customHeight="1">
      <c r="F79" s="270">
        <v>8</v>
      </c>
      <c r="G79" s="270"/>
      <c r="H79" s="271"/>
      <c r="I79" s="272"/>
      <c r="J79" s="272"/>
      <c r="K79" s="272"/>
      <c r="L79" s="273"/>
      <c r="M79" s="271"/>
      <c r="N79" s="272"/>
      <c r="O79" s="272"/>
      <c r="P79" s="272"/>
      <c r="Q79" s="273"/>
      <c r="R79" s="275"/>
      <c r="S79" s="275"/>
      <c r="T79" s="275"/>
      <c r="U79" s="275"/>
      <c r="V79" s="276"/>
      <c r="W79" s="276"/>
      <c r="X79" s="276"/>
      <c r="Y79" s="276"/>
      <c r="Z79" s="276"/>
      <c r="AA79" s="276"/>
      <c r="AB79" s="276"/>
      <c r="AC79" s="276"/>
      <c r="AD79" s="277" t="str">
        <f t="shared" si="3"/>
        <v/>
      </c>
      <c r="AE79" s="277"/>
      <c r="AF79" s="277"/>
      <c r="AG79" s="277"/>
      <c r="AH79" s="277"/>
      <c r="AI79" s="277"/>
      <c r="AJ79" s="277"/>
      <c r="AK79" s="277"/>
      <c r="AL79" s="297"/>
      <c r="AM79" s="298"/>
      <c r="AN79" s="299"/>
      <c r="AO79" s="287" t="str">
        <f t="shared" si="4"/>
        <v/>
      </c>
      <c r="AP79" s="287"/>
      <c r="AQ79" s="287"/>
      <c r="AR79" s="287" t="str">
        <f t="shared" si="5"/>
        <v/>
      </c>
      <c r="AS79" s="287"/>
      <c r="AT79" s="287"/>
      <c r="AU79" s="287" t="str">
        <f t="shared" si="6"/>
        <v/>
      </c>
      <c r="AV79" s="287"/>
      <c r="AW79" s="287"/>
      <c r="AX79" s="287" t="str">
        <f t="shared" si="7"/>
        <v/>
      </c>
      <c r="AY79" s="287"/>
      <c r="AZ79" s="287"/>
      <c r="BA79" s="287" t="str">
        <f t="shared" si="8"/>
        <v/>
      </c>
      <c r="BB79" s="287"/>
      <c r="BC79" s="287"/>
      <c r="BD79" s="294"/>
      <c r="BE79" s="295"/>
      <c r="BF79" s="295"/>
      <c r="BG79" s="296"/>
      <c r="BH79" s="58"/>
      <c r="CE79" s="4">
        <v>8</v>
      </c>
      <c r="CF79" s="4" t="str">
        <f t="shared" si="9"/>
        <v/>
      </c>
      <c r="CG79" s="4" t="str">
        <f t="shared" si="10"/>
        <v/>
      </c>
      <c r="CH79" s="4" t="str">
        <f t="shared" si="11"/>
        <v/>
      </c>
      <c r="CI79" s="15" t="str">
        <f t="shared" si="12"/>
        <v/>
      </c>
      <c r="CJ79" s="4" t="str">
        <f t="shared" si="13"/>
        <v/>
      </c>
      <c r="CK79" s="4" t="str">
        <f t="shared" si="14"/>
        <v/>
      </c>
      <c r="CL79" s="4" t="str">
        <f t="shared" si="15"/>
        <v/>
      </c>
      <c r="CM79" s="4" t="str">
        <f t="shared" si="16"/>
        <v/>
      </c>
      <c r="CN79" s="4" t="str">
        <f t="shared" si="17"/>
        <v/>
      </c>
      <c r="CO79" s="4" t="str">
        <f t="shared" si="18"/>
        <v/>
      </c>
      <c r="CP79" s="4" t="str">
        <f t="shared" si="19"/>
        <v/>
      </c>
      <c r="CQ79" s="4" t="str">
        <f t="shared" si="20"/>
        <v/>
      </c>
      <c r="CR79" s="4" t="str">
        <f t="shared" si="21"/>
        <v/>
      </c>
      <c r="CS79" s="4" t="str">
        <f t="shared" si="22"/>
        <v/>
      </c>
      <c r="CT79" s="4" t="str">
        <f t="shared" si="23"/>
        <v/>
      </c>
      <c r="CV79" s="39" t="s">
        <v>56</v>
      </c>
      <c r="CW79" s="39">
        <f t="shared" si="0"/>
        <v>0</v>
      </c>
      <c r="CX79" s="40">
        <f t="shared" si="24"/>
        <v>0</v>
      </c>
      <c r="CY79" s="40">
        <f t="shared" si="1"/>
        <v>0</v>
      </c>
      <c r="CZ79" s="40">
        <f t="shared" si="2"/>
        <v>0</v>
      </c>
      <c r="DA79" s="40">
        <f t="shared" si="2"/>
        <v>0</v>
      </c>
      <c r="DB79" s="40">
        <f t="shared" si="2"/>
        <v>0</v>
      </c>
      <c r="DC79" s="40">
        <f t="shared" si="2"/>
        <v>0</v>
      </c>
      <c r="DD79" s="40">
        <f t="shared" si="2"/>
        <v>0</v>
      </c>
      <c r="DE79" s="40">
        <f t="shared" si="2"/>
        <v>0</v>
      </c>
      <c r="DF79" s="40">
        <f t="shared" si="2"/>
        <v>0</v>
      </c>
      <c r="DG79" s="4"/>
      <c r="DH79" s="4"/>
      <c r="DI79" s="4"/>
      <c r="DT79" s="2"/>
      <c r="DU79" s="2"/>
      <c r="DV79" s="2"/>
      <c r="DW79" s="2"/>
      <c r="DX79" s="2"/>
    </row>
    <row r="80" spans="6:141" ht="19.5" customHeight="1">
      <c r="F80" s="270">
        <v>9</v>
      </c>
      <c r="G80" s="270"/>
      <c r="H80" s="271"/>
      <c r="I80" s="272"/>
      <c r="J80" s="272"/>
      <c r="K80" s="272"/>
      <c r="L80" s="273"/>
      <c r="M80" s="271"/>
      <c r="N80" s="272"/>
      <c r="O80" s="272"/>
      <c r="P80" s="272"/>
      <c r="Q80" s="273"/>
      <c r="R80" s="275"/>
      <c r="S80" s="275"/>
      <c r="T80" s="275"/>
      <c r="U80" s="275"/>
      <c r="V80" s="276"/>
      <c r="W80" s="276"/>
      <c r="X80" s="276"/>
      <c r="Y80" s="276"/>
      <c r="Z80" s="276"/>
      <c r="AA80" s="276"/>
      <c r="AB80" s="276"/>
      <c r="AC80" s="276"/>
      <c r="AD80" s="277" t="str">
        <f t="shared" si="3"/>
        <v/>
      </c>
      <c r="AE80" s="277"/>
      <c r="AF80" s="277"/>
      <c r="AG80" s="277"/>
      <c r="AH80" s="277"/>
      <c r="AI80" s="277"/>
      <c r="AJ80" s="277"/>
      <c r="AK80" s="277"/>
      <c r="AL80" s="297"/>
      <c r="AM80" s="298"/>
      <c r="AN80" s="299"/>
      <c r="AO80" s="287" t="str">
        <f t="shared" si="4"/>
        <v/>
      </c>
      <c r="AP80" s="287"/>
      <c r="AQ80" s="287"/>
      <c r="AR80" s="287" t="str">
        <f t="shared" si="5"/>
        <v/>
      </c>
      <c r="AS80" s="287"/>
      <c r="AT80" s="287"/>
      <c r="AU80" s="287" t="str">
        <f t="shared" si="6"/>
        <v/>
      </c>
      <c r="AV80" s="287"/>
      <c r="AW80" s="287"/>
      <c r="AX80" s="287" t="str">
        <f t="shared" si="7"/>
        <v/>
      </c>
      <c r="AY80" s="287"/>
      <c r="AZ80" s="287"/>
      <c r="BA80" s="287" t="str">
        <f t="shared" si="8"/>
        <v/>
      </c>
      <c r="BB80" s="287"/>
      <c r="BC80" s="287"/>
      <c r="BD80" s="294"/>
      <c r="BE80" s="295"/>
      <c r="BF80" s="295"/>
      <c r="BG80" s="296"/>
      <c r="BH80" s="58"/>
      <c r="CE80" s="4">
        <v>9</v>
      </c>
      <c r="CF80" s="4" t="str">
        <f t="shared" si="9"/>
        <v/>
      </c>
      <c r="CG80" s="4" t="str">
        <f t="shared" si="10"/>
        <v/>
      </c>
      <c r="CH80" s="4" t="str">
        <f t="shared" si="11"/>
        <v/>
      </c>
      <c r="CI80" s="15" t="str">
        <f t="shared" si="12"/>
        <v/>
      </c>
      <c r="CJ80" s="4" t="str">
        <f t="shared" si="13"/>
        <v/>
      </c>
      <c r="CK80" s="4" t="str">
        <f t="shared" si="14"/>
        <v/>
      </c>
      <c r="CL80" s="4" t="str">
        <f t="shared" si="15"/>
        <v/>
      </c>
      <c r="CM80" s="4" t="str">
        <f t="shared" si="16"/>
        <v/>
      </c>
      <c r="CN80" s="4" t="str">
        <f t="shared" si="17"/>
        <v/>
      </c>
      <c r="CO80" s="4" t="str">
        <f t="shared" si="18"/>
        <v/>
      </c>
      <c r="CP80" s="4" t="str">
        <f t="shared" si="19"/>
        <v/>
      </c>
      <c r="CQ80" s="4" t="str">
        <f t="shared" si="20"/>
        <v/>
      </c>
      <c r="CR80" s="4" t="str">
        <f t="shared" si="21"/>
        <v/>
      </c>
      <c r="CS80" s="4" t="str">
        <f t="shared" si="22"/>
        <v/>
      </c>
      <c r="CT80" s="4" t="str">
        <f t="shared" si="23"/>
        <v/>
      </c>
      <c r="CV80" s="39" t="s">
        <v>57</v>
      </c>
      <c r="CW80" s="39">
        <f t="shared" si="0"/>
        <v>0</v>
      </c>
      <c r="CX80" s="40">
        <f t="shared" si="24"/>
        <v>0</v>
      </c>
      <c r="CY80" s="40">
        <f t="shared" si="1"/>
        <v>0</v>
      </c>
      <c r="CZ80" s="40">
        <f t="shared" si="2"/>
        <v>0</v>
      </c>
      <c r="DA80" s="40">
        <f t="shared" si="2"/>
        <v>0</v>
      </c>
      <c r="DB80" s="40">
        <f t="shared" si="2"/>
        <v>0</v>
      </c>
      <c r="DC80" s="40">
        <f t="shared" si="2"/>
        <v>0</v>
      </c>
      <c r="DD80" s="40">
        <f t="shared" si="2"/>
        <v>0</v>
      </c>
      <c r="DE80" s="40">
        <f t="shared" si="2"/>
        <v>0</v>
      </c>
      <c r="DF80" s="40">
        <f t="shared" si="2"/>
        <v>0</v>
      </c>
      <c r="DG80" s="4"/>
      <c r="DH80" s="4"/>
      <c r="DI80" s="4"/>
      <c r="DT80" s="2"/>
      <c r="DU80" s="2"/>
      <c r="DV80" s="2"/>
      <c r="DW80" s="2"/>
      <c r="DX80" s="2"/>
    </row>
    <row r="81" spans="6:128" ht="19.5" customHeight="1">
      <c r="F81" s="270">
        <v>10</v>
      </c>
      <c r="G81" s="270"/>
      <c r="H81" s="271"/>
      <c r="I81" s="272"/>
      <c r="J81" s="272"/>
      <c r="K81" s="272"/>
      <c r="L81" s="273"/>
      <c r="M81" s="271"/>
      <c r="N81" s="272"/>
      <c r="O81" s="272"/>
      <c r="P81" s="272"/>
      <c r="Q81" s="273"/>
      <c r="R81" s="275"/>
      <c r="S81" s="275"/>
      <c r="T81" s="275"/>
      <c r="U81" s="275"/>
      <c r="V81" s="276"/>
      <c r="W81" s="276"/>
      <c r="X81" s="276"/>
      <c r="Y81" s="276"/>
      <c r="Z81" s="276"/>
      <c r="AA81" s="276"/>
      <c r="AB81" s="276"/>
      <c r="AC81" s="276"/>
      <c r="AD81" s="277" t="str">
        <f t="shared" si="3"/>
        <v/>
      </c>
      <c r="AE81" s="277"/>
      <c r="AF81" s="277"/>
      <c r="AG81" s="277"/>
      <c r="AH81" s="277"/>
      <c r="AI81" s="277"/>
      <c r="AJ81" s="277"/>
      <c r="AK81" s="277"/>
      <c r="AL81" s="297"/>
      <c r="AM81" s="298"/>
      <c r="AN81" s="299"/>
      <c r="AO81" s="287" t="str">
        <f t="shared" si="4"/>
        <v/>
      </c>
      <c r="AP81" s="287"/>
      <c r="AQ81" s="287"/>
      <c r="AR81" s="287" t="str">
        <f t="shared" si="5"/>
        <v/>
      </c>
      <c r="AS81" s="287"/>
      <c r="AT81" s="287"/>
      <c r="AU81" s="287" t="str">
        <f t="shared" si="6"/>
        <v/>
      </c>
      <c r="AV81" s="287"/>
      <c r="AW81" s="287"/>
      <c r="AX81" s="287" t="str">
        <f t="shared" si="7"/>
        <v/>
      </c>
      <c r="AY81" s="287"/>
      <c r="AZ81" s="287"/>
      <c r="BA81" s="287" t="str">
        <f t="shared" si="8"/>
        <v/>
      </c>
      <c r="BB81" s="287"/>
      <c r="BC81" s="287"/>
      <c r="BD81" s="294"/>
      <c r="BE81" s="295"/>
      <c r="BF81" s="295"/>
      <c r="BG81" s="296"/>
      <c r="BH81" s="58"/>
      <c r="CE81" s="4">
        <v>10</v>
      </c>
      <c r="CF81" s="4" t="str">
        <f t="shared" si="9"/>
        <v/>
      </c>
      <c r="CG81" s="4" t="str">
        <f t="shared" si="10"/>
        <v/>
      </c>
      <c r="CH81" s="4" t="str">
        <f t="shared" si="11"/>
        <v/>
      </c>
      <c r="CI81" s="15" t="str">
        <f t="shared" si="12"/>
        <v/>
      </c>
      <c r="CJ81" s="4" t="str">
        <f t="shared" si="13"/>
        <v/>
      </c>
      <c r="CK81" s="4" t="str">
        <f t="shared" si="14"/>
        <v/>
      </c>
      <c r="CL81" s="4" t="str">
        <f t="shared" si="15"/>
        <v/>
      </c>
      <c r="CM81" s="4" t="str">
        <f t="shared" si="16"/>
        <v/>
      </c>
      <c r="CN81" s="4" t="str">
        <f t="shared" si="17"/>
        <v/>
      </c>
      <c r="CO81" s="4" t="str">
        <f t="shared" si="18"/>
        <v/>
      </c>
      <c r="CP81" s="4" t="str">
        <f t="shared" si="19"/>
        <v/>
      </c>
      <c r="CQ81" s="4" t="str">
        <f t="shared" si="20"/>
        <v/>
      </c>
      <c r="CR81" s="4" t="str">
        <f t="shared" si="21"/>
        <v/>
      </c>
      <c r="CS81" s="4" t="str">
        <f t="shared" si="22"/>
        <v/>
      </c>
      <c r="CT81" s="4" t="str">
        <f t="shared" si="23"/>
        <v/>
      </c>
      <c r="CV81" s="39" t="s">
        <v>58</v>
      </c>
      <c r="CW81" s="39">
        <f t="shared" si="0"/>
        <v>0</v>
      </c>
      <c r="CX81" s="40">
        <f t="shared" si="24"/>
        <v>0</v>
      </c>
      <c r="CY81" s="40">
        <f t="shared" si="1"/>
        <v>0</v>
      </c>
      <c r="CZ81" s="40">
        <f t="shared" si="2"/>
        <v>0</v>
      </c>
      <c r="DA81" s="40">
        <f t="shared" si="2"/>
        <v>0</v>
      </c>
      <c r="DB81" s="40">
        <f t="shared" si="2"/>
        <v>0</v>
      </c>
      <c r="DC81" s="40">
        <f t="shared" si="2"/>
        <v>0</v>
      </c>
      <c r="DD81" s="40">
        <f t="shared" si="2"/>
        <v>0</v>
      </c>
      <c r="DE81" s="40">
        <f t="shared" si="2"/>
        <v>0</v>
      </c>
      <c r="DF81" s="40">
        <f t="shared" si="2"/>
        <v>0</v>
      </c>
      <c r="DG81" s="4"/>
      <c r="DH81" s="4"/>
      <c r="DI81" s="4"/>
      <c r="DT81" s="2"/>
      <c r="DU81" s="2"/>
      <c r="DV81" s="2"/>
      <c r="DW81" s="2"/>
      <c r="DX81" s="2"/>
    </row>
    <row r="82" spans="6:128" ht="19.5" customHeight="1">
      <c r="F82" s="270">
        <v>11</v>
      </c>
      <c r="G82" s="270"/>
      <c r="H82" s="271"/>
      <c r="I82" s="272"/>
      <c r="J82" s="272"/>
      <c r="K82" s="272"/>
      <c r="L82" s="273"/>
      <c r="M82" s="271"/>
      <c r="N82" s="272"/>
      <c r="O82" s="272"/>
      <c r="P82" s="272"/>
      <c r="Q82" s="273"/>
      <c r="R82" s="275"/>
      <c r="S82" s="275"/>
      <c r="T82" s="275"/>
      <c r="U82" s="275"/>
      <c r="V82" s="276"/>
      <c r="W82" s="276"/>
      <c r="X82" s="276"/>
      <c r="Y82" s="276"/>
      <c r="Z82" s="276"/>
      <c r="AA82" s="276"/>
      <c r="AB82" s="276"/>
      <c r="AC82" s="276"/>
      <c r="AD82" s="277" t="str">
        <f t="shared" si="3"/>
        <v/>
      </c>
      <c r="AE82" s="277"/>
      <c r="AF82" s="277"/>
      <c r="AG82" s="277"/>
      <c r="AH82" s="277"/>
      <c r="AI82" s="277"/>
      <c r="AJ82" s="277"/>
      <c r="AK82" s="277"/>
      <c r="AL82" s="297"/>
      <c r="AM82" s="298"/>
      <c r="AN82" s="299"/>
      <c r="AO82" s="287" t="str">
        <f t="shared" si="4"/>
        <v/>
      </c>
      <c r="AP82" s="287"/>
      <c r="AQ82" s="287"/>
      <c r="AR82" s="287" t="str">
        <f t="shared" si="5"/>
        <v/>
      </c>
      <c r="AS82" s="287"/>
      <c r="AT82" s="287"/>
      <c r="AU82" s="287" t="str">
        <f t="shared" si="6"/>
        <v/>
      </c>
      <c r="AV82" s="287"/>
      <c r="AW82" s="287"/>
      <c r="AX82" s="287" t="str">
        <f t="shared" si="7"/>
        <v/>
      </c>
      <c r="AY82" s="287"/>
      <c r="AZ82" s="287"/>
      <c r="BA82" s="287" t="str">
        <f t="shared" si="8"/>
        <v/>
      </c>
      <c r="BB82" s="287"/>
      <c r="BC82" s="287"/>
      <c r="BD82" s="294"/>
      <c r="BE82" s="295"/>
      <c r="BF82" s="295"/>
      <c r="BG82" s="296"/>
      <c r="BH82" s="58"/>
      <c r="CE82" s="4">
        <v>11</v>
      </c>
      <c r="CF82" s="4" t="str">
        <f t="shared" si="9"/>
        <v/>
      </c>
      <c r="CG82" s="4" t="str">
        <f t="shared" si="10"/>
        <v/>
      </c>
      <c r="CH82" s="4" t="str">
        <f t="shared" si="11"/>
        <v/>
      </c>
      <c r="CI82" s="15" t="str">
        <f t="shared" si="12"/>
        <v/>
      </c>
      <c r="CJ82" s="4" t="str">
        <f t="shared" si="13"/>
        <v/>
      </c>
      <c r="CK82" s="4" t="str">
        <f t="shared" si="14"/>
        <v/>
      </c>
      <c r="CL82" s="4" t="str">
        <f t="shared" si="15"/>
        <v/>
      </c>
      <c r="CM82" s="4" t="str">
        <f t="shared" si="16"/>
        <v/>
      </c>
      <c r="CN82" s="4" t="str">
        <f t="shared" si="17"/>
        <v/>
      </c>
      <c r="CO82" s="4" t="str">
        <f t="shared" si="18"/>
        <v/>
      </c>
      <c r="CP82" s="4" t="str">
        <f t="shared" si="19"/>
        <v/>
      </c>
      <c r="CQ82" s="4" t="str">
        <f t="shared" si="20"/>
        <v/>
      </c>
      <c r="CR82" s="4" t="str">
        <f t="shared" si="21"/>
        <v/>
      </c>
      <c r="CS82" s="4" t="str">
        <f t="shared" si="22"/>
        <v/>
      </c>
      <c r="CT82" s="4" t="str">
        <f t="shared" si="23"/>
        <v/>
      </c>
      <c r="CV82" s="39" t="s">
        <v>59</v>
      </c>
      <c r="CW82" s="39">
        <f t="shared" si="0"/>
        <v>0</v>
      </c>
      <c r="CX82" s="40">
        <f t="shared" si="24"/>
        <v>0</v>
      </c>
      <c r="CY82" s="40">
        <f t="shared" si="1"/>
        <v>0</v>
      </c>
      <c r="CZ82" s="40">
        <f t="shared" si="2"/>
        <v>0</v>
      </c>
      <c r="DA82" s="40">
        <f t="shared" si="2"/>
        <v>0</v>
      </c>
      <c r="DB82" s="40">
        <f t="shared" si="2"/>
        <v>0</v>
      </c>
      <c r="DC82" s="40">
        <f t="shared" si="2"/>
        <v>0</v>
      </c>
      <c r="DD82" s="40">
        <f t="shared" si="2"/>
        <v>0</v>
      </c>
      <c r="DE82" s="40">
        <f t="shared" si="2"/>
        <v>0</v>
      </c>
      <c r="DF82" s="40">
        <f t="shared" si="2"/>
        <v>0</v>
      </c>
      <c r="DG82" s="4"/>
      <c r="DH82" s="4"/>
      <c r="DI82" s="4"/>
      <c r="DT82" s="2"/>
      <c r="DU82" s="2"/>
      <c r="DV82" s="2"/>
      <c r="DW82" s="2"/>
      <c r="DX82" s="2"/>
    </row>
    <row r="83" spans="6:128" ht="19.5" customHeight="1">
      <c r="F83" s="270">
        <v>12</v>
      </c>
      <c r="G83" s="270"/>
      <c r="H83" s="271"/>
      <c r="I83" s="272"/>
      <c r="J83" s="272"/>
      <c r="K83" s="272"/>
      <c r="L83" s="273"/>
      <c r="M83" s="271"/>
      <c r="N83" s="272"/>
      <c r="O83" s="272"/>
      <c r="P83" s="272"/>
      <c r="Q83" s="273"/>
      <c r="R83" s="275"/>
      <c r="S83" s="275"/>
      <c r="T83" s="275"/>
      <c r="U83" s="275"/>
      <c r="V83" s="276"/>
      <c r="W83" s="276"/>
      <c r="X83" s="276"/>
      <c r="Y83" s="276"/>
      <c r="Z83" s="276"/>
      <c r="AA83" s="276"/>
      <c r="AB83" s="276"/>
      <c r="AC83" s="276"/>
      <c r="AD83" s="277" t="str">
        <f t="shared" si="3"/>
        <v/>
      </c>
      <c r="AE83" s="277"/>
      <c r="AF83" s="277"/>
      <c r="AG83" s="277"/>
      <c r="AH83" s="277"/>
      <c r="AI83" s="277"/>
      <c r="AJ83" s="277"/>
      <c r="AK83" s="277"/>
      <c r="AL83" s="297"/>
      <c r="AM83" s="298"/>
      <c r="AN83" s="299"/>
      <c r="AO83" s="287" t="str">
        <f t="shared" si="4"/>
        <v/>
      </c>
      <c r="AP83" s="287"/>
      <c r="AQ83" s="287"/>
      <c r="AR83" s="287" t="str">
        <f t="shared" si="5"/>
        <v/>
      </c>
      <c r="AS83" s="287"/>
      <c r="AT83" s="287"/>
      <c r="AU83" s="287" t="str">
        <f t="shared" si="6"/>
        <v/>
      </c>
      <c r="AV83" s="287"/>
      <c r="AW83" s="287"/>
      <c r="AX83" s="287" t="str">
        <f t="shared" si="7"/>
        <v/>
      </c>
      <c r="AY83" s="287"/>
      <c r="AZ83" s="287"/>
      <c r="BA83" s="287" t="str">
        <f t="shared" si="8"/>
        <v/>
      </c>
      <c r="BB83" s="287"/>
      <c r="BC83" s="287"/>
      <c r="BD83" s="294"/>
      <c r="BE83" s="295"/>
      <c r="BF83" s="295"/>
      <c r="BG83" s="296"/>
      <c r="BH83" s="58"/>
      <c r="CE83" s="4">
        <v>12</v>
      </c>
      <c r="CF83" s="4" t="str">
        <f t="shared" si="9"/>
        <v/>
      </c>
      <c r="CG83" s="4" t="str">
        <f t="shared" si="10"/>
        <v/>
      </c>
      <c r="CH83" s="4" t="str">
        <f t="shared" si="11"/>
        <v/>
      </c>
      <c r="CI83" s="15" t="str">
        <f t="shared" si="12"/>
        <v/>
      </c>
      <c r="CJ83" s="4" t="str">
        <f t="shared" si="13"/>
        <v/>
      </c>
      <c r="CK83" s="4" t="str">
        <f t="shared" si="14"/>
        <v/>
      </c>
      <c r="CL83" s="4" t="str">
        <f t="shared" si="15"/>
        <v/>
      </c>
      <c r="CM83" s="4" t="str">
        <f t="shared" si="16"/>
        <v/>
      </c>
      <c r="CN83" s="4" t="str">
        <f t="shared" si="17"/>
        <v/>
      </c>
      <c r="CO83" s="4" t="str">
        <f t="shared" si="18"/>
        <v/>
      </c>
      <c r="CP83" s="4" t="str">
        <f t="shared" si="19"/>
        <v/>
      </c>
      <c r="CQ83" s="4" t="str">
        <f t="shared" si="20"/>
        <v/>
      </c>
      <c r="CR83" s="4" t="str">
        <f t="shared" si="21"/>
        <v/>
      </c>
      <c r="CS83" s="4" t="str">
        <f t="shared" si="22"/>
        <v/>
      </c>
      <c r="CT83" s="4" t="str">
        <f t="shared" si="23"/>
        <v/>
      </c>
      <c r="CV83" s="39" t="s">
        <v>60</v>
      </c>
      <c r="CW83" s="39">
        <f t="shared" si="0"/>
        <v>0</v>
      </c>
      <c r="CX83" s="40">
        <f t="shared" si="24"/>
        <v>0</v>
      </c>
      <c r="CY83" s="40">
        <f t="shared" si="1"/>
        <v>0</v>
      </c>
      <c r="CZ83" s="40">
        <f t="shared" si="2"/>
        <v>0</v>
      </c>
      <c r="DA83" s="40">
        <f t="shared" si="2"/>
        <v>0</v>
      </c>
      <c r="DB83" s="40">
        <f t="shared" si="2"/>
        <v>0</v>
      </c>
      <c r="DC83" s="40">
        <f t="shared" si="2"/>
        <v>0</v>
      </c>
      <c r="DD83" s="40">
        <f t="shared" si="2"/>
        <v>0</v>
      </c>
      <c r="DE83" s="40">
        <f t="shared" si="2"/>
        <v>0</v>
      </c>
      <c r="DF83" s="40">
        <f t="shared" si="2"/>
        <v>0</v>
      </c>
      <c r="DG83" s="4"/>
      <c r="DH83" s="4"/>
      <c r="DI83" s="4"/>
      <c r="DT83" s="2"/>
      <c r="DU83" s="2"/>
      <c r="DV83" s="2"/>
      <c r="DW83" s="2"/>
      <c r="DX83" s="2"/>
    </row>
    <row r="84" spans="6:128" ht="19.5" customHeight="1">
      <c r="F84" s="270">
        <v>13</v>
      </c>
      <c r="G84" s="270"/>
      <c r="H84" s="271"/>
      <c r="I84" s="272"/>
      <c r="J84" s="272"/>
      <c r="K84" s="272"/>
      <c r="L84" s="273"/>
      <c r="M84" s="271"/>
      <c r="N84" s="272"/>
      <c r="O84" s="272"/>
      <c r="P84" s="272"/>
      <c r="Q84" s="273"/>
      <c r="R84" s="275"/>
      <c r="S84" s="275"/>
      <c r="T84" s="275"/>
      <c r="U84" s="275"/>
      <c r="V84" s="276"/>
      <c r="W84" s="276"/>
      <c r="X84" s="276"/>
      <c r="Y84" s="276"/>
      <c r="Z84" s="276"/>
      <c r="AA84" s="276"/>
      <c r="AB84" s="276"/>
      <c r="AC84" s="276"/>
      <c r="AD84" s="277" t="str">
        <f t="shared" si="3"/>
        <v/>
      </c>
      <c r="AE84" s="277"/>
      <c r="AF84" s="277"/>
      <c r="AG84" s="277"/>
      <c r="AH84" s="277"/>
      <c r="AI84" s="277"/>
      <c r="AJ84" s="277"/>
      <c r="AK84" s="277"/>
      <c r="AL84" s="297"/>
      <c r="AM84" s="298"/>
      <c r="AN84" s="299"/>
      <c r="AO84" s="287" t="str">
        <f t="shared" si="4"/>
        <v/>
      </c>
      <c r="AP84" s="287"/>
      <c r="AQ84" s="287"/>
      <c r="AR84" s="287" t="str">
        <f t="shared" si="5"/>
        <v/>
      </c>
      <c r="AS84" s="287"/>
      <c r="AT84" s="287"/>
      <c r="AU84" s="287" t="str">
        <f t="shared" si="6"/>
        <v/>
      </c>
      <c r="AV84" s="287"/>
      <c r="AW84" s="287"/>
      <c r="AX84" s="287" t="str">
        <f t="shared" si="7"/>
        <v/>
      </c>
      <c r="AY84" s="287"/>
      <c r="AZ84" s="287"/>
      <c r="BA84" s="287" t="str">
        <f t="shared" si="8"/>
        <v/>
      </c>
      <c r="BB84" s="287"/>
      <c r="BC84" s="287"/>
      <c r="BD84" s="294"/>
      <c r="BE84" s="295"/>
      <c r="BF84" s="295"/>
      <c r="BG84" s="296"/>
      <c r="BH84" s="58"/>
      <c r="CE84" s="4">
        <v>13</v>
      </c>
      <c r="CF84" s="4" t="str">
        <f t="shared" si="9"/>
        <v/>
      </c>
      <c r="CG84" s="4" t="str">
        <f t="shared" si="10"/>
        <v/>
      </c>
      <c r="CH84" s="4" t="str">
        <f t="shared" si="11"/>
        <v/>
      </c>
      <c r="CI84" s="15" t="str">
        <f t="shared" si="12"/>
        <v/>
      </c>
      <c r="CJ84" s="4" t="str">
        <f t="shared" si="13"/>
        <v/>
      </c>
      <c r="CK84" s="4" t="str">
        <f t="shared" si="14"/>
        <v/>
      </c>
      <c r="CL84" s="4" t="str">
        <f t="shared" si="15"/>
        <v/>
      </c>
      <c r="CM84" s="4" t="str">
        <f t="shared" si="16"/>
        <v/>
      </c>
      <c r="CN84" s="4" t="str">
        <f t="shared" si="17"/>
        <v/>
      </c>
      <c r="CO84" s="4" t="str">
        <f t="shared" si="18"/>
        <v/>
      </c>
      <c r="CP84" s="4" t="str">
        <f t="shared" si="19"/>
        <v/>
      </c>
      <c r="CQ84" s="4" t="str">
        <f t="shared" si="20"/>
        <v/>
      </c>
      <c r="CR84" s="4" t="str">
        <f t="shared" si="21"/>
        <v/>
      </c>
      <c r="CS84" s="4" t="str">
        <f t="shared" si="22"/>
        <v/>
      </c>
      <c r="CT84" s="4" t="str">
        <f t="shared" si="23"/>
        <v/>
      </c>
      <c r="CV84" s="39" t="s">
        <v>61</v>
      </c>
      <c r="CW84" s="39">
        <f t="shared" si="0"/>
        <v>0</v>
      </c>
      <c r="CX84" s="40">
        <f t="shared" si="24"/>
        <v>0</v>
      </c>
      <c r="CY84" s="40">
        <f t="shared" si="1"/>
        <v>0</v>
      </c>
      <c r="CZ84" s="40">
        <f t="shared" si="2"/>
        <v>0</v>
      </c>
      <c r="DA84" s="40">
        <f t="shared" si="2"/>
        <v>0</v>
      </c>
      <c r="DB84" s="40">
        <f t="shared" si="2"/>
        <v>0</v>
      </c>
      <c r="DC84" s="40">
        <f t="shared" si="2"/>
        <v>0</v>
      </c>
      <c r="DD84" s="40">
        <f t="shared" si="2"/>
        <v>0</v>
      </c>
      <c r="DE84" s="40">
        <f t="shared" si="2"/>
        <v>0</v>
      </c>
      <c r="DF84" s="40">
        <f t="shared" si="2"/>
        <v>0</v>
      </c>
      <c r="DG84" s="4"/>
      <c r="DH84" s="4"/>
      <c r="DI84" s="4"/>
      <c r="DT84" s="2"/>
      <c r="DU84" s="2"/>
      <c r="DV84" s="2"/>
      <c r="DW84" s="2"/>
      <c r="DX84" s="2"/>
    </row>
    <row r="85" spans="6:128" ht="19.5" customHeight="1">
      <c r="F85" s="270">
        <v>14</v>
      </c>
      <c r="G85" s="270"/>
      <c r="H85" s="271"/>
      <c r="I85" s="272"/>
      <c r="J85" s="272"/>
      <c r="K85" s="272"/>
      <c r="L85" s="273"/>
      <c r="M85" s="271"/>
      <c r="N85" s="272"/>
      <c r="O85" s="272"/>
      <c r="P85" s="272"/>
      <c r="Q85" s="273"/>
      <c r="R85" s="275"/>
      <c r="S85" s="275"/>
      <c r="T85" s="275"/>
      <c r="U85" s="275"/>
      <c r="V85" s="276"/>
      <c r="W85" s="276"/>
      <c r="X85" s="276"/>
      <c r="Y85" s="276"/>
      <c r="Z85" s="276"/>
      <c r="AA85" s="276"/>
      <c r="AB85" s="276"/>
      <c r="AC85" s="276"/>
      <c r="AD85" s="277" t="str">
        <f t="shared" si="3"/>
        <v/>
      </c>
      <c r="AE85" s="277"/>
      <c r="AF85" s="277"/>
      <c r="AG85" s="277"/>
      <c r="AH85" s="277"/>
      <c r="AI85" s="277"/>
      <c r="AJ85" s="277"/>
      <c r="AK85" s="277"/>
      <c r="AL85" s="297"/>
      <c r="AM85" s="298"/>
      <c r="AN85" s="299"/>
      <c r="AO85" s="287" t="str">
        <f t="shared" si="4"/>
        <v/>
      </c>
      <c r="AP85" s="287"/>
      <c r="AQ85" s="287"/>
      <c r="AR85" s="287" t="str">
        <f t="shared" si="5"/>
        <v/>
      </c>
      <c r="AS85" s="287"/>
      <c r="AT85" s="287"/>
      <c r="AU85" s="287" t="str">
        <f t="shared" si="6"/>
        <v/>
      </c>
      <c r="AV85" s="287"/>
      <c r="AW85" s="287"/>
      <c r="AX85" s="287" t="str">
        <f t="shared" si="7"/>
        <v/>
      </c>
      <c r="AY85" s="287"/>
      <c r="AZ85" s="287"/>
      <c r="BA85" s="287" t="str">
        <f t="shared" si="8"/>
        <v/>
      </c>
      <c r="BB85" s="287"/>
      <c r="BC85" s="287"/>
      <c r="BD85" s="294"/>
      <c r="BE85" s="295"/>
      <c r="BF85" s="295"/>
      <c r="BG85" s="296"/>
      <c r="BH85" s="58"/>
      <c r="CE85" s="4">
        <v>14</v>
      </c>
      <c r="CF85" s="4" t="str">
        <f t="shared" si="9"/>
        <v/>
      </c>
      <c r="CG85" s="4" t="str">
        <f t="shared" si="10"/>
        <v/>
      </c>
      <c r="CH85" s="4" t="str">
        <f t="shared" si="11"/>
        <v/>
      </c>
      <c r="CI85" s="15" t="str">
        <f t="shared" si="12"/>
        <v/>
      </c>
      <c r="CJ85" s="4" t="str">
        <f t="shared" si="13"/>
        <v/>
      </c>
      <c r="CK85" s="4" t="str">
        <f t="shared" si="14"/>
        <v/>
      </c>
      <c r="CL85" s="4" t="str">
        <f t="shared" si="15"/>
        <v/>
      </c>
      <c r="CM85" s="4" t="str">
        <f t="shared" si="16"/>
        <v/>
      </c>
      <c r="CN85" s="4" t="str">
        <f t="shared" si="17"/>
        <v/>
      </c>
      <c r="CO85" s="4" t="str">
        <f t="shared" si="18"/>
        <v/>
      </c>
      <c r="CP85" s="4" t="str">
        <f t="shared" si="19"/>
        <v/>
      </c>
      <c r="CQ85" s="4" t="str">
        <f t="shared" si="20"/>
        <v/>
      </c>
      <c r="CR85" s="4" t="str">
        <f t="shared" si="21"/>
        <v/>
      </c>
      <c r="CS85" s="4" t="str">
        <f t="shared" si="22"/>
        <v/>
      </c>
      <c r="CT85" s="4" t="str">
        <f t="shared" si="23"/>
        <v/>
      </c>
      <c r="CV85" s="39" t="s">
        <v>62</v>
      </c>
      <c r="CW85" s="39">
        <f t="shared" si="0"/>
        <v>0</v>
      </c>
      <c r="CX85" s="40">
        <f t="shared" si="24"/>
        <v>0</v>
      </c>
      <c r="CY85" s="40">
        <f t="shared" si="1"/>
        <v>0</v>
      </c>
      <c r="CZ85" s="40">
        <f t="shared" si="2"/>
        <v>0</v>
      </c>
      <c r="DA85" s="40">
        <f t="shared" si="2"/>
        <v>0</v>
      </c>
      <c r="DB85" s="40">
        <f t="shared" si="2"/>
        <v>0</v>
      </c>
      <c r="DC85" s="40">
        <f t="shared" si="2"/>
        <v>0</v>
      </c>
      <c r="DD85" s="40">
        <f t="shared" si="2"/>
        <v>0</v>
      </c>
      <c r="DE85" s="40">
        <f t="shared" si="2"/>
        <v>0</v>
      </c>
      <c r="DF85" s="40">
        <f t="shared" si="2"/>
        <v>0</v>
      </c>
      <c r="DG85" s="4"/>
      <c r="DH85" s="4"/>
      <c r="DI85" s="4"/>
      <c r="DT85" s="2"/>
      <c r="DU85" s="2"/>
      <c r="DV85" s="2"/>
      <c r="DW85" s="2"/>
      <c r="DX85" s="2"/>
    </row>
    <row r="86" spans="6:128" ht="19.5" customHeight="1">
      <c r="F86" s="270">
        <v>15</v>
      </c>
      <c r="G86" s="270"/>
      <c r="H86" s="271"/>
      <c r="I86" s="272"/>
      <c r="J86" s="272"/>
      <c r="K86" s="272"/>
      <c r="L86" s="273"/>
      <c r="M86" s="271"/>
      <c r="N86" s="272"/>
      <c r="O86" s="272"/>
      <c r="P86" s="272"/>
      <c r="Q86" s="273"/>
      <c r="R86" s="275"/>
      <c r="S86" s="275"/>
      <c r="T86" s="275"/>
      <c r="U86" s="275"/>
      <c r="V86" s="276"/>
      <c r="W86" s="276"/>
      <c r="X86" s="276"/>
      <c r="Y86" s="276"/>
      <c r="Z86" s="276"/>
      <c r="AA86" s="276"/>
      <c r="AB86" s="276"/>
      <c r="AC86" s="276"/>
      <c r="AD86" s="277" t="str">
        <f t="shared" si="3"/>
        <v/>
      </c>
      <c r="AE86" s="277"/>
      <c r="AF86" s="277"/>
      <c r="AG86" s="277"/>
      <c r="AH86" s="277"/>
      <c r="AI86" s="277"/>
      <c r="AJ86" s="277"/>
      <c r="AK86" s="277"/>
      <c r="AL86" s="297"/>
      <c r="AM86" s="298"/>
      <c r="AN86" s="299"/>
      <c r="AO86" s="287" t="str">
        <f t="shared" si="4"/>
        <v/>
      </c>
      <c r="AP86" s="287"/>
      <c r="AQ86" s="287"/>
      <c r="AR86" s="287" t="str">
        <f t="shared" si="5"/>
        <v/>
      </c>
      <c r="AS86" s="287"/>
      <c r="AT86" s="287"/>
      <c r="AU86" s="287" t="str">
        <f t="shared" si="6"/>
        <v/>
      </c>
      <c r="AV86" s="287"/>
      <c r="AW86" s="287"/>
      <c r="AX86" s="287" t="str">
        <f t="shared" si="7"/>
        <v/>
      </c>
      <c r="AY86" s="287"/>
      <c r="AZ86" s="287"/>
      <c r="BA86" s="287" t="str">
        <f t="shared" si="8"/>
        <v/>
      </c>
      <c r="BB86" s="287"/>
      <c r="BC86" s="287"/>
      <c r="BD86" s="294"/>
      <c r="BE86" s="295"/>
      <c r="BF86" s="295"/>
      <c r="BG86" s="296"/>
      <c r="BH86" s="58"/>
      <c r="BK86" s="41"/>
      <c r="BL86" s="41"/>
      <c r="BM86" s="41"/>
      <c r="BN86" s="41"/>
      <c r="BO86" s="41"/>
      <c r="BP86" s="41"/>
      <c r="BQ86" s="41"/>
      <c r="BR86" s="41"/>
      <c r="BS86" s="41"/>
      <c r="BT86" s="41"/>
      <c r="BU86" s="41"/>
      <c r="BV86" s="41"/>
      <c r="BW86" s="41"/>
      <c r="BX86" s="41"/>
      <c r="BY86" s="41"/>
      <c r="BZ86" s="41"/>
      <c r="CA86" s="41"/>
      <c r="CB86" s="41"/>
      <c r="CE86" s="4">
        <v>15</v>
      </c>
      <c r="CF86" s="4" t="str">
        <f t="shared" si="9"/>
        <v/>
      </c>
      <c r="CG86" s="4" t="str">
        <f t="shared" si="10"/>
        <v/>
      </c>
      <c r="CH86" s="4" t="str">
        <f t="shared" si="11"/>
        <v/>
      </c>
      <c r="CI86" s="15" t="str">
        <f t="shared" si="12"/>
        <v/>
      </c>
      <c r="CJ86" s="4" t="str">
        <f t="shared" si="13"/>
        <v/>
      </c>
      <c r="CK86" s="4" t="str">
        <f t="shared" si="14"/>
        <v/>
      </c>
      <c r="CL86" s="4" t="str">
        <f t="shared" si="15"/>
        <v/>
      </c>
      <c r="CM86" s="4" t="str">
        <f t="shared" si="16"/>
        <v/>
      </c>
      <c r="CN86" s="4" t="str">
        <f t="shared" si="17"/>
        <v/>
      </c>
      <c r="CO86" s="4" t="str">
        <f t="shared" si="18"/>
        <v/>
      </c>
      <c r="CP86" s="4" t="str">
        <f t="shared" si="19"/>
        <v/>
      </c>
      <c r="CQ86" s="4" t="str">
        <f t="shared" si="20"/>
        <v/>
      </c>
      <c r="CR86" s="4" t="str">
        <f t="shared" si="21"/>
        <v/>
      </c>
      <c r="CS86" s="4" t="str">
        <f t="shared" si="22"/>
        <v/>
      </c>
      <c r="CT86" s="4" t="str">
        <f t="shared" si="23"/>
        <v/>
      </c>
      <c r="CV86" s="39" t="s">
        <v>63</v>
      </c>
      <c r="CW86" s="39">
        <f t="shared" si="0"/>
        <v>0</v>
      </c>
      <c r="CX86" s="40">
        <f t="shared" si="24"/>
        <v>0</v>
      </c>
      <c r="CY86" s="40">
        <f t="shared" si="1"/>
        <v>0</v>
      </c>
      <c r="CZ86" s="40">
        <f t="shared" si="2"/>
        <v>0</v>
      </c>
      <c r="DA86" s="40">
        <f t="shared" si="2"/>
        <v>0</v>
      </c>
      <c r="DB86" s="40">
        <f t="shared" si="2"/>
        <v>0</v>
      </c>
      <c r="DC86" s="40">
        <f t="shared" si="2"/>
        <v>0</v>
      </c>
      <c r="DD86" s="40">
        <f t="shared" si="2"/>
        <v>0</v>
      </c>
      <c r="DE86" s="40">
        <f t="shared" si="2"/>
        <v>0</v>
      </c>
      <c r="DF86" s="40">
        <f t="shared" si="2"/>
        <v>0</v>
      </c>
      <c r="DG86" s="4"/>
      <c r="DH86" s="4"/>
      <c r="DI86" s="4"/>
      <c r="DT86" s="2"/>
      <c r="DU86" s="2"/>
      <c r="DV86" s="2"/>
      <c r="DW86" s="2"/>
      <c r="DX86" s="2"/>
    </row>
    <row r="87" spans="6:128" ht="19.5" customHeight="1">
      <c r="F87" s="270">
        <v>16</v>
      </c>
      <c r="G87" s="270"/>
      <c r="H87" s="271"/>
      <c r="I87" s="272"/>
      <c r="J87" s="272"/>
      <c r="K87" s="272"/>
      <c r="L87" s="273"/>
      <c r="M87" s="271"/>
      <c r="N87" s="272"/>
      <c r="O87" s="272"/>
      <c r="P87" s="272"/>
      <c r="Q87" s="273"/>
      <c r="R87" s="275"/>
      <c r="S87" s="275"/>
      <c r="T87" s="275"/>
      <c r="U87" s="275"/>
      <c r="V87" s="276"/>
      <c r="W87" s="276"/>
      <c r="X87" s="276"/>
      <c r="Y87" s="276"/>
      <c r="Z87" s="276"/>
      <c r="AA87" s="276"/>
      <c r="AB87" s="276"/>
      <c r="AC87" s="276"/>
      <c r="AD87" s="277" t="str">
        <f t="shared" si="3"/>
        <v/>
      </c>
      <c r="AE87" s="277"/>
      <c r="AF87" s="277"/>
      <c r="AG87" s="277"/>
      <c r="AH87" s="277"/>
      <c r="AI87" s="277"/>
      <c r="AJ87" s="277"/>
      <c r="AK87" s="277"/>
      <c r="AL87" s="297"/>
      <c r="AM87" s="298"/>
      <c r="AN87" s="299"/>
      <c r="AO87" s="287" t="str">
        <f t="shared" si="4"/>
        <v/>
      </c>
      <c r="AP87" s="287"/>
      <c r="AQ87" s="287"/>
      <c r="AR87" s="287" t="str">
        <f t="shared" si="5"/>
        <v/>
      </c>
      <c r="AS87" s="287"/>
      <c r="AT87" s="287"/>
      <c r="AU87" s="287" t="str">
        <f t="shared" si="6"/>
        <v/>
      </c>
      <c r="AV87" s="287"/>
      <c r="AW87" s="287"/>
      <c r="AX87" s="287" t="str">
        <f t="shared" si="7"/>
        <v/>
      </c>
      <c r="AY87" s="287"/>
      <c r="AZ87" s="287"/>
      <c r="BA87" s="287" t="str">
        <f t="shared" si="8"/>
        <v/>
      </c>
      <c r="BB87" s="287"/>
      <c r="BC87" s="287"/>
      <c r="BD87" s="294"/>
      <c r="BE87" s="295"/>
      <c r="BF87" s="295"/>
      <c r="BG87" s="296"/>
      <c r="BH87" s="58"/>
      <c r="BK87" s="41"/>
      <c r="BL87" s="41"/>
      <c r="BM87" s="41"/>
      <c r="BN87" s="41"/>
      <c r="BO87" s="41"/>
      <c r="BP87" s="41"/>
      <c r="BQ87" s="41"/>
      <c r="BR87" s="41"/>
      <c r="BS87" s="41"/>
      <c r="BT87" s="41"/>
      <c r="BU87" s="41"/>
      <c r="BV87" s="41"/>
      <c r="BW87" s="41"/>
      <c r="BX87" s="41"/>
      <c r="BY87" s="41"/>
      <c r="BZ87" s="41"/>
      <c r="CA87" s="41"/>
      <c r="CB87" s="41"/>
      <c r="CE87" s="4">
        <v>16</v>
      </c>
      <c r="CF87" s="4" t="str">
        <f t="shared" si="9"/>
        <v/>
      </c>
      <c r="CG87" s="4" t="str">
        <f t="shared" si="10"/>
        <v/>
      </c>
      <c r="CH87" s="4" t="str">
        <f t="shared" si="11"/>
        <v/>
      </c>
      <c r="CI87" s="15" t="str">
        <f t="shared" si="12"/>
        <v/>
      </c>
      <c r="CJ87" s="4" t="str">
        <f t="shared" si="13"/>
        <v/>
      </c>
      <c r="CK87" s="4" t="str">
        <f t="shared" si="14"/>
        <v/>
      </c>
      <c r="CL87" s="4" t="str">
        <f t="shared" si="15"/>
        <v/>
      </c>
      <c r="CM87" s="4" t="str">
        <f t="shared" si="16"/>
        <v/>
      </c>
      <c r="CN87" s="4" t="str">
        <f t="shared" si="17"/>
        <v/>
      </c>
      <c r="CO87" s="4" t="str">
        <f t="shared" si="18"/>
        <v/>
      </c>
      <c r="CP87" s="4" t="str">
        <f t="shared" si="19"/>
        <v/>
      </c>
      <c r="CQ87" s="4" t="str">
        <f t="shared" si="20"/>
        <v/>
      </c>
      <c r="CR87" s="4" t="str">
        <f t="shared" si="21"/>
        <v/>
      </c>
      <c r="CS87" s="4" t="str">
        <f t="shared" si="22"/>
        <v/>
      </c>
      <c r="CT87" s="4" t="str">
        <f t="shared" si="23"/>
        <v/>
      </c>
      <c r="CV87" s="39" t="s">
        <v>64</v>
      </c>
      <c r="CW87" s="39">
        <f t="shared" si="0"/>
        <v>0</v>
      </c>
      <c r="CX87" s="40">
        <f t="shared" si="24"/>
        <v>0</v>
      </c>
      <c r="CY87" s="40">
        <f t="shared" si="1"/>
        <v>0</v>
      </c>
      <c r="CZ87" s="40">
        <f t="shared" si="2"/>
        <v>0</v>
      </c>
      <c r="DA87" s="40">
        <f t="shared" si="2"/>
        <v>0</v>
      </c>
      <c r="DB87" s="40">
        <f t="shared" si="2"/>
        <v>0</v>
      </c>
      <c r="DC87" s="40">
        <f t="shared" si="2"/>
        <v>0</v>
      </c>
      <c r="DD87" s="40">
        <f t="shared" si="2"/>
        <v>0</v>
      </c>
      <c r="DE87" s="40">
        <f t="shared" si="2"/>
        <v>0</v>
      </c>
      <c r="DF87" s="40">
        <f t="shared" si="2"/>
        <v>0</v>
      </c>
      <c r="DG87" s="4"/>
      <c r="DH87" s="4"/>
      <c r="DI87" s="4"/>
      <c r="DT87" s="2"/>
      <c r="DU87" s="2"/>
      <c r="DV87" s="2"/>
      <c r="DW87" s="2"/>
      <c r="DX87" s="2"/>
    </row>
    <row r="88" spans="6:128" ht="19.5" customHeight="1">
      <c r="F88" s="270">
        <v>17</v>
      </c>
      <c r="G88" s="270"/>
      <c r="H88" s="271"/>
      <c r="I88" s="272"/>
      <c r="J88" s="272"/>
      <c r="K88" s="272"/>
      <c r="L88" s="273"/>
      <c r="M88" s="271"/>
      <c r="N88" s="272"/>
      <c r="O88" s="272"/>
      <c r="P88" s="272"/>
      <c r="Q88" s="273"/>
      <c r="R88" s="275"/>
      <c r="S88" s="275"/>
      <c r="T88" s="275"/>
      <c r="U88" s="275"/>
      <c r="V88" s="276"/>
      <c r="W88" s="276"/>
      <c r="X88" s="276"/>
      <c r="Y88" s="276"/>
      <c r="Z88" s="276"/>
      <c r="AA88" s="276"/>
      <c r="AB88" s="276"/>
      <c r="AC88" s="276"/>
      <c r="AD88" s="277" t="str">
        <f t="shared" si="3"/>
        <v/>
      </c>
      <c r="AE88" s="277"/>
      <c r="AF88" s="277"/>
      <c r="AG88" s="277"/>
      <c r="AH88" s="277"/>
      <c r="AI88" s="277"/>
      <c r="AJ88" s="277"/>
      <c r="AK88" s="277"/>
      <c r="AL88" s="297"/>
      <c r="AM88" s="298"/>
      <c r="AN88" s="299"/>
      <c r="AO88" s="287" t="str">
        <f t="shared" si="4"/>
        <v/>
      </c>
      <c r="AP88" s="287"/>
      <c r="AQ88" s="287"/>
      <c r="AR88" s="287" t="str">
        <f t="shared" si="5"/>
        <v/>
      </c>
      <c r="AS88" s="287"/>
      <c r="AT88" s="287"/>
      <c r="AU88" s="287" t="str">
        <f t="shared" si="6"/>
        <v/>
      </c>
      <c r="AV88" s="287"/>
      <c r="AW88" s="287"/>
      <c r="AX88" s="287" t="str">
        <f t="shared" si="7"/>
        <v/>
      </c>
      <c r="AY88" s="287"/>
      <c r="AZ88" s="287"/>
      <c r="BA88" s="287" t="str">
        <f t="shared" si="8"/>
        <v/>
      </c>
      <c r="BB88" s="287"/>
      <c r="BC88" s="287"/>
      <c r="BD88" s="294"/>
      <c r="BE88" s="295"/>
      <c r="BF88" s="295"/>
      <c r="BG88" s="296"/>
      <c r="BH88" s="58"/>
      <c r="BK88" s="41"/>
      <c r="BL88" s="41"/>
      <c r="BM88" s="41"/>
      <c r="BN88" s="41"/>
      <c r="BO88" s="41"/>
      <c r="BP88" s="41"/>
      <c r="BQ88" s="41"/>
      <c r="BR88" s="41"/>
      <c r="BS88" s="41"/>
      <c r="BT88" s="41"/>
      <c r="BU88" s="41"/>
      <c r="BV88" s="41"/>
      <c r="BW88" s="41"/>
      <c r="BX88" s="41"/>
      <c r="BY88" s="41"/>
      <c r="BZ88" s="41"/>
      <c r="CA88" s="41"/>
      <c r="CB88" s="41"/>
      <c r="CE88" s="4">
        <v>17</v>
      </c>
      <c r="CF88" s="4" t="str">
        <f t="shared" si="9"/>
        <v/>
      </c>
      <c r="CG88" s="4" t="str">
        <f t="shared" si="10"/>
        <v/>
      </c>
      <c r="CH88" s="4" t="str">
        <f t="shared" si="11"/>
        <v/>
      </c>
      <c r="CI88" s="15" t="str">
        <f t="shared" si="12"/>
        <v/>
      </c>
      <c r="CJ88" s="4" t="str">
        <f t="shared" si="13"/>
        <v/>
      </c>
      <c r="CK88" s="4" t="str">
        <f t="shared" si="14"/>
        <v/>
      </c>
      <c r="CL88" s="4" t="str">
        <f t="shared" si="15"/>
        <v/>
      </c>
      <c r="CM88" s="4" t="str">
        <f t="shared" si="16"/>
        <v/>
      </c>
      <c r="CN88" s="4" t="str">
        <f t="shared" si="17"/>
        <v/>
      </c>
      <c r="CO88" s="4" t="str">
        <f t="shared" si="18"/>
        <v/>
      </c>
      <c r="CP88" s="4" t="str">
        <f t="shared" si="19"/>
        <v/>
      </c>
      <c r="CQ88" s="4" t="str">
        <f t="shared" si="20"/>
        <v/>
      </c>
      <c r="CR88" s="4" t="str">
        <f t="shared" si="21"/>
        <v/>
      </c>
      <c r="CS88" s="4" t="str">
        <f t="shared" si="22"/>
        <v/>
      </c>
      <c r="CT88" s="4" t="str">
        <f t="shared" si="23"/>
        <v/>
      </c>
      <c r="CV88" s="39" t="s">
        <v>65</v>
      </c>
      <c r="CW88" s="39">
        <f t="shared" si="0"/>
        <v>0</v>
      </c>
      <c r="CX88" s="40">
        <f t="shared" si="24"/>
        <v>0</v>
      </c>
      <c r="CY88" s="40">
        <f t="shared" si="1"/>
        <v>0</v>
      </c>
      <c r="CZ88" s="40">
        <f t="shared" si="2"/>
        <v>0</v>
      </c>
      <c r="DA88" s="40">
        <f t="shared" si="2"/>
        <v>0</v>
      </c>
      <c r="DB88" s="40">
        <f t="shared" si="2"/>
        <v>0</v>
      </c>
      <c r="DC88" s="40">
        <f t="shared" si="2"/>
        <v>0</v>
      </c>
      <c r="DD88" s="40">
        <f t="shared" si="2"/>
        <v>0</v>
      </c>
      <c r="DE88" s="40">
        <f t="shared" si="2"/>
        <v>0</v>
      </c>
      <c r="DF88" s="40">
        <f t="shared" si="2"/>
        <v>0</v>
      </c>
      <c r="DG88" s="4"/>
      <c r="DH88" s="4"/>
      <c r="DI88" s="4"/>
      <c r="DT88" s="2"/>
      <c r="DU88" s="2"/>
      <c r="DV88" s="2"/>
      <c r="DW88" s="2"/>
      <c r="DX88" s="2"/>
    </row>
    <row r="89" spans="6:128" ht="19.5" customHeight="1">
      <c r="F89" s="270">
        <v>18</v>
      </c>
      <c r="G89" s="270"/>
      <c r="H89" s="271"/>
      <c r="I89" s="272"/>
      <c r="J89" s="272"/>
      <c r="K89" s="272"/>
      <c r="L89" s="273"/>
      <c r="M89" s="271"/>
      <c r="N89" s="272"/>
      <c r="O89" s="272"/>
      <c r="P89" s="272"/>
      <c r="Q89" s="273"/>
      <c r="R89" s="275"/>
      <c r="S89" s="275"/>
      <c r="T89" s="275"/>
      <c r="U89" s="275"/>
      <c r="V89" s="276"/>
      <c r="W89" s="276"/>
      <c r="X89" s="276"/>
      <c r="Y89" s="276"/>
      <c r="Z89" s="276"/>
      <c r="AA89" s="276"/>
      <c r="AB89" s="276"/>
      <c r="AC89" s="276"/>
      <c r="AD89" s="277" t="str">
        <f t="shared" si="3"/>
        <v/>
      </c>
      <c r="AE89" s="277"/>
      <c r="AF89" s="277"/>
      <c r="AG89" s="277"/>
      <c r="AH89" s="277"/>
      <c r="AI89" s="277"/>
      <c r="AJ89" s="277"/>
      <c r="AK89" s="277"/>
      <c r="AL89" s="297"/>
      <c r="AM89" s="298"/>
      <c r="AN89" s="299"/>
      <c r="AO89" s="287" t="str">
        <f t="shared" si="4"/>
        <v/>
      </c>
      <c r="AP89" s="287"/>
      <c r="AQ89" s="287"/>
      <c r="AR89" s="287" t="str">
        <f t="shared" si="5"/>
        <v/>
      </c>
      <c r="AS89" s="287"/>
      <c r="AT89" s="287"/>
      <c r="AU89" s="287" t="str">
        <f t="shared" si="6"/>
        <v/>
      </c>
      <c r="AV89" s="287"/>
      <c r="AW89" s="287"/>
      <c r="AX89" s="287" t="str">
        <f t="shared" si="7"/>
        <v/>
      </c>
      <c r="AY89" s="287"/>
      <c r="AZ89" s="287"/>
      <c r="BA89" s="287" t="str">
        <f t="shared" si="8"/>
        <v/>
      </c>
      <c r="BB89" s="287"/>
      <c r="BC89" s="287"/>
      <c r="BD89" s="294"/>
      <c r="BE89" s="295"/>
      <c r="BF89" s="295"/>
      <c r="BG89" s="296"/>
      <c r="BH89" s="58"/>
      <c r="BK89" s="41"/>
      <c r="BL89" s="41"/>
      <c r="BM89" s="41"/>
      <c r="BN89" s="41"/>
      <c r="BO89" s="41"/>
      <c r="BP89" s="41"/>
      <c r="BQ89" s="41"/>
      <c r="BR89" s="41"/>
      <c r="BS89" s="41"/>
      <c r="BT89" s="41"/>
      <c r="BU89" s="41"/>
      <c r="BV89" s="41"/>
      <c r="BW89" s="41"/>
      <c r="BX89" s="41"/>
      <c r="BY89" s="41"/>
      <c r="BZ89" s="41"/>
      <c r="CA89" s="41"/>
      <c r="CB89" s="41"/>
      <c r="CE89" s="4">
        <v>18</v>
      </c>
      <c r="CF89" s="4" t="str">
        <f t="shared" si="9"/>
        <v/>
      </c>
      <c r="CG89" s="4" t="str">
        <f t="shared" si="10"/>
        <v/>
      </c>
      <c r="CH89" s="4" t="str">
        <f t="shared" si="11"/>
        <v/>
      </c>
      <c r="CI89" s="15" t="str">
        <f t="shared" si="12"/>
        <v/>
      </c>
      <c r="CJ89" s="4" t="str">
        <f t="shared" si="13"/>
        <v/>
      </c>
      <c r="CK89" s="4" t="str">
        <f t="shared" si="14"/>
        <v/>
      </c>
      <c r="CL89" s="4" t="str">
        <f t="shared" si="15"/>
        <v/>
      </c>
      <c r="CM89" s="4" t="str">
        <f t="shared" si="16"/>
        <v/>
      </c>
      <c r="CN89" s="4" t="str">
        <f t="shared" si="17"/>
        <v/>
      </c>
      <c r="CO89" s="4" t="str">
        <f t="shared" si="18"/>
        <v/>
      </c>
      <c r="CP89" s="4" t="str">
        <f t="shared" si="19"/>
        <v/>
      </c>
      <c r="CQ89" s="4" t="str">
        <f t="shared" si="20"/>
        <v/>
      </c>
      <c r="CR89" s="4" t="str">
        <f t="shared" si="21"/>
        <v/>
      </c>
      <c r="CS89" s="4" t="str">
        <f t="shared" si="22"/>
        <v/>
      </c>
      <c r="CT89" s="4" t="str">
        <f t="shared" si="23"/>
        <v/>
      </c>
      <c r="CV89" s="39" t="s">
        <v>66</v>
      </c>
      <c r="CW89" s="39">
        <f t="shared" si="0"/>
        <v>0</v>
      </c>
      <c r="CX89" s="40">
        <f t="shared" si="24"/>
        <v>0</v>
      </c>
      <c r="CY89" s="40">
        <f t="shared" si="1"/>
        <v>0</v>
      </c>
      <c r="CZ89" s="40">
        <f t="shared" si="2"/>
        <v>0</v>
      </c>
      <c r="DA89" s="40">
        <f t="shared" si="2"/>
        <v>0</v>
      </c>
      <c r="DB89" s="40">
        <f t="shared" si="2"/>
        <v>0</v>
      </c>
      <c r="DC89" s="40">
        <f t="shared" si="2"/>
        <v>0</v>
      </c>
      <c r="DD89" s="40">
        <f t="shared" si="2"/>
        <v>0</v>
      </c>
      <c r="DE89" s="40">
        <f t="shared" si="2"/>
        <v>0</v>
      </c>
      <c r="DF89" s="40">
        <f t="shared" si="2"/>
        <v>0</v>
      </c>
      <c r="DG89" s="4"/>
      <c r="DH89" s="4"/>
      <c r="DI89" s="4"/>
      <c r="DT89" s="2"/>
      <c r="DU89" s="2"/>
      <c r="DV89" s="2"/>
      <c r="DW89" s="2"/>
      <c r="DX89" s="2"/>
    </row>
    <row r="90" spans="6:128" ht="19.5" customHeight="1">
      <c r="F90" s="270">
        <v>19</v>
      </c>
      <c r="G90" s="270"/>
      <c r="H90" s="271"/>
      <c r="I90" s="272"/>
      <c r="J90" s="272"/>
      <c r="K90" s="272"/>
      <c r="L90" s="273"/>
      <c r="M90" s="271"/>
      <c r="N90" s="272"/>
      <c r="O90" s="272"/>
      <c r="P90" s="272"/>
      <c r="Q90" s="273"/>
      <c r="R90" s="275"/>
      <c r="S90" s="275"/>
      <c r="T90" s="275"/>
      <c r="U90" s="275"/>
      <c r="V90" s="276"/>
      <c r="W90" s="276"/>
      <c r="X90" s="276"/>
      <c r="Y90" s="276"/>
      <c r="Z90" s="276"/>
      <c r="AA90" s="276"/>
      <c r="AB90" s="276"/>
      <c r="AC90" s="276"/>
      <c r="AD90" s="277" t="str">
        <f t="shared" si="3"/>
        <v/>
      </c>
      <c r="AE90" s="277"/>
      <c r="AF90" s="277"/>
      <c r="AG90" s="277"/>
      <c r="AH90" s="277"/>
      <c r="AI90" s="277"/>
      <c r="AJ90" s="277"/>
      <c r="AK90" s="277"/>
      <c r="AL90" s="297"/>
      <c r="AM90" s="298"/>
      <c r="AN90" s="299"/>
      <c r="AO90" s="287" t="str">
        <f t="shared" si="4"/>
        <v/>
      </c>
      <c r="AP90" s="287"/>
      <c r="AQ90" s="287"/>
      <c r="AR90" s="287" t="str">
        <f t="shared" si="5"/>
        <v/>
      </c>
      <c r="AS90" s="287"/>
      <c r="AT90" s="287"/>
      <c r="AU90" s="287" t="str">
        <f t="shared" si="6"/>
        <v/>
      </c>
      <c r="AV90" s="287"/>
      <c r="AW90" s="287"/>
      <c r="AX90" s="287" t="str">
        <f t="shared" si="7"/>
        <v/>
      </c>
      <c r="AY90" s="287"/>
      <c r="AZ90" s="287"/>
      <c r="BA90" s="287" t="str">
        <f t="shared" si="8"/>
        <v/>
      </c>
      <c r="BB90" s="287"/>
      <c r="BC90" s="287"/>
      <c r="BD90" s="294"/>
      <c r="BE90" s="295"/>
      <c r="BF90" s="295"/>
      <c r="BG90" s="296"/>
      <c r="BH90" s="58"/>
      <c r="BK90" s="41"/>
      <c r="BL90" s="41"/>
      <c r="BM90" s="41"/>
      <c r="BN90" s="41"/>
      <c r="BO90" s="41"/>
      <c r="BP90" s="41"/>
      <c r="BQ90" s="41"/>
      <c r="BR90" s="41"/>
      <c r="BS90" s="41"/>
      <c r="BT90" s="41"/>
      <c r="BU90" s="41"/>
      <c r="BV90" s="41"/>
      <c r="BW90" s="41"/>
      <c r="BX90" s="41"/>
      <c r="BY90" s="41"/>
      <c r="BZ90" s="41"/>
      <c r="CA90" s="41"/>
      <c r="CB90" s="41"/>
      <c r="CE90" s="4">
        <v>19</v>
      </c>
      <c r="CF90" s="4" t="str">
        <f t="shared" si="9"/>
        <v/>
      </c>
      <c r="CG90" s="4" t="str">
        <f t="shared" si="10"/>
        <v/>
      </c>
      <c r="CH90" s="4" t="str">
        <f t="shared" si="11"/>
        <v/>
      </c>
      <c r="CI90" s="15" t="str">
        <f t="shared" si="12"/>
        <v/>
      </c>
      <c r="CJ90" s="4" t="str">
        <f t="shared" si="13"/>
        <v/>
      </c>
      <c r="CK90" s="4" t="str">
        <f t="shared" si="14"/>
        <v/>
      </c>
      <c r="CL90" s="4" t="str">
        <f t="shared" si="15"/>
        <v/>
      </c>
      <c r="CM90" s="4" t="str">
        <f t="shared" si="16"/>
        <v/>
      </c>
      <c r="CN90" s="4" t="str">
        <f t="shared" si="17"/>
        <v/>
      </c>
      <c r="CO90" s="4" t="str">
        <f t="shared" si="18"/>
        <v/>
      </c>
      <c r="CP90" s="4" t="str">
        <f t="shared" si="19"/>
        <v/>
      </c>
      <c r="CQ90" s="4" t="str">
        <f t="shared" si="20"/>
        <v/>
      </c>
      <c r="CR90" s="4" t="str">
        <f t="shared" si="21"/>
        <v/>
      </c>
      <c r="CS90" s="4" t="str">
        <f t="shared" si="22"/>
        <v/>
      </c>
      <c r="CT90" s="4" t="str">
        <f t="shared" si="23"/>
        <v/>
      </c>
      <c r="CV90" s="39" t="s">
        <v>67</v>
      </c>
      <c r="CW90" s="39">
        <f t="shared" si="0"/>
        <v>0</v>
      </c>
      <c r="CX90" s="40">
        <f t="shared" si="24"/>
        <v>0</v>
      </c>
      <c r="CY90" s="40">
        <f t="shared" si="1"/>
        <v>0</v>
      </c>
      <c r="CZ90" s="40">
        <f t="shared" si="2"/>
        <v>0</v>
      </c>
      <c r="DA90" s="40">
        <f t="shared" si="2"/>
        <v>0</v>
      </c>
      <c r="DB90" s="40">
        <f t="shared" si="2"/>
        <v>0</v>
      </c>
      <c r="DC90" s="40">
        <f t="shared" si="2"/>
        <v>0</v>
      </c>
      <c r="DD90" s="40">
        <f t="shared" si="2"/>
        <v>0</v>
      </c>
      <c r="DE90" s="40">
        <f t="shared" si="2"/>
        <v>0</v>
      </c>
      <c r="DF90" s="40">
        <f t="shared" si="2"/>
        <v>0</v>
      </c>
      <c r="DG90" s="4"/>
      <c r="DH90" s="4"/>
      <c r="DI90" s="4"/>
      <c r="DT90" s="2"/>
      <c r="DU90" s="2"/>
      <c r="DV90" s="2"/>
      <c r="DW90" s="2"/>
      <c r="DX90" s="2"/>
    </row>
    <row r="91" spans="6:128" ht="19.5" customHeight="1">
      <c r="F91" s="270">
        <v>20</v>
      </c>
      <c r="G91" s="270"/>
      <c r="H91" s="271"/>
      <c r="I91" s="272"/>
      <c r="J91" s="272"/>
      <c r="K91" s="272"/>
      <c r="L91" s="273"/>
      <c r="M91" s="271"/>
      <c r="N91" s="272"/>
      <c r="O91" s="272"/>
      <c r="P91" s="272"/>
      <c r="Q91" s="273"/>
      <c r="R91" s="275"/>
      <c r="S91" s="275"/>
      <c r="T91" s="275"/>
      <c r="U91" s="275"/>
      <c r="V91" s="276"/>
      <c r="W91" s="276"/>
      <c r="X91" s="276"/>
      <c r="Y91" s="276"/>
      <c r="Z91" s="276"/>
      <c r="AA91" s="276"/>
      <c r="AB91" s="276"/>
      <c r="AC91" s="276"/>
      <c r="AD91" s="277" t="str">
        <f t="shared" si="3"/>
        <v/>
      </c>
      <c r="AE91" s="277"/>
      <c r="AF91" s="277"/>
      <c r="AG91" s="277"/>
      <c r="AH91" s="277"/>
      <c r="AI91" s="277"/>
      <c r="AJ91" s="277"/>
      <c r="AK91" s="277"/>
      <c r="AL91" s="297"/>
      <c r="AM91" s="298"/>
      <c r="AN91" s="299"/>
      <c r="AO91" s="287" t="str">
        <f t="shared" si="4"/>
        <v/>
      </c>
      <c r="AP91" s="287"/>
      <c r="AQ91" s="287"/>
      <c r="AR91" s="287" t="str">
        <f t="shared" si="5"/>
        <v/>
      </c>
      <c r="AS91" s="287"/>
      <c r="AT91" s="287"/>
      <c r="AU91" s="287" t="str">
        <f t="shared" si="6"/>
        <v/>
      </c>
      <c r="AV91" s="287"/>
      <c r="AW91" s="287"/>
      <c r="AX91" s="287" t="str">
        <f t="shared" si="7"/>
        <v/>
      </c>
      <c r="AY91" s="287"/>
      <c r="AZ91" s="287"/>
      <c r="BA91" s="287" t="str">
        <f t="shared" si="8"/>
        <v/>
      </c>
      <c r="BB91" s="287"/>
      <c r="BC91" s="287"/>
      <c r="BD91" s="294"/>
      <c r="BE91" s="295"/>
      <c r="BF91" s="295"/>
      <c r="BG91" s="296"/>
      <c r="BH91" s="58"/>
      <c r="BK91" s="41"/>
      <c r="BL91" s="41"/>
      <c r="BM91" s="41"/>
      <c r="BN91" s="41"/>
      <c r="BO91" s="41"/>
      <c r="BP91" s="41"/>
      <c r="BQ91" s="41"/>
      <c r="BR91" s="41"/>
      <c r="BS91" s="41"/>
      <c r="BT91" s="41"/>
      <c r="BU91" s="41"/>
      <c r="BV91" s="41"/>
      <c r="BW91" s="41"/>
      <c r="BX91" s="41"/>
      <c r="BY91" s="41"/>
      <c r="BZ91" s="41"/>
      <c r="CA91" s="41"/>
      <c r="CB91" s="41"/>
      <c r="CE91" s="4">
        <v>20</v>
      </c>
      <c r="CF91" s="4" t="str">
        <f t="shared" si="9"/>
        <v/>
      </c>
      <c r="CG91" s="4" t="str">
        <f t="shared" si="10"/>
        <v/>
      </c>
      <c r="CH91" s="4" t="str">
        <f t="shared" si="11"/>
        <v/>
      </c>
      <c r="CI91" s="15" t="str">
        <f t="shared" si="12"/>
        <v/>
      </c>
      <c r="CJ91" s="4" t="str">
        <f t="shared" si="13"/>
        <v/>
      </c>
      <c r="CK91" s="4" t="str">
        <f t="shared" si="14"/>
        <v/>
      </c>
      <c r="CL91" s="4" t="str">
        <f t="shared" si="15"/>
        <v/>
      </c>
      <c r="CM91" s="4" t="str">
        <f t="shared" si="16"/>
        <v/>
      </c>
      <c r="CN91" s="4" t="str">
        <f t="shared" si="17"/>
        <v/>
      </c>
      <c r="CO91" s="4" t="str">
        <f t="shared" si="18"/>
        <v/>
      </c>
      <c r="CP91" s="4" t="str">
        <f t="shared" si="19"/>
        <v/>
      </c>
      <c r="CQ91" s="4" t="str">
        <f t="shared" si="20"/>
        <v/>
      </c>
      <c r="CR91" s="4" t="str">
        <f t="shared" si="21"/>
        <v/>
      </c>
      <c r="CS91" s="4" t="str">
        <f t="shared" si="22"/>
        <v/>
      </c>
      <c r="CT91" s="4" t="str">
        <f t="shared" si="23"/>
        <v/>
      </c>
      <c r="CV91" s="39" t="s">
        <v>68</v>
      </c>
      <c r="CW91" s="39">
        <f t="shared" si="0"/>
        <v>0</v>
      </c>
      <c r="CX91" s="40">
        <f t="shared" si="24"/>
        <v>0</v>
      </c>
      <c r="CY91" s="40">
        <f t="shared" si="1"/>
        <v>0</v>
      </c>
      <c r="CZ91" s="40">
        <f t="shared" si="2"/>
        <v>0</v>
      </c>
      <c r="DA91" s="40">
        <f t="shared" si="2"/>
        <v>0</v>
      </c>
      <c r="DB91" s="40">
        <f t="shared" si="2"/>
        <v>0</v>
      </c>
      <c r="DC91" s="40">
        <f t="shared" si="2"/>
        <v>0</v>
      </c>
      <c r="DD91" s="40">
        <f t="shared" si="2"/>
        <v>0</v>
      </c>
      <c r="DE91" s="40">
        <f t="shared" si="2"/>
        <v>0</v>
      </c>
      <c r="DF91" s="40">
        <f t="shared" si="2"/>
        <v>0</v>
      </c>
      <c r="DG91" s="4"/>
      <c r="DH91" s="4"/>
      <c r="DI91" s="4"/>
      <c r="DT91" s="2"/>
      <c r="DU91" s="2"/>
      <c r="DV91" s="2"/>
      <c r="DW91" s="2"/>
      <c r="DX91" s="2"/>
    </row>
    <row r="92" spans="6:128" ht="19.5" customHeight="1">
      <c r="F92" s="270">
        <v>21</v>
      </c>
      <c r="G92" s="270"/>
      <c r="H92" s="271"/>
      <c r="I92" s="272"/>
      <c r="J92" s="272"/>
      <c r="K92" s="272"/>
      <c r="L92" s="273"/>
      <c r="M92" s="271"/>
      <c r="N92" s="272"/>
      <c r="O92" s="272"/>
      <c r="P92" s="272"/>
      <c r="Q92" s="273"/>
      <c r="R92" s="275"/>
      <c r="S92" s="275"/>
      <c r="T92" s="275"/>
      <c r="U92" s="275"/>
      <c r="V92" s="276"/>
      <c r="W92" s="276"/>
      <c r="X92" s="276"/>
      <c r="Y92" s="276"/>
      <c r="Z92" s="276"/>
      <c r="AA92" s="276"/>
      <c r="AB92" s="276"/>
      <c r="AC92" s="276"/>
      <c r="AD92" s="277" t="str">
        <f t="shared" si="3"/>
        <v/>
      </c>
      <c r="AE92" s="277"/>
      <c r="AF92" s="277"/>
      <c r="AG92" s="277"/>
      <c r="AH92" s="277"/>
      <c r="AI92" s="277"/>
      <c r="AJ92" s="277"/>
      <c r="AK92" s="277"/>
      <c r="AL92" s="297"/>
      <c r="AM92" s="298"/>
      <c r="AN92" s="299"/>
      <c r="AO92" s="287" t="str">
        <f t="shared" si="4"/>
        <v/>
      </c>
      <c r="AP92" s="287"/>
      <c r="AQ92" s="287"/>
      <c r="AR92" s="287" t="str">
        <f t="shared" si="5"/>
        <v/>
      </c>
      <c r="AS92" s="287"/>
      <c r="AT92" s="287"/>
      <c r="AU92" s="287" t="str">
        <f t="shared" si="6"/>
        <v/>
      </c>
      <c r="AV92" s="287"/>
      <c r="AW92" s="287"/>
      <c r="AX92" s="287" t="str">
        <f t="shared" si="7"/>
        <v/>
      </c>
      <c r="AY92" s="287"/>
      <c r="AZ92" s="287"/>
      <c r="BA92" s="287" t="str">
        <f t="shared" si="8"/>
        <v/>
      </c>
      <c r="BB92" s="287"/>
      <c r="BC92" s="287"/>
      <c r="BD92" s="294"/>
      <c r="BE92" s="295"/>
      <c r="BF92" s="295"/>
      <c r="BG92" s="296"/>
      <c r="BH92" s="58"/>
      <c r="BK92" s="41"/>
      <c r="BL92" s="41"/>
      <c r="BM92" s="41"/>
      <c r="BN92" s="41"/>
      <c r="BO92" s="41"/>
      <c r="BP92" s="41"/>
      <c r="BQ92" s="41"/>
      <c r="BR92" s="41"/>
      <c r="BS92" s="41"/>
      <c r="BT92" s="41"/>
      <c r="BU92" s="41"/>
      <c r="BV92" s="41"/>
      <c r="BW92" s="41"/>
      <c r="BX92" s="41"/>
      <c r="BY92" s="41"/>
      <c r="BZ92" s="41"/>
      <c r="CA92" s="41"/>
      <c r="CB92" s="41"/>
      <c r="CE92" s="4">
        <v>21</v>
      </c>
      <c r="CF92" s="4" t="str">
        <f t="shared" si="9"/>
        <v/>
      </c>
      <c r="CG92" s="4" t="str">
        <f t="shared" si="10"/>
        <v/>
      </c>
      <c r="CH92" s="4" t="str">
        <f t="shared" si="11"/>
        <v/>
      </c>
      <c r="CI92" s="15" t="str">
        <f t="shared" si="12"/>
        <v/>
      </c>
      <c r="CJ92" s="4" t="str">
        <f t="shared" si="13"/>
        <v/>
      </c>
      <c r="CK92" s="4" t="str">
        <f t="shared" si="14"/>
        <v/>
      </c>
      <c r="CL92" s="4" t="str">
        <f t="shared" si="15"/>
        <v/>
      </c>
      <c r="CM92" s="4" t="str">
        <f t="shared" si="16"/>
        <v/>
      </c>
      <c r="CN92" s="4" t="str">
        <f t="shared" si="17"/>
        <v/>
      </c>
      <c r="CO92" s="4" t="str">
        <f t="shared" si="18"/>
        <v/>
      </c>
      <c r="CP92" s="4" t="str">
        <f t="shared" si="19"/>
        <v/>
      </c>
      <c r="CQ92" s="4" t="str">
        <f t="shared" si="20"/>
        <v/>
      </c>
      <c r="CR92" s="4" t="str">
        <f t="shared" si="21"/>
        <v/>
      </c>
      <c r="CS92" s="4" t="str">
        <f t="shared" si="22"/>
        <v/>
      </c>
      <c r="CT92" s="4" t="str">
        <f t="shared" si="23"/>
        <v/>
      </c>
      <c r="CV92" s="39" t="s">
        <v>69</v>
      </c>
      <c r="CW92" s="39">
        <f t="shared" si="0"/>
        <v>0</v>
      </c>
      <c r="CX92" s="40">
        <f t="shared" si="24"/>
        <v>0</v>
      </c>
      <c r="CY92" s="40">
        <f t="shared" si="1"/>
        <v>0</v>
      </c>
      <c r="CZ92" s="40">
        <f t="shared" si="2"/>
        <v>0</v>
      </c>
      <c r="DA92" s="40">
        <f t="shared" si="2"/>
        <v>0</v>
      </c>
      <c r="DB92" s="40">
        <f t="shared" si="2"/>
        <v>0</v>
      </c>
      <c r="DC92" s="40">
        <f t="shared" si="2"/>
        <v>0</v>
      </c>
      <c r="DD92" s="40">
        <f t="shared" si="2"/>
        <v>0</v>
      </c>
      <c r="DE92" s="40">
        <f t="shared" si="2"/>
        <v>0</v>
      </c>
      <c r="DF92" s="40">
        <f t="shared" si="2"/>
        <v>0</v>
      </c>
      <c r="DG92" s="4"/>
      <c r="DH92" s="4"/>
      <c r="DI92" s="4"/>
      <c r="DT92" s="2"/>
      <c r="DU92" s="2"/>
      <c r="DV92" s="2"/>
      <c r="DW92" s="2"/>
      <c r="DX92" s="2"/>
    </row>
    <row r="93" spans="6:128" ht="19.5" customHeight="1">
      <c r="F93" s="270">
        <v>22</v>
      </c>
      <c r="G93" s="270"/>
      <c r="H93" s="271"/>
      <c r="I93" s="272"/>
      <c r="J93" s="272"/>
      <c r="K93" s="272"/>
      <c r="L93" s="273"/>
      <c r="M93" s="271"/>
      <c r="N93" s="272"/>
      <c r="O93" s="272"/>
      <c r="P93" s="272"/>
      <c r="Q93" s="273"/>
      <c r="R93" s="275"/>
      <c r="S93" s="275"/>
      <c r="T93" s="275"/>
      <c r="U93" s="275"/>
      <c r="V93" s="276"/>
      <c r="W93" s="276"/>
      <c r="X93" s="276"/>
      <c r="Y93" s="276"/>
      <c r="Z93" s="276"/>
      <c r="AA93" s="276"/>
      <c r="AB93" s="276"/>
      <c r="AC93" s="276"/>
      <c r="AD93" s="277" t="str">
        <f t="shared" si="3"/>
        <v/>
      </c>
      <c r="AE93" s="277"/>
      <c r="AF93" s="277"/>
      <c r="AG93" s="277"/>
      <c r="AH93" s="277"/>
      <c r="AI93" s="277"/>
      <c r="AJ93" s="277"/>
      <c r="AK93" s="277"/>
      <c r="AL93" s="297"/>
      <c r="AM93" s="298"/>
      <c r="AN93" s="299"/>
      <c r="AO93" s="287" t="str">
        <f t="shared" si="4"/>
        <v/>
      </c>
      <c r="AP93" s="287"/>
      <c r="AQ93" s="287"/>
      <c r="AR93" s="287" t="str">
        <f t="shared" si="5"/>
        <v/>
      </c>
      <c r="AS93" s="287"/>
      <c r="AT93" s="287"/>
      <c r="AU93" s="287" t="str">
        <f t="shared" si="6"/>
        <v/>
      </c>
      <c r="AV93" s="287"/>
      <c r="AW93" s="287"/>
      <c r="AX93" s="287" t="str">
        <f t="shared" si="7"/>
        <v/>
      </c>
      <c r="AY93" s="287"/>
      <c r="AZ93" s="287"/>
      <c r="BA93" s="287" t="str">
        <f t="shared" si="8"/>
        <v/>
      </c>
      <c r="BB93" s="287"/>
      <c r="BC93" s="287"/>
      <c r="BD93" s="294"/>
      <c r="BE93" s="295"/>
      <c r="BF93" s="295"/>
      <c r="BG93" s="296"/>
      <c r="BH93" s="58"/>
      <c r="BK93" s="41"/>
      <c r="BL93" s="41"/>
      <c r="BM93" s="41"/>
      <c r="BN93" s="41"/>
      <c r="BO93" s="41"/>
      <c r="BP93" s="41"/>
      <c r="BQ93" s="41"/>
      <c r="BR93" s="41"/>
      <c r="BS93" s="41"/>
      <c r="BT93" s="41"/>
      <c r="BU93" s="41"/>
      <c r="BV93" s="41"/>
      <c r="BW93" s="41"/>
      <c r="BX93" s="41"/>
      <c r="BY93" s="41"/>
      <c r="BZ93" s="41"/>
      <c r="CA93" s="41"/>
      <c r="CB93" s="41"/>
      <c r="CE93" s="4">
        <v>22</v>
      </c>
      <c r="CF93" s="4" t="str">
        <f t="shared" si="9"/>
        <v/>
      </c>
      <c r="CG93" s="4" t="str">
        <f t="shared" si="10"/>
        <v/>
      </c>
      <c r="CH93" s="4" t="str">
        <f t="shared" si="11"/>
        <v/>
      </c>
      <c r="CI93" s="15" t="str">
        <f t="shared" si="12"/>
        <v/>
      </c>
      <c r="CJ93" s="4" t="str">
        <f t="shared" si="13"/>
        <v/>
      </c>
      <c r="CK93" s="4" t="str">
        <f t="shared" si="14"/>
        <v/>
      </c>
      <c r="CL93" s="4" t="str">
        <f t="shared" si="15"/>
        <v/>
      </c>
      <c r="CM93" s="4" t="str">
        <f t="shared" si="16"/>
        <v/>
      </c>
      <c r="CN93" s="4" t="str">
        <f t="shared" si="17"/>
        <v/>
      </c>
      <c r="CO93" s="4" t="str">
        <f t="shared" si="18"/>
        <v/>
      </c>
      <c r="CP93" s="4" t="str">
        <f t="shared" si="19"/>
        <v/>
      </c>
      <c r="CQ93" s="4" t="str">
        <f t="shared" si="20"/>
        <v/>
      </c>
      <c r="CR93" s="4" t="str">
        <f t="shared" si="21"/>
        <v/>
      </c>
      <c r="CS93" s="4" t="str">
        <f t="shared" si="22"/>
        <v/>
      </c>
      <c r="CT93" s="4" t="str">
        <f t="shared" si="23"/>
        <v/>
      </c>
      <c r="CV93" s="39" t="s">
        <v>70</v>
      </c>
      <c r="CW93" s="39">
        <f t="shared" si="0"/>
        <v>0</v>
      </c>
      <c r="CX93" s="40">
        <f t="shared" si="24"/>
        <v>0</v>
      </c>
      <c r="CY93" s="40">
        <f t="shared" si="1"/>
        <v>0</v>
      </c>
      <c r="CZ93" s="40">
        <f t="shared" si="2"/>
        <v>0</v>
      </c>
      <c r="DA93" s="40">
        <f t="shared" si="2"/>
        <v>0</v>
      </c>
      <c r="DB93" s="40">
        <f t="shared" si="2"/>
        <v>0</v>
      </c>
      <c r="DC93" s="40">
        <f t="shared" si="2"/>
        <v>0</v>
      </c>
      <c r="DD93" s="40">
        <f t="shared" si="2"/>
        <v>0</v>
      </c>
      <c r="DE93" s="40">
        <f t="shared" si="2"/>
        <v>0</v>
      </c>
      <c r="DF93" s="40">
        <f t="shared" si="2"/>
        <v>0</v>
      </c>
      <c r="DG93" s="4"/>
      <c r="DH93" s="4"/>
      <c r="DI93" s="4"/>
      <c r="DT93" s="2"/>
      <c r="DU93" s="2"/>
      <c r="DV93" s="2"/>
      <c r="DW93" s="2"/>
      <c r="DX93" s="2"/>
    </row>
    <row r="94" spans="6:128" ht="19.5" customHeight="1">
      <c r="F94" s="270">
        <v>23</v>
      </c>
      <c r="G94" s="270"/>
      <c r="H94" s="271"/>
      <c r="I94" s="272"/>
      <c r="J94" s="272"/>
      <c r="K94" s="272"/>
      <c r="L94" s="273"/>
      <c r="M94" s="271"/>
      <c r="N94" s="272"/>
      <c r="O94" s="272"/>
      <c r="P94" s="272"/>
      <c r="Q94" s="273"/>
      <c r="R94" s="275"/>
      <c r="S94" s="275"/>
      <c r="T94" s="275"/>
      <c r="U94" s="275"/>
      <c r="V94" s="276"/>
      <c r="W94" s="276"/>
      <c r="X94" s="276"/>
      <c r="Y94" s="276"/>
      <c r="Z94" s="276"/>
      <c r="AA94" s="276"/>
      <c r="AB94" s="276"/>
      <c r="AC94" s="276"/>
      <c r="AD94" s="277" t="str">
        <f t="shared" si="3"/>
        <v/>
      </c>
      <c r="AE94" s="277"/>
      <c r="AF94" s="277"/>
      <c r="AG94" s="277"/>
      <c r="AH94" s="277"/>
      <c r="AI94" s="277"/>
      <c r="AJ94" s="277"/>
      <c r="AK94" s="277"/>
      <c r="AL94" s="297"/>
      <c r="AM94" s="298"/>
      <c r="AN94" s="299"/>
      <c r="AO94" s="287" t="str">
        <f t="shared" si="4"/>
        <v/>
      </c>
      <c r="AP94" s="287"/>
      <c r="AQ94" s="287"/>
      <c r="AR94" s="287" t="str">
        <f t="shared" si="5"/>
        <v/>
      </c>
      <c r="AS94" s="287"/>
      <c r="AT94" s="287"/>
      <c r="AU94" s="287" t="str">
        <f t="shared" si="6"/>
        <v/>
      </c>
      <c r="AV94" s="287"/>
      <c r="AW94" s="287"/>
      <c r="AX94" s="287" t="str">
        <f t="shared" si="7"/>
        <v/>
      </c>
      <c r="AY94" s="287"/>
      <c r="AZ94" s="287"/>
      <c r="BA94" s="287" t="str">
        <f t="shared" si="8"/>
        <v/>
      </c>
      <c r="BB94" s="287"/>
      <c r="BC94" s="287"/>
      <c r="BD94" s="294"/>
      <c r="BE94" s="295"/>
      <c r="BF94" s="295"/>
      <c r="BG94" s="296"/>
      <c r="BH94" s="58"/>
      <c r="BK94" s="42"/>
      <c r="BL94" s="42"/>
      <c r="BM94" s="42"/>
      <c r="BN94" s="42"/>
      <c r="BO94" s="42"/>
      <c r="BP94" s="42"/>
      <c r="BQ94" s="42"/>
      <c r="BR94" s="42"/>
      <c r="BS94" s="42"/>
      <c r="BT94" s="42"/>
      <c r="BU94" s="42"/>
      <c r="BV94" s="42"/>
      <c r="BW94" s="42"/>
      <c r="BX94" s="42"/>
      <c r="BY94" s="42"/>
      <c r="BZ94" s="42"/>
      <c r="CA94" s="42"/>
      <c r="CB94" s="42"/>
      <c r="CE94" s="4">
        <v>23</v>
      </c>
      <c r="CF94" s="4" t="str">
        <f t="shared" si="9"/>
        <v/>
      </c>
      <c r="CG94" s="4" t="str">
        <f t="shared" si="10"/>
        <v/>
      </c>
      <c r="CH94" s="4" t="str">
        <f t="shared" si="11"/>
        <v/>
      </c>
      <c r="CI94" s="15" t="str">
        <f t="shared" si="12"/>
        <v/>
      </c>
      <c r="CJ94" s="4" t="str">
        <f t="shared" si="13"/>
        <v/>
      </c>
      <c r="CK94" s="4" t="str">
        <f t="shared" si="14"/>
        <v/>
      </c>
      <c r="CL94" s="4" t="str">
        <f t="shared" si="15"/>
        <v/>
      </c>
      <c r="CM94" s="4" t="str">
        <f t="shared" si="16"/>
        <v/>
      </c>
      <c r="CN94" s="4" t="str">
        <f t="shared" si="17"/>
        <v/>
      </c>
      <c r="CO94" s="4" t="str">
        <f t="shared" si="18"/>
        <v/>
      </c>
      <c r="CP94" s="4" t="str">
        <f t="shared" si="19"/>
        <v/>
      </c>
      <c r="CQ94" s="4" t="str">
        <f t="shared" si="20"/>
        <v/>
      </c>
      <c r="CR94" s="4" t="str">
        <f t="shared" si="21"/>
        <v/>
      </c>
      <c r="CS94" s="4" t="str">
        <f t="shared" si="22"/>
        <v/>
      </c>
      <c r="CT94" s="4" t="str">
        <f t="shared" si="23"/>
        <v/>
      </c>
      <c r="CV94" s="39" t="s">
        <v>71</v>
      </c>
      <c r="CW94" s="39">
        <f t="shared" si="0"/>
        <v>0</v>
      </c>
      <c r="CX94" s="40">
        <f t="shared" si="24"/>
        <v>0</v>
      </c>
      <c r="CY94" s="40">
        <f t="shared" si="1"/>
        <v>0</v>
      </c>
      <c r="CZ94" s="40">
        <f t="shared" si="2"/>
        <v>0</v>
      </c>
      <c r="DA94" s="40">
        <f t="shared" si="2"/>
        <v>0</v>
      </c>
      <c r="DB94" s="40">
        <f t="shared" si="2"/>
        <v>0</v>
      </c>
      <c r="DC94" s="40">
        <f t="shared" si="2"/>
        <v>0</v>
      </c>
      <c r="DD94" s="40">
        <f t="shared" si="2"/>
        <v>0</v>
      </c>
      <c r="DE94" s="40">
        <f t="shared" si="2"/>
        <v>0</v>
      </c>
      <c r="DF94" s="40">
        <f t="shared" si="2"/>
        <v>0</v>
      </c>
      <c r="DG94" s="4"/>
      <c r="DH94" s="4"/>
      <c r="DI94" s="4"/>
      <c r="DT94" s="2"/>
      <c r="DU94" s="2"/>
      <c r="DV94" s="2"/>
      <c r="DW94" s="2"/>
      <c r="DX94" s="2"/>
    </row>
    <row r="95" spans="6:128" ht="19.5" customHeight="1">
      <c r="F95" s="270">
        <v>24</v>
      </c>
      <c r="G95" s="270"/>
      <c r="H95" s="271"/>
      <c r="I95" s="272"/>
      <c r="J95" s="272"/>
      <c r="K95" s="272"/>
      <c r="L95" s="273"/>
      <c r="M95" s="271"/>
      <c r="N95" s="272"/>
      <c r="O95" s="272"/>
      <c r="P95" s="272"/>
      <c r="Q95" s="273"/>
      <c r="R95" s="275"/>
      <c r="S95" s="275"/>
      <c r="T95" s="275"/>
      <c r="U95" s="275"/>
      <c r="V95" s="276"/>
      <c r="W95" s="276"/>
      <c r="X95" s="276"/>
      <c r="Y95" s="276"/>
      <c r="Z95" s="276"/>
      <c r="AA95" s="276"/>
      <c r="AB95" s="276"/>
      <c r="AC95" s="276"/>
      <c r="AD95" s="277" t="str">
        <f t="shared" si="3"/>
        <v/>
      </c>
      <c r="AE95" s="277"/>
      <c r="AF95" s="277"/>
      <c r="AG95" s="277"/>
      <c r="AH95" s="277"/>
      <c r="AI95" s="277"/>
      <c r="AJ95" s="277"/>
      <c r="AK95" s="277"/>
      <c r="AL95" s="297"/>
      <c r="AM95" s="298"/>
      <c r="AN95" s="299"/>
      <c r="AO95" s="287" t="str">
        <f t="shared" si="4"/>
        <v/>
      </c>
      <c r="AP95" s="287"/>
      <c r="AQ95" s="287"/>
      <c r="AR95" s="287" t="str">
        <f t="shared" si="5"/>
        <v/>
      </c>
      <c r="AS95" s="287"/>
      <c r="AT95" s="287"/>
      <c r="AU95" s="287" t="str">
        <f t="shared" si="6"/>
        <v/>
      </c>
      <c r="AV95" s="287"/>
      <c r="AW95" s="287"/>
      <c r="AX95" s="287" t="str">
        <f t="shared" si="7"/>
        <v/>
      </c>
      <c r="AY95" s="287"/>
      <c r="AZ95" s="287"/>
      <c r="BA95" s="287" t="str">
        <f t="shared" si="8"/>
        <v/>
      </c>
      <c r="BB95" s="287"/>
      <c r="BC95" s="287"/>
      <c r="BD95" s="294"/>
      <c r="BE95" s="295"/>
      <c r="BF95" s="295"/>
      <c r="BG95" s="296"/>
      <c r="BH95" s="58"/>
      <c r="BK95" s="41"/>
      <c r="BL95" s="41"/>
      <c r="BM95" s="41"/>
      <c r="BN95" s="41"/>
      <c r="BO95" s="41"/>
      <c r="BP95" s="41"/>
      <c r="BQ95" s="41"/>
      <c r="BR95" s="41"/>
      <c r="BS95" s="41"/>
      <c r="BT95" s="41"/>
      <c r="BU95" s="41"/>
      <c r="BV95" s="41"/>
      <c r="BW95" s="41"/>
      <c r="BX95" s="41"/>
      <c r="BY95" s="41"/>
      <c r="BZ95" s="41"/>
      <c r="CA95" s="41"/>
      <c r="CB95" s="41"/>
      <c r="CE95" s="4">
        <v>24</v>
      </c>
      <c r="CF95" s="4" t="str">
        <f t="shared" si="9"/>
        <v/>
      </c>
      <c r="CG95" s="4" t="str">
        <f t="shared" si="10"/>
        <v/>
      </c>
      <c r="CH95" s="4" t="str">
        <f t="shared" si="11"/>
        <v/>
      </c>
      <c r="CI95" s="15" t="str">
        <f t="shared" si="12"/>
        <v/>
      </c>
      <c r="CJ95" s="4" t="str">
        <f t="shared" si="13"/>
        <v/>
      </c>
      <c r="CK95" s="4" t="str">
        <f t="shared" si="14"/>
        <v/>
      </c>
      <c r="CL95" s="4" t="str">
        <f t="shared" si="15"/>
        <v/>
      </c>
      <c r="CM95" s="4" t="str">
        <f t="shared" si="16"/>
        <v/>
      </c>
      <c r="CN95" s="4" t="str">
        <f t="shared" si="17"/>
        <v/>
      </c>
      <c r="CO95" s="4" t="str">
        <f t="shared" si="18"/>
        <v/>
      </c>
      <c r="CP95" s="4" t="str">
        <f t="shared" si="19"/>
        <v/>
      </c>
      <c r="CQ95" s="4" t="str">
        <f t="shared" si="20"/>
        <v/>
      </c>
      <c r="CR95" s="4" t="str">
        <f t="shared" si="21"/>
        <v/>
      </c>
      <c r="CS95" s="4" t="str">
        <f t="shared" si="22"/>
        <v/>
      </c>
      <c r="CT95" s="4" t="str">
        <f t="shared" si="23"/>
        <v/>
      </c>
      <c r="CV95" s="39" t="s">
        <v>72</v>
      </c>
      <c r="CW95" s="39">
        <f t="shared" si="0"/>
        <v>0</v>
      </c>
      <c r="CX95" s="40">
        <f t="shared" si="24"/>
        <v>0</v>
      </c>
      <c r="CY95" s="40">
        <f t="shared" si="1"/>
        <v>0</v>
      </c>
      <c r="CZ95" s="40">
        <f t="shared" si="2"/>
        <v>0</v>
      </c>
      <c r="DA95" s="40">
        <f t="shared" si="2"/>
        <v>0</v>
      </c>
      <c r="DB95" s="40">
        <f t="shared" si="2"/>
        <v>0</v>
      </c>
      <c r="DC95" s="40">
        <f t="shared" si="2"/>
        <v>0</v>
      </c>
      <c r="DD95" s="40">
        <f t="shared" si="2"/>
        <v>0</v>
      </c>
      <c r="DE95" s="40">
        <f t="shared" si="2"/>
        <v>0</v>
      </c>
      <c r="DF95" s="40">
        <f t="shared" si="2"/>
        <v>0</v>
      </c>
      <c r="DG95" s="4"/>
      <c r="DH95" s="4"/>
      <c r="DI95" s="4"/>
      <c r="DT95" s="2"/>
      <c r="DU95" s="2"/>
      <c r="DV95" s="2"/>
      <c r="DW95" s="2"/>
      <c r="DX95" s="2"/>
    </row>
    <row r="96" spans="6:128" ht="19.5" customHeight="1">
      <c r="F96" s="270">
        <v>25</v>
      </c>
      <c r="G96" s="270"/>
      <c r="H96" s="271"/>
      <c r="I96" s="272"/>
      <c r="J96" s="272"/>
      <c r="K96" s="272"/>
      <c r="L96" s="273"/>
      <c r="M96" s="271"/>
      <c r="N96" s="272"/>
      <c r="O96" s="272"/>
      <c r="P96" s="272"/>
      <c r="Q96" s="273"/>
      <c r="R96" s="275"/>
      <c r="S96" s="275"/>
      <c r="T96" s="275"/>
      <c r="U96" s="275"/>
      <c r="V96" s="276"/>
      <c r="W96" s="276"/>
      <c r="X96" s="276"/>
      <c r="Y96" s="276"/>
      <c r="Z96" s="276"/>
      <c r="AA96" s="276"/>
      <c r="AB96" s="276"/>
      <c r="AC96" s="276"/>
      <c r="AD96" s="277" t="str">
        <f t="shared" si="3"/>
        <v/>
      </c>
      <c r="AE96" s="277"/>
      <c r="AF96" s="277"/>
      <c r="AG96" s="277"/>
      <c r="AH96" s="277"/>
      <c r="AI96" s="277"/>
      <c r="AJ96" s="277"/>
      <c r="AK96" s="277"/>
      <c r="AL96" s="297"/>
      <c r="AM96" s="298"/>
      <c r="AN96" s="299"/>
      <c r="AO96" s="287" t="str">
        <f t="shared" si="4"/>
        <v/>
      </c>
      <c r="AP96" s="287"/>
      <c r="AQ96" s="287"/>
      <c r="AR96" s="287" t="str">
        <f t="shared" si="5"/>
        <v/>
      </c>
      <c r="AS96" s="287"/>
      <c r="AT96" s="287"/>
      <c r="AU96" s="287" t="str">
        <f t="shared" si="6"/>
        <v/>
      </c>
      <c r="AV96" s="287"/>
      <c r="AW96" s="287"/>
      <c r="AX96" s="287" t="str">
        <f t="shared" si="7"/>
        <v/>
      </c>
      <c r="AY96" s="287"/>
      <c r="AZ96" s="287"/>
      <c r="BA96" s="287" t="str">
        <f t="shared" si="8"/>
        <v/>
      </c>
      <c r="BB96" s="287"/>
      <c r="BC96" s="287"/>
      <c r="BD96" s="294"/>
      <c r="BE96" s="295"/>
      <c r="BF96" s="295"/>
      <c r="BG96" s="296"/>
      <c r="BH96" s="58"/>
      <c r="BK96" s="41"/>
      <c r="BL96" s="41"/>
      <c r="BM96" s="41"/>
      <c r="BN96" s="41"/>
      <c r="BO96" s="41"/>
      <c r="BP96" s="41"/>
      <c r="BQ96" s="41"/>
      <c r="BR96" s="41"/>
      <c r="BS96" s="41"/>
      <c r="BT96" s="41"/>
      <c r="BU96" s="41"/>
      <c r="BV96" s="41"/>
      <c r="BW96" s="41"/>
      <c r="BX96" s="41"/>
      <c r="BY96" s="41"/>
      <c r="BZ96" s="41"/>
      <c r="CA96" s="41"/>
      <c r="CB96" s="41"/>
      <c r="CE96" s="4">
        <v>25</v>
      </c>
      <c r="CF96" s="4" t="str">
        <f t="shared" si="9"/>
        <v/>
      </c>
      <c r="CG96" s="4" t="str">
        <f t="shared" si="10"/>
        <v/>
      </c>
      <c r="CH96" s="4" t="str">
        <f t="shared" si="11"/>
        <v/>
      </c>
      <c r="CI96" s="15" t="str">
        <f t="shared" si="12"/>
        <v/>
      </c>
      <c r="CJ96" s="4" t="str">
        <f t="shared" si="13"/>
        <v/>
      </c>
      <c r="CK96" s="4" t="str">
        <f t="shared" si="14"/>
        <v/>
      </c>
      <c r="CL96" s="4" t="str">
        <f t="shared" si="15"/>
        <v/>
      </c>
      <c r="CM96" s="4" t="str">
        <f t="shared" si="16"/>
        <v/>
      </c>
      <c r="CN96" s="4" t="str">
        <f t="shared" si="17"/>
        <v/>
      </c>
      <c r="CO96" s="4" t="str">
        <f t="shared" si="18"/>
        <v/>
      </c>
      <c r="CP96" s="4" t="str">
        <f t="shared" si="19"/>
        <v/>
      </c>
      <c r="CQ96" s="4" t="str">
        <f t="shared" si="20"/>
        <v/>
      </c>
      <c r="CR96" s="4" t="str">
        <f t="shared" si="21"/>
        <v/>
      </c>
      <c r="CS96" s="4" t="str">
        <f t="shared" si="22"/>
        <v/>
      </c>
      <c r="CT96" s="4" t="str">
        <f t="shared" si="23"/>
        <v/>
      </c>
      <c r="CV96" s="39" t="s">
        <v>73</v>
      </c>
      <c r="CW96" s="39">
        <f t="shared" si="0"/>
        <v>0</v>
      </c>
      <c r="CX96" s="40">
        <f t="shared" si="24"/>
        <v>0</v>
      </c>
      <c r="CY96" s="40">
        <f t="shared" si="1"/>
        <v>0</v>
      </c>
      <c r="CZ96" s="40">
        <f t="shared" si="2"/>
        <v>0</v>
      </c>
      <c r="DA96" s="40">
        <f t="shared" si="2"/>
        <v>0</v>
      </c>
      <c r="DB96" s="40">
        <f t="shared" si="2"/>
        <v>0</v>
      </c>
      <c r="DC96" s="40">
        <f t="shared" si="2"/>
        <v>0</v>
      </c>
      <c r="DD96" s="40">
        <f t="shared" si="2"/>
        <v>0</v>
      </c>
      <c r="DE96" s="40">
        <f t="shared" si="2"/>
        <v>0</v>
      </c>
      <c r="DF96" s="40">
        <f t="shared" si="2"/>
        <v>0</v>
      </c>
      <c r="DG96" s="4"/>
      <c r="DH96" s="4"/>
      <c r="DI96" s="4"/>
      <c r="DT96" s="2"/>
      <c r="DU96" s="2"/>
      <c r="DV96" s="2"/>
      <c r="DW96" s="2"/>
      <c r="DX96" s="2"/>
    </row>
    <row r="97" spans="6:128" ht="19.5" customHeight="1">
      <c r="F97" s="270">
        <v>26</v>
      </c>
      <c r="G97" s="270"/>
      <c r="H97" s="271"/>
      <c r="I97" s="272"/>
      <c r="J97" s="272"/>
      <c r="K97" s="272"/>
      <c r="L97" s="273"/>
      <c r="M97" s="271"/>
      <c r="N97" s="272"/>
      <c r="O97" s="272"/>
      <c r="P97" s="272"/>
      <c r="Q97" s="273"/>
      <c r="R97" s="275"/>
      <c r="S97" s="275"/>
      <c r="T97" s="275"/>
      <c r="U97" s="275"/>
      <c r="V97" s="276"/>
      <c r="W97" s="276"/>
      <c r="X97" s="276"/>
      <c r="Y97" s="276"/>
      <c r="Z97" s="276"/>
      <c r="AA97" s="276"/>
      <c r="AB97" s="276"/>
      <c r="AC97" s="276"/>
      <c r="AD97" s="277" t="str">
        <f t="shared" si="3"/>
        <v/>
      </c>
      <c r="AE97" s="277"/>
      <c r="AF97" s="277"/>
      <c r="AG97" s="277"/>
      <c r="AH97" s="277"/>
      <c r="AI97" s="277"/>
      <c r="AJ97" s="277"/>
      <c r="AK97" s="277"/>
      <c r="AL97" s="297"/>
      <c r="AM97" s="298"/>
      <c r="AN97" s="299"/>
      <c r="AO97" s="287" t="str">
        <f t="shared" si="4"/>
        <v/>
      </c>
      <c r="AP97" s="287"/>
      <c r="AQ97" s="287"/>
      <c r="AR97" s="287" t="str">
        <f t="shared" si="5"/>
        <v/>
      </c>
      <c r="AS97" s="287"/>
      <c r="AT97" s="287"/>
      <c r="AU97" s="287" t="str">
        <f t="shared" si="6"/>
        <v/>
      </c>
      <c r="AV97" s="287"/>
      <c r="AW97" s="287"/>
      <c r="AX97" s="287" t="str">
        <f t="shared" si="7"/>
        <v/>
      </c>
      <c r="AY97" s="287"/>
      <c r="AZ97" s="287"/>
      <c r="BA97" s="287" t="str">
        <f t="shared" si="8"/>
        <v/>
      </c>
      <c r="BB97" s="287"/>
      <c r="BC97" s="287"/>
      <c r="BD97" s="294"/>
      <c r="BE97" s="295"/>
      <c r="BF97" s="295"/>
      <c r="BG97" s="296"/>
      <c r="BH97" s="58"/>
      <c r="BK97" s="41"/>
      <c r="BL97" s="41"/>
      <c r="BM97" s="41"/>
      <c r="BN97" s="41"/>
      <c r="BO97" s="41"/>
      <c r="BP97" s="41"/>
      <c r="BQ97" s="41"/>
      <c r="BR97" s="41"/>
      <c r="BS97" s="41"/>
      <c r="BT97" s="41"/>
      <c r="BU97" s="41"/>
      <c r="BV97" s="41"/>
      <c r="BW97" s="41"/>
      <c r="BX97" s="41"/>
      <c r="BY97" s="41"/>
      <c r="BZ97" s="41"/>
      <c r="CA97" s="41"/>
      <c r="CB97" s="41"/>
      <c r="CE97" s="4">
        <v>26</v>
      </c>
      <c r="CF97" s="4" t="str">
        <f t="shared" si="9"/>
        <v/>
      </c>
      <c r="CG97" s="4" t="str">
        <f t="shared" si="10"/>
        <v/>
      </c>
      <c r="CH97" s="4" t="str">
        <f t="shared" si="11"/>
        <v/>
      </c>
      <c r="CI97" s="15" t="str">
        <f t="shared" si="12"/>
        <v/>
      </c>
      <c r="CJ97" s="4" t="str">
        <f t="shared" si="13"/>
        <v/>
      </c>
      <c r="CK97" s="4" t="str">
        <f t="shared" si="14"/>
        <v/>
      </c>
      <c r="CL97" s="4" t="str">
        <f t="shared" si="15"/>
        <v/>
      </c>
      <c r="CM97" s="4" t="str">
        <f t="shared" si="16"/>
        <v/>
      </c>
      <c r="CN97" s="4" t="str">
        <f t="shared" si="17"/>
        <v/>
      </c>
      <c r="CO97" s="4" t="str">
        <f t="shared" si="18"/>
        <v/>
      </c>
      <c r="CP97" s="4" t="str">
        <f t="shared" si="19"/>
        <v/>
      </c>
      <c r="CQ97" s="4" t="str">
        <f t="shared" si="20"/>
        <v/>
      </c>
      <c r="CR97" s="4" t="str">
        <f t="shared" si="21"/>
        <v/>
      </c>
      <c r="CS97" s="4" t="str">
        <f t="shared" si="22"/>
        <v/>
      </c>
      <c r="CT97" s="4" t="str">
        <f t="shared" si="23"/>
        <v/>
      </c>
      <c r="CV97" s="39" t="s">
        <v>74</v>
      </c>
      <c r="CW97" s="39">
        <f t="shared" si="0"/>
        <v>0</v>
      </c>
      <c r="CX97" s="40">
        <f t="shared" si="24"/>
        <v>0</v>
      </c>
      <c r="CY97" s="40">
        <f t="shared" si="1"/>
        <v>0</v>
      </c>
      <c r="CZ97" s="40">
        <f t="shared" si="2"/>
        <v>0</v>
      </c>
      <c r="DA97" s="40">
        <f t="shared" si="2"/>
        <v>0</v>
      </c>
      <c r="DB97" s="40">
        <f t="shared" si="2"/>
        <v>0</v>
      </c>
      <c r="DC97" s="40">
        <f t="shared" si="2"/>
        <v>0</v>
      </c>
      <c r="DD97" s="40">
        <f t="shared" si="2"/>
        <v>0</v>
      </c>
      <c r="DE97" s="40">
        <f t="shared" si="2"/>
        <v>0</v>
      </c>
      <c r="DF97" s="40">
        <f t="shared" si="2"/>
        <v>0</v>
      </c>
      <c r="DG97" s="4"/>
      <c r="DH97" s="4"/>
      <c r="DI97" s="4"/>
      <c r="DT97" s="2"/>
      <c r="DU97" s="2"/>
      <c r="DV97" s="2"/>
      <c r="DW97" s="2"/>
      <c r="DX97" s="2"/>
    </row>
    <row r="98" spans="6:128" ht="19.5" customHeight="1">
      <c r="F98" s="270">
        <v>27</v>
      </c>
      <c r="G98" s="270"/>
      <c r="H98" s="271"/>
      <c r="I98" s="272"/>
      <c r="J98" s="272"/>
      <c r="K98" s="272"/>
      <c r="L98" s="273"/>
      <c r="M98" s="271"/>
      <c r="N98" s="272"/>
      <c r="O98" s="272"/>
      <c r="P98" s="272"/>
      <c r="Q98" s="273"/>
      <c r="R98" s="275"/>
      <c r="S98" s="275"/>
      <c r="T98" s="275"/>
      <c r="U98" s="275"/>
      <c r="V98" s="276"/>
      <c r="W98" s="276"/>
      <c r="X98" s="276"/>
      <c r="Y98" s="276"/>
      <c r="Z98" s="276"/>
      <c r="AA98" s="276"/>
      <c r="AB98" s="276"/>
      <c r="AC98" s="276"/>
      <c r="AD98" s="277" t="str">
        <f t="shared" si="3"/>
        <v/>
      </c>
      <c r="AE98" s="277"/>
      <c r="AF98" s="277"/>
      <c r="AG98" s="277"/>
      <c r="AH98" s="277"/>
      <c r="AI98" s="277"/>
      <c r="AJ98" s="277"/>
      <c r="AK98" s="277"/>
      <c r="AL98" s="297"/>
      <c r="AM98" s="298"/>
      <c r="AN98" s="299"/>
      <c r="AO98" s="287" t="str">
        <f t="shared" si="4"/>
        <v/>
      </c>
      <c r="AP98" s="287"/>
      <c r="AQ98" s="287"/>
      <c r="AR98" s="287" t="str">
        <f t="shared" si="5"/>
        <v/>
      </c>
      <c r="AS98" s="287"/>
      <c r="AT98" s="287"/>
      <c r="AU98" s="287" t="str">
        <f t="shared" si="6"/>
        <v/>
      </c>
      <c r="AV98" s="287"/>
      <c r="AW98" s="287"/>
      <c r="AX98" s="287" t="str">
        <f t="shared" si="7"/>
        <v/>
      </c>
      <c r="AY98" s="287"/>
      <c r="AZ98" s="287"/>
      <c r="BA98" s="287" t="str">
        <f t="shared" si="8"/>
        <v/>
      </c>
      <c r="BB98" s="287"/>
      <c r="BC98" s="287"/>
      <c r="BD98" s="294"/>
      <c r="BE98" s="295"/>
      <c r="BF98" s="295"/>
      <c r="BG98" s="296"/>
      <c r="BH98" s="58"/>
      <c r="BK98" s="41"/>
      <c r="BL98" s="41"/>
      <c r="BM98" s="41"/>
      <c r="BN98" s="41"/>
      <c r="BO98" s="41"/>
      <c r="BP98" s="41"/>
      <c r="BQ98" s="41"/>
      <c r="BR98" s="41"/>
      <c r="BS98" s="41"/>
      <c r="BT98" s="41"/>
      <c r="BU98" s="41"/>
      <c r="BV98" s="41"/>
      <c r="BW98" s="41"/>
      <c r="BX98" s="41"/>
      <c r="BY98" s="41"/>
      <c r="BZ98" s="41"/>
      <c r="CA98" s="41"/>
      <c r="CB98" s="41"/>
      <c r="CE98" s="4">
        <v>27</v>
      </c>
      <c r="CF98" s="4" t="str">
        <f t="shared" si="9"/>
        <v/>
      </c>
      <c r="CG98" s="4" t="str">
        <f t="shared" si="10"/>
        <v/>
      </c>
      <c r="CH98" s="4" t="str">
        <f t="shared" si="11"/>
        <v/>
      </c>
      <c r="CI98" s="15" t="str">
        <f t="shared" si="12"/>
        <v/>
      </c>
      <c r="CJ98" s="4" t="str">
        <f t="shared" si="13"/>
        <v/>
      </c>
      <c r="CK98" s="4" t="str">
        <f t="shared" si="14"/>
        <v/>
      </c>
      <c r="CL98" s="4" t="str">
        <f t="shared" si="15"/>
        <v/>
      </c>
      <c r="CM98" s="4" t="str">
        <f t="shared" si="16"/>
        <v/>
      </c>
      <c r="CN98" s="4" t="str">
        <f t="shared" si="17"/>
        <v/>
      </c>
      <c r="CO98" s="4" t="str">
        <f t="shared" si="18"/>
        <v/>
      </c>
      <c r="CP98" s="4" t="str">
        <f t="shared" si="19"/>
        <v/>
      </c>
      <c r="CQ98" s="4" t="str">
        <f t="shared" si="20"/>
        <v/>
      </c>
      <c r="CR98" s="4" t="str">
        <f t="shared" si="21"/>
        <v/>
      </c>
      <c r="CS98" s="4" t="str">
        <f t="shared" si="22"/>
        <v/>
      </c>
      <c r="CT98" s="4" t="str">
        <f t="shared" si="23"/>
        <v/>
      </c>
      <c r="CV98" s="39" t="s">
        <v>75</v>
      </c>
      <c r="CW98" s="39">
        <f t="shared" si="0"/>
        <v>0</v>
      </c>
      <c r="CX98" s="40">
        <f t="shared" si="24"/>
        <v>0</v>
      </c>
      <c r="CY98" s="40">
        <f t="shared" si="1"/>
        <v>0</v>
      </c>
      <c r="CZ98" s="40">
        <f t="shared" si="2"/>
        <v>0</v>
      </c>
      <c r="DA98" s="40">
        <f t="shared" si="2"/>
        <v>0</v>
      </c>
      <c r="DB98" s="40">
        <f t="shared" si="2"/>
        <v>0</v>
      </c>
      <c r="DC98" s="40">
        <f t="shared" si="2"/>
        <v>0</v>
      </c>
      <c r="DD98" s="40">
        <f t="shared" si="2"/>
        <v>0</v>
      </c>
      <c r="DE98" s="40">
        <f t="shared" si="2"/>
        <v>0</v>
      </c>
      <c r="DF98" s="40">
        <f t="shared" si="2"/>
        <v>0</v>
      </c>
      <c r="DG98" s="4"/>
      <c r="DH98" s="4"/>
      <c r="DI98" s="4"/>
      <c r="DT98" s="2"/>
      <c r="DU98" s="2"/>
      <c r="DV98" s="2"/>
      <c r="DW98" s="2"/>
      <c r="DX98" s="2"/>
    </row>
    <row r="99" spans="6:128" ht="19.5" customHeight="1">
      <c r="F99" s="270">
        <v>28</v>
      </c>
      <c r="G99" s="270"/>
      <c r="H99" s="271"/>
      <c r="I99" s="272"/>
      <c r="J99" s="272"/>
      <c r="K99" s="272"/>
      <c r="L99" s="273"/>
      <c r="M99" s="271"/>
      <c r="N99" s="272"/>
      <c r="O99" s="272"/>
      <c r="P99" s="272"/>
      <c r="Q99" s="273"/>
      <c r="R99" s="275"/>
      <c r="S99" s="275"/>
      <c r="T99" s="275"/>
      <c r="U99" s="275"/>
      <c r="V99" s="276"/>
      <c r="W99" s="276"/>
      <c r="X99" s="276"/>
      <c r="Y99" s="276"/>
      <c r="Z99" s="276"/>
      <c r="AA99" s="276"/>
      <c r="AB99" s="276"/>
      <c r="AC99" s="276"/>
      <c r="AD99" s="277" t="str">
        <f t="shared" si="3"/>
        <v/>
      </c>
      <c r="AE99" s="277"/>
      <c r="AF99" s="277"/>
      <c r="AG99" s="277"/>
      <c r="AH99" s="277"/>
      <c r="AI99" s="277"/>
      <c r="AJ99" s="277"/>
      <c r="AK99" s="277"/>
      <c r="AL99" s="297"/>
      <c r="AM99" s="298"/>
      <c r="AN99" s="299"/>
      <c r="AO99" s="287" t="str">
        <f t="shared" si="4"/>
        <v/>
      </c>
      <c r="AP99" s="287"/>
      <c r="AQ99" s="287"/>
      <c r="AR99" s="287" t="str">
        <f t="shared" si="5"/>
        <v/>
      </c>
      <c r="AS99" s="287"/>
      <c r="AT99" s="287"/>
      <c r="AU99" s="287" t="str">
        <f t="shared" si="6"/>
        <v/>
      </c>
      <c r="AV99" s="287"/>
      <c r="AW99" s="287"/>
      <c r="AX99" s="287" t="str">
        <f t="shared" si="7"/>
        <v/>
      </c>
      <c r="AY99" s="287"/>
      <c r="AZ99" s="287"/>
      <c r="BA99" s="287" t="str">
        <f t="shared" si="8"/>
        <v/>
      </c>
      <c r="BB99" s="287"/>
      <c r="BC99" s="287"/>
      <c r="BD99" s="294"/>
      <c r="BE99" s="295"/>
      <c r="BF99" s="295"/>
      <c r="BG99" s="296"/>
      <c r="BH99" s="58"/>
      <c r="BK99" s="41"/>
      <c r="BL99" s="41"/>
      <c r="BM99" s="41"/>
      <c r="BN99" s="41"/>
      <c r="BO99" s="41"/>
      <c r="BP99" s="41"/>
      <c r="BQ99" s="41"/>
      <c r="BR99" s="41"/>
      <c r="BS99" s="41"/>
      <c r="BT99" s="41"/>
      <c r="BU99" s="41"/>
      <c r="BV99" s="41"/>
      <c r="BW99" s="41"/>
      <c r="BX99" s="41"/>
      <c r="BY99" s="41"/>
      <c r="BZ99" s="41"/>
      <c r="CA99" s="41"/>
      <c r="CB99" s="41"/>
      <c r="CE99" s="4">
        <v>28</v>
      </c>
      <c r="CF99" s="4" t="str">
        <f t="shared" si="9"/>
        <v/>
      </c>
      <c r="CG99" s="4" t="str">
        <f t="shared" si="10"/>
        <v/>
      </c>
      <c r="CH99" s="4" t="str">
        <f t="shared" si="11"/>
        <v/>
      </c>
      <c r="CI99" s="15" t="str">
        <f t="shared" si="12"/>
        <v/>
      </c>
      <c r="CJ99" s="4" t="str">
        <f t="shared" si="13"/>
        <v/>
      </c>
      <c r="CK99" s="4" t="str">
        <f t="shared" si="14"/>
        <v/>
      </c>
      <c r="CL99" s="4" t="str">
        <f t="shared" si="15"/>
        <v/>
      </c>
      <c r="CM99" s="4" t="str">
        <f t="shared" si="16"/>
        <v/>
      </c>
      <c r="CN99" s="4" t="str">
        <f t="shared" si="17"/>
        <v/>
      </c>
      <c r="CO99" s="4" t="str">
        <f t="shared" si="18"/>
        <v/>
      </c>
      <c r="CP99" s="4" t="str">
        <f t="shared" si="19"/>
        <v/>
      </c>
      <c r="CQ99" s="4" t="str">
        <f t="shared" si="20"/>
        <v/>
      </c>
      <c r="CR99" s="4" t="str">
        <f t="shared" si="21"/>
        <v/>
      </c>
      <c r="CS99" s="4" t="str">
        <f t="shared" si="22"/>
        <v/>
      </c>
      <c r="CT99" s="4" t="str">
        <f t="shared" si="23"/>
        <v/>
      </c>
      <c r="CV99" s="39" t="s">
        <v>76</v>
      </c>
      <c r="CW99" s="39">
        <f t="shared" si="0"/>
        <v>0</v>
      </c>
      <c r="CX99" s="40">
        <f t="shared" si="24"/>
        <v>0</v>
      </c>
      <c r="CY99" s="40">
        <f t="shared" si="1"/>
        <v>0</v>
      </c>
      <c r="CZ99" s="40">
        <f t="shared" si="2"/>
        <v>0</v>
      </c>
      <c r="DA99" s="40">
        <f t="shared" si="2"/>
        <v>0</v>
      </c>
      <c r="DB99" s="40">
        <f t="shared" si="2"/>
        <v>0</v>
      </c>
      <c r="DC99" s="40">
        <f t="shared" si="2"/>
        <v>0</v>
      </c>
      <c r="DD99" s="40">
        <f t="shared" si="2"/>
        <v>0</v>
      </c>
      <c r="DE99" s="40">
        <f t="shared" si="2"/>
        <v>0</v>
      </c>
      <c r="DF99" s="40">
        <f t="shared" si="2"/>
        <v>0</v>
      </c>
      <c r="DG99" s="4"/>
      <c r="DH99" s="4"/>
      <c r="DI99" s="4"/>
      <c r="DT99" s="2"/>
      <c r="DU99" s="2"/>
      <c r="DV99" s="2"/>
      <c r="DW99" s="2"/>
      <c r="DX99" s="2"/>
    </row>
    <row r="100" spans="6:128" ht="19.5" customHeight="1">
      <c r="F100" s="270">
        <v>29</v>
      </c>
      <c r="G100" s="270"/>
      <c r="H100" s="271"/>
      <c r="I100" s="272"/>
      <c r="J100" s="272"/>
      <c r="K100" s="272"/>
      <c r="L100" s="273"/>
      <c r="M100" s="271"/>
      <c r="N100" s="272"/>
      <c r="O100" s="272"/>
      <c r="P100" s="272"/>
      <c r="Q100" s="273"/>
      <c r="R100" s="275"/>
      <c r="S100" s="275"/>
      <c r="T100" s="275"/>
      <c r="U100" s="275"/>
      <c r="V100" s="276"/>
      <c r="W100" s="276"/>
      <c r="X100" s="276"/>
      <c r="Y100" s="276"/>
      <c r="Z100" s="276"/>
      <c r="AA100" s="276"/>
      <c r="AB100" s="276"/>
      <c r="AC100" s="276"/>
      <c r="AD100" s="277" t="str">
        <f t="shared" si="3"/>
        <v/>
      </c>
      <c r="AE100" s="277"/>
      <c r="AF100" s="277"/>
      <c r="AG100" s="277"/>
      <c r="AH100" s="277"/>
      <c r="AI100" s="277"/>
      <c r="AJ100" s="277"/>
      <c r="AK100" s="277"/>
      <c r="AL100" s="297"/>
      <c r="AM100" s="298"/>
      <c r="AN100" s="299"/>
      <c r="AO100" s="287" t="str">
        <f t="shared" si="4"/>
        <v/>
      </c>
      <c r="AP100" s="287"/>
      <c r="AQ100" s="287"/>
      <c r="AR100" s="287" t="str">
        <f t="shared" si="5"/>
        <v/>
      </c>
      <c r="AS100" s="287"/>
      <c r="AT100" s="287"/>
      <c r="AU100" s="287" t="str">
        <f t="shared" si="6"/>
        <v/>
      </c>
      <c r="AV100" s="287"/>
      <c r="AW100" s="287"/>
      <c r="AX100" s="287" t="str">
        <f t="shared" si="7"/>
        <v/>
      </c>
      <c r="AY100" s="287"/>
      <c r="AZ100" s="287"/>
      <c r="BA100" s="287" t="str">
        <f t="shared" si="8"/>
        <v/>
      </c>
      <c r="BB100" s="287"/>
      <c r="BC100" s="287"/>
      <c r="BD100" s="294"/>
      <c r="BE100" s="295"/>
      <c r="BF100" s="295"/>
      <c r="BG100" s="296"/>
      <c r="BH100" s="58"/>
      <c r="BK100" s="41"/>
      <c r="BL100" s="41"/>
      <c r="BM100" s="41"/>
      <c r="BN100" s="41"/>
      <c r="BO100" s="41"/>
      <c r="BP100" s="41"/>
      <c r="BQ100" s="41"/>
      <c r="BR100" s="41"/>
      <c r="BS100" s="41"/>
      <c r="BT100" s="41"/>
      <c r="BU100" s="41"/>
      <c r="BV100" s="41"/>
      <c r="BW100" s="41"/>
      <c r="BX100" s="41"/>
      <c r="BY100" s="41"/>
      <c r="BZ100" s="41"/>
      <c r="CA100" s="41"/>
      <c r="CB100" s="41"/>
      <c r="CE100" s="4">
        <v>29</v>
      </c>
      <c r="CF100" s="4" t="str">
        <f t="shared" si="9"/>
        <v/>
      </c>
      <c r="CG100" s="4" t="str">
        <f t="shared" si="10"/>
        <v/>
      </c>
      <c r="CH100" s="4" t="str">
        <f t="shared" si="11"/>
        <v/>
      </c>
      <c r="CI100" s="15" t="str">
        <f t="shared" si="12"/>
        <v/>
      </c>
      <c r="CJ100" s="4" t="str">
        <f t="shared" si="13"/>
        <v/>
      </c>
      <c r="CK100" s="4" t="str">
        <f t="shared" si="14"/>
        <v/>
      </c>
      <c r="CL100" s="4" t="str">
        <f t="shared" si="15"/>
        <v/>
      </c>
      <c r="CM100" s="4" t="str">
        <f t="shared" si="16"/>
        <v/>
      </c>
      <c r="CN100" s="4" t="str">
        <f t="shared" si="17"/>
        <v/>
      </c>
      <c r="CO100" s="4" t="str">
        <f t="shared" si="18"/>
        <v/>
      </c>
      <c r="CP100" s="4" t="str">
        <f t="shared" si="19"/>
        <v/>
      </c>
      <c r="CQ100" s="4" t="str">
        <f t="shared" si="20"/>
        <v/>
      </c>
      <c r="CR100" s="4" t="str">
        <f t="shared" si="21"/>
        <v/>
      </c>
      <c r="CS100" s="4" t="str">
        <f t="shared" si="22"/>
        <v/>
      </c>
      <c r="CT100" s="4" t="str">
        <f t="shared" si="23"/>
        <v/>
      </c>
      <c r="CV100" s="39" t="s">
        <v>77</v>
      </c>
      <c r="CW100" s="39">
        <f t="shared" si="0"/>
        <v>0</v>
      </c>
      <c r="CX100" s="40">
        <f t="shared" si="24"/>
        <v>0</v>
      </c>
      <c r="CY100" s="40">
        <f t="shared" si="1"/>
        <v>0</v>
      </c>
      <c r="CZ100" s="40">
        <f t="shared" si="2"/>
        <v>0</v>
      </c>
      <c r="DA100" s="40">
        <f t="shared" si="2"/>
        <v>0</v>
      </c>
      <c r="DB100" s="40">
        <f t="shared" si="2"/>
        <v>0</v>
      </c>
      <c r="DC100" s="40">
        <f t="shared" si="2"/>
        <v>0</v>
      </c>
      <c r="DD100" s="40">
        <f t="shared" si="2"/>
        <v>0</v>
      </c>
      <c r="DE100" s="40">
        <f t="shared" si="2"/>
        <v>0</v>
      </c>
      <c r="DF100" s="40">
        <f t="shared" si="2"/>
        <v>0</v>
      </c>
      <c r="DG100" s="4"/>
      <c r="DH100" s="4"/>
      <c r="DI100" s="4"/>
      <c r="DT100" s="2"/>
      <c r="DU100" s="2"/>
      <c r="DV100" s="2"/>
      <c r="DW100" s="2"/>
      <c r="DX100" s="2"/>
    </row>
    <row r="101" spans="6:128" ht="19.5" customHeight="1">
      <c r="F101" s="270">
        <v>30</v>
      </c>
      <c r="G101" s="270"/>
      <c r="H101" s="271"/>
      <c r="I101" s="272"/>
      <c r="J101" s="272"/>
      <c r="K101" s="272"/>
      <c r="L101" s="273"/>
      <c r="M101" s="271"/>
      <c r="N101" s="272"/>
      <c r="O101" s="272"/>
      <c r="P101" s="272"/>
      <c r="Q101" s="273"/>
      <c r="R101" s="275"/>
      <c r="S101" s="275"/>
      <c r="T101" s="275"/>
      <c r="U101" s="275"/>
      <c r="V101" s="276"/>
      <c r="W101" s="276"/>
      <c r="X101" s="276"/>
      <c r="Y101" s="276"/>
      <c r="Z101" s="276"/>
      <c r="AA101" s="276"/>
      <c r="AB101" s="276"/>
      <c r="AC101" s="276"/>
      <c r="AD101" s="277" t="str">
        <f t="shared" si="3"/>
        <v/>
      </c>
      <c r="AE101" s="277"/>
      <c r="AF101" s="277"/>
      <c r="AG101" s="277"/>
      <c r="AH101" s="277"/>
      <c r="AI101" s="277"/>
      <c r="AJ101" s="277"/>
      <c r="AK101" s="277"/>
      <c r="AL101" s="297"/>
      <c r="AM101" s="298"/>
      <c r="AN101" s="299"/>
      <c r="AO101" s="287" t="str">
        <f t="shared" si="4"/>
        <v/>
      </c>
      <c r="AP101" s="287"/>
      <c r="AQ101" s="287"/>
      <c r="AR101" s="287" t="str">
        <f t="shared" si="5"/>
        <v/>
      </c>
      <c r="AS101" s="287"/>
      <c r="AT101" s="287"/>
      <c r="AU101" s="287" t="str">
        <f t="shared" si="6"/>
        <v/>
      </c>
      <c r="AV101" s="287"/>
      <c r="AW101" s="287"/>
      <c r="AX101" s="287" t="str">
        <f t="shared" si="7"/>
        <v/>
      </c>
      <c r="AY101" s="287"/>
      <c r="AZ101" s="287"/>
      <c r="BA101" s="287" t="str">
        <f t="shared" si="8"/>
        <v/>
      </c>
      <c r="BB101" s="287"/>
      <c r="BC101" s="287"/>
      <c r="BD101" s="294"/>
      <c r="BE101" s="295"/>
      <c r="BF101" s="295"/>
      <c r="BG101" s="296"/>
      <c r="BH101" s="58"/>
      <c r="BK101" s="41"/>
      <c r="BL101" s="41"/>
      <c r="BM101" s="41"/>
      <c r="BN101" s="41"/>
      <c r="BO101" s="41"/>
      <c r="BP101" s="41"/>
      <c r="BQ101" s="41"/>
      <c r="BR101" s="41"/>
      <c r="BS101" s="41"/>
      <c r="BT101" s="41"/>
      <c r="BU101" s="41"/>
      <c r="BV101" s="41"/>
      <c r="BW101" s="41"/>
      <c r="BX101" s="41"/>
      <c r="BY101" s="41"/>
      <c r="BZ101" s="41"/>
      <c r="CA101" s="41"/>
      <c r="CB101" s="41"/>
      <c r="CE101" s="4">
        <v>30</v>
      </c>
      <c r="CF101" s="4" t="str">
        <f t="shared" si="9"/>
        <v/>
      </c>
      <c r="CG101" s="4" t="str">
        <f t="shared" si="10"/>
        <v/>
      </c>
      <c r="CH101" s="4" t="str">
        <f t="shared" si="11"/>
        <v/>
      </c>
      <c r="CI101" s="15" t="str">
        <f t="shared" si="12"/>
        <v/>
      </c>
      <c r="CJ101" s="4" t="str">
        <f t="shared" si="13"/>
        <v/>
      </c>
      <c r="CK101" s="4" t="str">
        <f t="shared" si="14"/>
        <v/>
      </c>
      <c r="CL101" s="4" t="str">
        <f t="shared" si="15"/>
        <v/>
      </c>
      <c r="CM101" s="4" t="str">
        <f t="shared" si="16"/>
        <v/>
      </c>
      <c r="CN101" s="4" t="str">
        <f t="shared" si="17"/>
        <v/>
      </c>
      <c r="CO101" s="4" t="str">
        <f t="shared" si="18"/>
        <v/>
      </c>
      <c r="CP101" s="4" t="str">
        <f t="shared" si="19"/>
        <v/>
      </c>
      <c r="CQ101" s="4" t="str">
        <f t="shared" si="20"/>
        <v/>
      </c>
      <c r="CR101" s="4" t="str">
        <f t="shared" si="21"/>
        <v/>
      </c>
      <c r="CS101" s="4" t="str">
        <f t="shared" si="22"/>
        <v/>
      </c>
      <c r="CT101" s="4" t="str">
        <f t="shared" si="23"/>
        <v/>
      </c>
      <c r="CV101" s="39" t="s">
        <v>78</v>
      </c>
      <c r="CW101" s="39">
        <f t="shared" si="0"/>
        <v>0</v>
      </c>
      <c r="CX101" s="40">
        <f t="shared" si="24"/>
        <v>0</v>
      </c>
      <c r="CY101" s="40">
        <f t="shared" si="1"/>
        <v>0</v>
      </c>
      <c r="CZ101" s="40">
        <f t="shared" si="2"/>
        <v>0</v>
      </c>
      <c r="DA101" s="40">
        <f t="shared" si="2"/>
        <v>0</v>
      </c>
      <c r="DB101" s="40">
        <f t="shared" si="2"/>
        <v>0</v>
      </c>
      <c r="DC101" s="40">
        <f t="shared" si="2"/>
        <v>0</v>
      </c>
      <c r="DD101" s="40">
        <f t="shared" si="2"/>
        <v>0</v>
      </c>
      <c r="DE101" s="40">
        <f t="shared" si="2"/>
        <v>0</v>
      </c>
      <c r="DF101" s="40">
        <f t="shared" si="2"/>
        <v>0</v>
      </c>
      <c r="DG101" s="4"/>
      <c r="DH101" s="4"/>
      <c r="DI101" s="4"/>
      <c r="DT101" s="2"/>
      <c r="DU101" s="2"/>
      <c r="DV101" s="2"/>
      <c r="DW101" s="2"/>
      <c r="DX101" s="2"/>
    </row>
    <row r="102" spans="6:128" ht="19.5" customHeight="1">
      <c r="F102" s="270">
        <v>31</v>
      </c>
      <c r="G102" s="270"/>
      <c r="H102" s="271"/>
      <c r="I102" s="272"/>
      <c r="J102" s="272"/>
      <c r="K102" s="272"/>
      <c r="L102" s="273"/>
      <c r="M102" s="271"/>
      <c r="N102" s="272"/>
      <c r="O102" s="272"/>
      <c r="P102" s="272"/>
      <c r="Q102" s="273"/>
      <c r="R102" s="275"/>
      <c r="S102" s="275"/>
      <c r="T102" s="275"/>
      <c r="U102" s="275"/>
      <c r="V102" s="276"/>
      <c r="W102" s="276"/>
      <c r="X102" s="276"/>
      <c r="Y102" s="276"/>
      <c r="Z102" s="276"/>
      <c r="AA102" s="276"/>
      <c r="AB102" s="276"/>
      <c r="AC102" s="276"/>
      <c r="AD102" s="277" t="str">
        <f t="shared" si="3"/>
        <v/>
      </c>
      <c r="AE102" s="277"/>
      <c r="AF102" s="277"/>
      <c r="AG102" s="277"/>
      <c r="AH102" s="277"/>
      <c r="AI102" s="277"/>
      <c r="AJ102" s="277"/>
      <c r="AK102" s="277"/>
      <c r="AL102" s="297"/>
      <c r="AM102" s="298"/>
      <c r="AN102" s="299"/>
      <c r="AO102" s="287" t="str">
        <f t="shared" si="4"/>
        <v/>
      </c>
      <c r="AP102" s="287"/>
      <c r="AQ102" s="287"/>
      <c r="AR102" s="287" t="str">
        <f t="shared" si="5"/>
        <v/>
      </c>
      <c r="AS102" s="287"/>
      <c r="AT102" s="287"/>
      <c r="AU102" s="287" t="str">
        <f t="shared" si="6"/>
        <v/>
      </c>
      <c r="AV102" s="287"/>
      <c r="AW102" s="287"/>
      <c r="AX102" s="287" t="str">
        <f t="shared" si="7"/>
        <v/>
      </c>
      <c r="AY102" s="287"/>
      <c r="AZ102" s="287"/>
      <c r="BA102" s="287" t="str">
        <f t="shared" si="8"/>
        <v/>
      </c>
      <c r="BB102" s="287"/>
      <c r="BC102" s="287"/>
      <c r="BD102" s="294"/>
      <c r="BE102" s="295"/>
      <c r="BF102" s="295"/>
      <c r="BG102" s="296"/>
      <c r="BH102" s="58"/>
      <c r="BK102" s="41"/>
      <c r="BL102" s="41"/>
      <c r="BM102" s="41"/>
      <c r="BN102" s="41"/>
      <c r="BO102" s="41"/>
      <c r="BP102" s="41"/>
      <c r="BQ102" s="41"/>
      <c r="BR102" s="41"/>
      <c r="BS102" s="41"/>
      <c r="BT102" s="41"/>
      <c r="BU102" s="41"/>
      <c r="BV102" s="41"/>
      <c r="BW102" s="41"/>
      <c r="BX102" s="41"/>
      <c r="BY102" s="41"/>
      <c r="BZ102" s="41"/>
      <c r="CA102" s="41"/>
      <c r="CB102" s="41"/>
      <c r="CE102" s="4">
        <v>31</v>
      </c>
      <c r="CF102" s="4" t="str">
        <f t="shared" si="9"/>
        <v/>
      </c>
      <c r="CG102" s="4" t="str">
        <f t="shared" si="10"/>
        <v/>
      </c>
      <c r="CH102" s="4" t="str">
        <f t="shared" si="11"/>
        <v/>
      </c>
      <c r="CI102" s="15" t="str">
        <f t="shared" si="12"/>
        <v/>
      </c>
      <c r="CJ102" s="4" t="str">
        <f t="shared" si="13"/>
        <v/>
      </c>
      <c r="CK102" s="4" t="str">
        <f t="shared" si="14"/>
        <v/>
      </c>
      <c r="CL102" s="4" t="str">
        <f t="shared" si="15"/>
        <v/>
      </c>
      <c r="CM102" s="4" t="str">
        <f t="shared" si="16"/>
        <v/>
      </c>
      <c r="CN102" s="4" t="str">
        <f t="shared" si="17"/>
        <v/>
      </c>
      <c r="CO102" s="4" t="str">
        <f t="shared" si="18"/>
        <v/>
      </c>
      <c r="CP102" s="4" t="str">
        <f t="shared" si="19"/>
        <v/>
      </c>
      <c r="CQ102" s="4" t="str">
        <f t="shared" si="20"/>
        <v/>
      </c>
      <c r="CR102" s="4" t="str">
        <f t="shared" si="21"/>
        <v/>
      </c>
      <c r="CS102" s="4" t="str">
        <f t="shared" si="22"/>
        <v/>
      </c>
      <c r="CT102" s="4" t="str">
        <f t="shared" si="23"/>
        <v/>
      </c>
      <c r="CV102" s="39" t="s">
        <v>79</v>
      </c>
      <c r="CW102" s="39">
        <f t="shared" si="0"/>
        <v>0</v>
      </c>
      <c r="CX102" s="40">
        <f t="shared" si="24"/>
        <v>0</v>
      </c>
      <c r="CY102" s="40">
        <f t="shared" si="1"/>
        <v>0</v>
      </c>
      <c r="CZ102" s="40">
        <f t="shared" si="2"/>
        <v>0</v>
      </c>
      <c r="DA102" s="40">
        <f t="shared" si="2"/>
        <v>0</v>
      </c>
      <c r="DB102" s="40">
        <f t="shared" si="2"/>
        <v>0</v>
      </c>
      <c r="DC102" s="40">
        <f t="shared" si="2"/>
        <v>0</v>
      </c>
      <c r="DD102" s="40">
        <f t="shared" si="2"/>
        <v>0</v>
      </c>
      <c r="DE102" s="40">
        <f t="shared" si="2"/>
        <v>0</v>
      </c>
      <c r="DF102" s="40">
        <f t="shared" si="2"/>
        <v>0</v>
      </c>
      <c r="DG102" s="4"/>
      <c r="DH102" s="4"/>
      <c r="DI102" s="4"/>
      <c r="DT102" s="2"/>
      <c r="DU102" s="2"/>
      <c r="DV102" s="2"/>
      <c r="DW102" s="2"/>
      <c r="DX102" s="2"/>
    </row>
    <row r="103" spans="6:128" ht="19.5" customHeight="1">
      <c r="F103" s="270">
        <v>32</v>
      </c>
      <c r="G103" s="270"/>
      <c r="H103" s="271"/>
      <c r="I103" s="272"/>
      <c r="J103" s="272"/>
      <c r="K103" s="272"/>
      <c r="L103" s="273"/>
      <c r="M103" s="271"/>
      <c r="N103" s="272"/>
      <c r="O103" s="272"/>
      <c r="P103" s="272"/>
      <c r="Q103" s="273"/>
      <c r="R103" s="275"/>
      <c r="S103" s="275"/>
      <c r="T103" s="275"/>
      <c r="U103" s="275"/>
      <c r="V103" s="276"/>
      <c r="W103" s="276"/>
      <c r="X103" s="276"/>
      <c r="Y103" s="276"/>
      <c r="Z103" s="276"/>
      <c r="AA103" s="276"/>
      <c r="AB103" s="276"/>
      <c r="AC103" s="276"/>
      <c r="AD103" s="277" t="str">
        <f t="shared" si="3"/>
        <v/>
      </c>
      <c r="AE103" s="277"/>
      <c r="AF103" s="277"/>
      <c r="AG103" s="277"/>
      <c r="AH103" s="277"/>
      <c r="AI103" s="277"/>
      <c r="AJ103" s="277"/>
      <c r="AK103" s="277"/>
      <c r="AL103" s="297"/>
      <c r="AM103" s="298"/>
      <c r="AN103" s="299"/>
      <c r="AO103" s="287" t="str">
        <f t="shared" si="4"/>
        <v/>
      </c>
      <c r="AP103" s="287"/>
      <c r="AQ103" s="287"/>
      <c r="AR103" s="287" t="str">
        <f t="shared" si="5"/>
        <v/>
      </c>
      <c r="AS103" s="287"/>
      <c r="AT103" s="287"/>
      <c r="AU103" s="287" t="str">
        <f t="shared" si="6"/>
        <v/>
      </c>
      <c r="AV103" s="287"/>
      <c r="AW103" s="287"/>
      <c r="AX103" s="287" t="str">
        <f t="shared" si="7"/>
        <v/>
      </c>
      <c r="AY103" s="287"/>
      <c r="AZ103" s="287"/>
      <c r="BA103" s="287" t="str">
        <f t="shared" si="8"/>
        <v/>
      </c>
      <c r="BB103" s="287"/>
      <c r="BC103" s="287"/>
      <c r="BD103" s="294"/>
      <c r="BE103" s="295"/>
      <c r="BF103" s="295"/>
      <c r="BG103" s="296"/>
      <c r="BH103" s="58"/>
      <c r="BK103" s="41"/>
      <c r="BL103" s="41"/>
      <c r="BM103" s="41"/>
      <c r="BN103" s="41"/>
      <c r="BO103" s="41"/>
      <c r="BP103" s="41"/>
      <c r="BQ103" s="41"/>
      <c r="BR103" s="41"/>
      <c r="BS103" s="41"/>
      <c r="BT103" s="41"/>
      <c r="BU103" s="41"/>
      <c r="BV103" s="41"/>
      <c r="BW103" s="41"/>
      <c r="BX103" s="41"/>
      <c r="BY103" s="41"/>
      <c r="BZ103" s="41"/>
      <c r="CA103" s="41"/>
      <c r="CB103" s="41"/>
      <c r="CE103" s="4">
        <v>32</v>
      </c>
      <c r="CF103" s="4" t="str">
        <f t="shared" si="9"/>
        <v/>
      </c>
      <c r="CG103" s="4" t="str">
        <f t="shared" si="10"/>
        <v/>
      </c>
      <c r="CH103" s="4" t="str">
        <f t="shared" si="11"/>
        <v/>
      </c>
      <c r="CI103" s="15" t="str">
        <f t="shared" si="12"/>
        <v/>
      </c>
      <c r="CJ103" s="4" t="str">
        <f t="shared" si="13"/>
        <v/>
      </c>
      <c r="CK103" s="4" t="str">
        <f t="shared" si="14"/>
        <v/>
      </c>
      <c r="CL103" s="4" t="str">
        <f t="shared" si="15"/>
        <v/>
      </c>
      <c r="CM103" s="4" t="str">
        <f t="shared" si="16"/>
        <v/>
      </c>
      <c r="CN103" s="4" t="str">
        <f t="shared" si="17"/>
        <v/>
      </c>
      <c r="CO103" s="4" t="str">
        <f t="shared" si="18"/>
        <v/>
      </c>
      <c r="CP103" s="4" t="str">
        <f t="shared" si="19"/>
        <v/>
      </c>
      <c r="CQ103" s="4" t="str">
        <f t="shared" si="20"/>
        <v/>
      </c>
      <c r="CR103" s="4" t="str">
        <f t="shared" si="21"/>
        <v/>
      </c>
      <c r="CS103" s="4" t="str">
        <f t="shared" si="22"/>
        <v/>
      </c>
      <c r="CT103" s="4" t="str">
        <f t="shared" si="23"/>
        <v/>
      </c>
      <c r="CV103" s="39" t="s">
        <v>80</v>
      </c>
      <c r="CW103" s="39">
        <f t="shared" si="0"/>
        <v>0</v>
      </c>
      <c r="CX103" s="40">
        <f t="shared" si="24"/>
        <v>0</v>
      </c>
      <c r="CY103" s="40">
        <f t="shared" si="1"/>
        <v>0</v>
      </c>
      <c r="CZ103" s="40">
        <f t="shared" si="2"/>
        <v>0</v>
      </c>
      <c r="DA103" s="40">
        <f t="shared" si="2"/>
        <v>0</v>
      </c>
      <c r="DB103" s="40">
        <f t="shared" si="2"/>
        <v>0</v>
      </c>
      <c r="DC103" s="40">
        <f t="shared" si="2"/>
        <v>0</v>
      </c>
      <c r="DD103" s="40">
        <f t="shared" si="2"/>
        <v>0</v>
      </c>
      <c r="DE103" s="40">
        <f t="shared" si="2"/>
        <v>0</v>
      </c>
      <c r="DF103" s="40">
        <f t="shared" si="2"/>
        <v>0</v>
      </c>
      <c r="DG103" s="4"/>
      <c r="DH103" s="4"/>
      <c r="DI103" s="4"/>
      <c r="DT103" s="2"/>
      <c r="DU103" s="2"/>
      <c r="DV103" s="2"/>
      <c r="DW103" s="2"/>
      <c r="DX103" s="2"/>
    </row>
    <row r="104" spans="6:128" ht="19.5" customHeight="1">
      <c r="F104" s="270">
        <v>33</v>
      </c>
      <c r="G104" s="270"/>
      <c r="H104" s="271"/>
      <c r="I104" s="272"/>
      <c r="J104" s="272"/>
      <c r="K104" s="272"/>
      <c r="L104" s="273"/>
      <c r="M104" s="271"/>
      <c r="N104" s="272"/>
      <c r="O104" s="272"/>
      <c r="P104" s="272"/>
      <c r="Q104" s="273"/>
      <c r="R104" s="275"/>
      <c r="S104" s="275"/>
      <c r="T104" s="275"/>
      <c r="U104" s="275"/>
      <c r="V104" s="276"/>
      <c r="W104" s="276"/>
      <c r="X104" s="276"/>
      <c r="Y104" s="276"/>
      <c r="Z104" s="276"/>
      <c r="AA104" s="276"/>
      <c r="AB104" s="276"/>
      <c r="AC104" s="276"/>
      <c r="AD104" s="277" t="str">
        <f t="shared" si="3"/>
        <v/>
      </c>
      <c r="AE104" s="277"/>
      <c r="AF104" s="277"/>
      <c r="AG104" s="277"/>
      <c r="AH104" s="277"/>
      <c r="AI104" s="277"/>
      <c r="AJ104" s="277"/>
      <c r="AK104" s="277"/>
      <c r="AL104" s="297"/>
      <c r="AM104" s="298"/>
      <c r="AN104" s="299"/>
      <c r="AO104" s="287" t="str">
        <f t="shared" si="4"/>
        <v/>
      </c>
      <c r="AP104" s="287"/>
      <c r="AQ104" s="287"/>
      <c r="AR104" s="287" t="str">
        <f t="shared" si="5"/>
        <v/>
      </c>
      <c r="AS104" s="287"/>
      <c r="AT104" s="287"/>
      <c r="AU104" s="287" t="str">
        <f t="shared" si="6"/>
        <v/>
      </c>
      <c r="AV104" s="287"/>
      <c r="AW104" s="287"/>
      <c r="AX104" s="287" t="str">
        <f t="shared" si="7"/>
        <v/>
      </c>
      <c r="AY104" s="287"/>
      <c r="AZ104" s="287"/>
      <c r="BA104" s="287" t="str">
        <f t="shared" si="8"/>
        <v/>
      </c>
      <c r="BB104" s="287"/>
      <c r="BC104" s="287"/>
      <c r="BD104" s="294"/>
      <c r="BE104" s="295"/>
      <c r="BF104" s="295"/>
      <c r="BG104" s="296"/>
      <c r="BH104" s="58"/>
      <c r="BK104" s="41"/>
      <c r="BL104" s="41"/>
      <c r="BM104" s="41"/>
      <c r="BN104" s="41"/>
      <c r="BO104" s="41"/>
      <c r="BP104" s="41"/>
      <c r="BQ104" s="41"/>
      <c r="BR104" s="41"/>
      <c r="BS104" s="41"/>
      <c r="BT104" s="41"/>
      <c r="BU104" s="41"/>
      <c r="BV104" s="41"/>
      <c r="BW104" s="41"/>
      <c r="BX104" s="41"/>
      <c r="BY104" s="41"/>
      <c r="BZ104" s="41"/>
      <c r="CA104" s="41"/>
      <c r="CB104" s="41"/>
      <c r="CE104" s="4">
        <v>33</v>
      </c>
      <c r="CF104" s="4" t="str">
        <f t="shared" si="9"/>
        <v/>
      </c>
      <c r="CG104" s="4" t="str">
        <f t="shared" si="10"/>
        <v/>
      </c>
      <c r="CH104" s="4" t="str">
        <f t="shared" si="11"/>
        <v/>
      </c>
      <c r="CI104" s="15" t="str">
        <f t="shared" si="12"/>
        <v/>
      </c>
      <c r="CJ104" s="4" t="str">
        <f t="shared" si="13"/>
        <v/>
      </c>
      <c r="CK104" s="4" t="str">
        <f t="shared" si="14"/>
        <v/>
      </c>
      <c r="CL104" s="4" t="str">
        <f t="shared" si="15"/>
        <v/>
      </c>
      <c r="CM104" s="4" t="str">
        <f t="shared" si="16"/>
        <v/>
      </c>
      <c r="CN104" s="4" t="str">
        <f t="shared" si="17"/>
        <v/>
      </c>
      <c r="CO104" s="4" t="str">
        <f t="shared" si="18"/>
        <v/>
      </c>
      <c r="CP104" s="4" t="str">
        <f t="shared" si="19"/>
        <v/>
      </c>
      <c r="CQ104" s="4" t="str">
        <f t="shared" si="20"/>
        <v/>
      </c>
      <c r="CR104" s="4" t="str">
        <f t="shared" si="21"/>
        <v/>
      </c>
      <c r="CS104" s="4" t="str">
        <f t="shared" si="22"/>
        <v/>
      </c>
      <c r="CT104" s="4" t="str">
        <f t="shared" si="23"/>
        <v/>
      </c>
      <c r="CV104" s="39" t="s">
        <v>81</v>
      </c>
      <c r="CW104" s="39">
        <f t="shared" si="0"/>
        <v>0</v>
      </c>
      <c r="CX104" s="40">
        <f t="shared" si="24"/>
        <v>0</v>
      </c>
      <c r="CY104" s="40">
        <f t="shared" si="1"/>
        <v>0</v>
      </c>
      <c r="CZ104" s="40">
        <f t="shared" ref="CZ104:DF121" si="25">CX104/10</f>
        <v>0</v>
      </c>
      <c r="DA104" s="40">
        <f t="shared" si="25"/>
        <v>0</v>
      </c>
      <c r="DB104" s="40">
        <f t="shared" si="25"/>
        <v>0</v>
      </c>
      <c r="DC104" s="40">
        <f t="shared" si="25"/>
        <v>0</v>
      </c>
      <c r="DD104" s="40">
        <f t="shared" si="25"/>
        <v>0</v>
      </c>
      <c r="DE104" s="40">
        <f t="shared" si="25"/>
        <v>0</v>
      </c>
      <c r="DF104" s="40">
        <f t="shared" si="25"/>
        <v>0</v>
      </c>
      <c r="DG104" s="4"/>
      <c r="DH104" s="4"/>
      <c r="DI104" s="4"/>
      <c r="DT104" s="2"/>
      <c r="DU104" s="2"/>
      <c r="DV104" s="2"/>
      <c r="DW104" s="2"/>
      <c r="DX104" s="2"/>
    </row>
    <row r="105" spans="6:128" ht="19.5" customHeight="1">
      <c r="F105" s="270">
        <v>34</v>
      </c>
      <c r="G105" s="270"/>
      <c r="H105" s="271"/>
      <c r="I105" s="272"/>
      <c r="J105" s="272"/>
      <c r="K105" s="272"/>
      <c r="L105" s="273"/>
      <c r="M105" s="271"/>
      <c r="N105" s="272"/>
      <c r="O105" s="272"/>
      <c r="P105" s="272"/>
      <c r="Q105" s="273"/>
      <c r="R105" s="275"/>
      <c r="S105" s="275"/>
      <c r="T105" s="275"/>
      <c r="U105" s="275"/>
      <c r="V105" s="276"/>
      <c r="W105" s="276"/>
      <c r="X105" s="276"/>
      <c r="Y105" s="276"/>
      <c r="Z105" s="276"/>
      <c r="AA105" s="276"/>
      <c r="AB105" s="276"/>
      <c r="AC105" s="276"/>
      <c r="AD105" s="277" t="str">
        <f t="shared" si="3"/>
        <v/>
      </c>
      <c r="AE105" s="277"/>
      <c r="AF105" s="277"/>
      <c r="AG105" s="277"/>
      <c r="AH105" s="277"/>
      <c r="AI105" s="277"/>
      <c r="AJ105" s="277"/>
      <c r="AK105" s="277"/>
      <c r="AL105" s="297"/>
      <c r="AM105" s="298"/>
      <c r="AN105" s="299"/>
      <c r="AO105" s="287" t="str">
        <f t="shared" si="4"/>
        <v/>
      </c>
      <c r="AP105" s="287"/>
      <c r="AQ105" s="287"/>
      <c r="AR105" s="287" t="str">
        <f t="shared" si="5"/>
        <v/>
      </c>
      <c r="AS105" s="287"/>
      <c r="AT105" s="287"/>
      <c r="AU105" s="287" t="str">
        <f t="shared" si="6"/>
        <v/>
      </c>
      <c r="AV105" s="287"/>
      <c r="AW105" s="287"/>
      <c r="AX105" s="287" t="str">
        <f t="shared" si="7"/>
        <v/>
      </c>
      <c r="AY105" s="287"/>
      <c r="AZ105" s="287"/>
      <c r="BA105" s="287" t="str">
        <f t="shared" si="8"/>
        <v/>
      </c>
      <c r="BB105" s="287"/>
      <c r="BC105" s="287"/>
      <c r="BD105" s="294"/>
      <c r="BE105" s="295"/>
      <c r="BF105" s="295"/>
      <c r="BG105" s="296"/>
      <c r="BH105" s="58"/>
      <c r="BK105" s="41"/>
      <c r="BL105" s="41"/>
      <c r="BM105" s="41"/>
      <c r="BN105" s="41"/>
      <c r="BO105" s="41"/>
      <c r="BP105" s="41"/>
      <c r="BQ105" s="41"/>
      <c r="BR105" s="41"/>
      <c r="BS105" s="41"/>
      <c r="BT105" s="41"/>
      <c r="BU105" s="41"/>
      <c r="BV105" s="41"/>
      <c r="BW105" s="41"/>
      <c r="BX105" s="41"/>
      <c r="BY105" s="41"/>
      <c r="BZ105" s="41"/>
      <c r="CA105" s="41"/>
      <c r="CB105" s="41"/>
      <c r="CE105" s="4">
        <v>34</v>
      </c>
      <c r="CF105" s="4" t="str">
        <f t="shared" si="9"/>
        <v/>
      </c>
      <c r="CG105" s="4" t="str">
        <f t="shared" si="10"/>
        <v/>
      </c>
      <c r="CH105" s="4" t="str">
        <f t="shared" si="11"/>
        <v/>
      </c>
      <c r="CI105" s="15" t="str">
        <f t="shared" si="12"/>
        <v/>
      </c>
      <c r="CJ105" s="4" t="str">
        <f t="shared" si="13"/>
        <v/>
      </c>
      <c r="CK105" s="4" t="str">
        <f t="shared" si="14"/>
        <v/>
      </c>
      <c r="CL105" s="4" t="str">
        <f t="shared" si="15"/>
        <v/>
      </c>
      <c r="CM105" s="4" t="str">
        <f t="shared" si="16"/>
        <v/>
      </c>
      <c r="CN105" s="4" t="str">
        <f t="shared" si="17"/>
        <v/>
      </c>
      <c r="CO105" s="4" t="str">
        <f t="shared" si="18"/>
        <v/>
      </c>
      <c r="CP105" s="4" t="str">
        <f t="shared" si="19"/>
        <v/>
      </c>
      <c r="CQ105" s="4" t="str">
        <f t="shared" si="20"/>
        <v/>
      </c>
      <c r="CR105" s="4" t="str">
        <f t="shared" si="21"/>
        <v/>
      </c>
      <c r="CS105" s="4" t="str">
        <f t="shared" si="22"/>
        <v/>
      </c>
      <c r="CT105" s="4" t="str">
        <f t="shared" si="23"/>
        <v/>
      </c>
      <c r="CV105" s="39" t="s">
        <v>82</v>
      </c>
      <c r="CW105" s="39">
        <f t="shared" si="0"/>
        <v>0</v>
      </c>
      <c r="CX105" s="40">
        <f t="shared" si="24"/>
        <v>0</v>
      </c>
      <c r="CY105" s="40">
        <f t="shared" si="1"/>
        <v>0</v>
      </c>
      <c r="CZ105" s="40">
        <f t="shared" si="25"/>
        <v>0</v>
      </c>
      <c r="DA105" s="40">
        <f t="shared" si="25"/>
        <v>0</v>
      </c>
      <c r="DB105" s="40">
        <f t="shared" si="25"/>
        <v>0</v>
      </c>
      <c r="DC105" s="40">
        <f t="shared" si="25"/>
        <v>0</v>
      </c>
      <c r="DD105" s="40">
        <f t="shared" si="25"/>
        <v>0</v>
      </c>
      <c r="DE105" s="40">
        <f t="shared" si="25"/>
        <v>0</v>
      </c>
      <c r="DF105" s="40">
        <f t="shared" si="25"/>
        <v>0</v>
      </c>
      <c r="DG105" s="4"/>
      <c r="DH105" s="4"/>
      <c r="DI105" s="4"/>
      <c r="DT105" s="2"/>
      <c r="DU105" s="2"/>
      <c r="DV105" s="2"/>
      <c r="DW105" s="2"/>
      <c r="DX105" s="2"/>
    </row>
    <row r="106" spans="6:128" ht="19.5" customHeight="1">
      <c r="F106" s="270">
        <v>35</v>
      </c>
      <c r="G106" s="270"/>
      <c r="H106" s="271"/>
      <c r="I106" s="272"/>
      <c r="J106" s="272"/>
      <c r="K106" s="272"/>
      <c r="L106" s="273"/>
      <c r="M106" s="271"/>
      <c r="N106" s="272"/>
      <c r="O106" s="272"/>
      <c r="P106" s="272"/>
      <c r="Q106" s="273"/>
      <c r="R106" s="275"/>
      <c r="S106" s="275"/>
      <c r="T106" s="275"/>
      <c r="U106" s="275"/>
      <c r="V106" s="276"/>
      <c r="W106" s="276"/>
      <c r="X106" s="276"/>
      <c r="Y106" s="276"/>
      <c r="Z106" s="276"/>
      <c r="AA106" s="276"/>
      <c r="AB106" s="276"/>
      <c r="AC106" s="276"/>
      <c r="AD106" s="277" t="str">
        <f t="shared" si="3"/>
        <v/>
      </c>
      <c r="AE106" s="277"/>
      <c r="AF106" s="277"/>
      <c r="AG106" s="277"/>
      <c r="AH106" s="277"/>
      <c r="AI106" s="277"/>
      <c r="AJ106" s="277"/>
      <c r="AK106" s="277"/>
      <c r="AL106" s="297"/>
      <c r="AM106" s="298"/>
      <c r="AN106" s="299"/>
      <c r="AO106" s="287" t="str">
        <f t="shared" si="4"/>
        <v/>
      </c>
      <c r="AP106" s="287"/>
      <c r="AQ106" s="287"/>
      <c r="AR106" s="287" t="str">
        <f t="shared" si="5"/>
        <v/>
      </c>
      <c r="AS106" s="287"/>
      <c r="AT106" s="287"/>
      <c r="AU106" s="287" t="str">
        <f t="shared" si="6"/>
        <v/>
      </c>
      <c r="AV106" s="287"/>
      <c r="AW106" s="287"/>
      <c r="AX106" s="287" t="str">
        <f t="shared" si="7"/>
        <v/>
      </c>
      <c r="AY106" s="287"/>
      <c r="AZ106" s="287"/>
      <c r="BA106" s="287" t="str">
        <f t="shared" si="8"/>
        <v/>
      </c>
      <c r="BB106" s="287"/>
      <c r="BC106" s="287"/>
      <c r="BD106" s="294"/>
      <c r="BE106" s="295"/>
      <c r="BF106" s="295"/>
      <c r="BG106" s="296"/>
      <c r="BH106" s="58"/>
      <c r="BK106" s="41"/>
      <c r="BL106" s="41"/>
      <c r="BM106" s="41"/>
      <c r="BN106" s="41"/>
      <c r="BO106" s="41"/>
      <c r="BP106" s="41"/>
      <c r="BQ106" s="41"/>
      <c r="BR106" s="41"/>
      <c r="BS106" s="41"/>
      <c r="BT106" s="41"/>
      <c r="BU106" s="41"/>
      <c r="BV106" s="41"/>
      <c r="BW106" s="41"/>
      <c r="BX106" s="41"/>
      <c r="BY106" s="41"/>
      <c r="BZ106" s="41"/>
      <c r="CA106" s="41"/>
      <c r="CB106" s="41"/>
      <c r="CE106" s="4">
        <v>35</v>
      </c>
      <c r="CF106" s="4" t="str">
        <f t="shared" si="9"/>
        <v/>
      </c>
      <c r="CG106" s="4" t="str">
        <f t="shared" si="10"/>
        <v/>
      </c>
      <c r="CH106" s="4" t="str">
        <f t="shared" si="11"/>
        <v/>
      </c>
      <c r="CI106" s="15" t="str">
        <f t="shared" si="12"/>
        <v/>
      </c>
      <c r="CJ106" s="4" t="str">
        <f t="shared" si="13"/>
        <v/>
      </c>
      <c r="CK106" s="4" t="str">
        <f t="shared" si="14"/>
        <v/>
      </c>
      <c r="CL106" s="4" t="str">
        <f t="shared" si="15"/>
        <v/>
      </c>
      <c r="CM106" s="4" t="str">
        <f t="shared" si="16"/>
        <v/>
      </c>
      <c r="CN106" s="4" t="str">
        <f t="shared" si="17"/>
        <v/>
      </c>
      <c r="CO106" s="4" t="str">
        <f t="shared" si="18"/>
        <v/>
      </c>
      <c r="CP106" s="4" t="str">
        <f t="shared" si="19"/>
        <v/>
      </c>
      <c r="CQ106" s="4" t="str">
        <f t="shared" si="20"/>
        <v/>
      </c>
      <c r="CR106" s="4" t="str">
        <f t="shared" si="21"/>
        <v/>
      </c>
      <c r="CS106" s="4" t="str">
        <f t="shared" si="22"/>
        <v/>
      </c>
      <c r="CT106" s="4" t="str">
        <f t="shared" si="23"/>
        <v/>
      </c>
      <c r="CV106" s="39" t="s">
        <v>83</v>
      </c>
      <c r="CW106" s="39">
        <f t="shared" si="0"/>
        <v>0</v>
      </c>
      <c r="CX106" s="40">
        <f t="shared" si="24"/>
        <v>0</v>
      </c>
      <c r="CY106" s="40">
        <f t="shared" si="1"/>
        <v>0</v>
      </c>
      <c r="CZ106" s="40">
        <f t="shared" si="25"/>
        <v>0</v>
      </c>
      <c r="DA106" s="40">
        <f t="shared" si="25"/>
        <v>0</v>
      </c>
      <c r="DB106" s="40">
        <f t="shared" si="25"/>
        <v>0</v>
      </c>
      <c r="DC106" s="40">
        <f t="shared" si="25"/>
        <v>0</v>
      </c>
      <c r="DD106" s="40">
        <f t="shared" si="25"/>
        <v>0</v>
      </c>
      <c r="DE106" s="40">
        <f t="shared" si="25"/>
        <v>0</v>
      </c>
      <c r="DF106" s="40">
        <f t="shared" si="25"/>
        <v>0</v>
      </c>
      <c r="DG106" s="4"/>
      <c r="DH106" s="4"/>
      <c r="DI106" s="4"/>
      <c r="DT106" s="2"/>
      <c r="DU106" s="2"/>
      <c r="DV106" s="2"/>
      <c r="DW106" s="2"/>
      <c r="DX106" s="2"/>
    </row>
    <row r="107" spans="6:128" ht="19.5" customHeight="1">
      <c r="F107" s="270">
        <v>36</v>
      </c>
      <c r="G107" s="270"/>
      <c r="H107" s="271"/>
      <c r="I107" s="272"/>
      <c r="J107" s="272"/>
      <c r="K107" s="272"/>
      <c r="L107" s="273"/>
      <c r="M107" s="271"/>
      <c r="N107" s="272"/>
      <c r="O107" s="272"/>
      <c r="P107" s="272"/>
      <c r="Q107" s="273"/>
      <c r="R107" s="275"/>
      <c r="S107" s="275"/>
      <c r="T107" s="275"/>
      <c r="U107" s="275"/>
      <c r="V107" s="276"/>
      <c r="W107" s="276"/>
      <c r="X107" s="276"/>
      <c r="Y107" s="276"/>
      <c r="Z107" s="276"/>
      <c r="AA107" s="276"/>
      <c r="AB107" s="276"/>
      <c r="AC107" s="276"/>
      <c r="AD107" s="277" t="str">
        <f t="shared" si="3"/>
        <v/>
      </c>
      <c r="AE107" s="277"/>
      <c r="AF107" s="277"/>
      <c r="AG107" s="277"/>
      <c r="AH107" s="277"/>
      <c r="AI107" s="277"/>
      <c r="AJ107" s="277"/>
      <c r="AK107" s="277"/>
      <c r="AL107" s="297"/>
      <c r="AM107" s="298"/>
      <c r="AN107" s="299"/>
      <c r="AO107" s="287" t="str">
        <f t="shared" si="4"/>
        <v/>
      </c>
      <c r="AP107" s="287"/>
      <c r="AQ107" s="287"/>
      <c r="AR107" s="287" t="str">
        <f t="shared" si="5"/>
        <v/>
      </c>
      <c r="AS107" s="287"/>
      <c r="AT107" s="287"/>
      <c r="AU107" s="287" t="str">
        <f t="shared" si="6"/>
        <v/>
      </c>
      <c r="AV107" s="287"/>
      <c r="AW107" s="287"/>
      <c r="AX107" s="287" t="str">
        <f t="shared" si="7"/>
        <v/>
      </c>
      <c r="AY107" s="287"/>
      <c r="AZ107" s="287"/>
      <c r="BA107" s="287" t="str">
        <f t="shared" si="8"/>
        <v/>
      </c>
      <c r="BB107" s="287"/>
      <c r="BC107" s="287"/>
      <c r="BD107" s="294"/>
      <c r="BE107" s="295"/>
      <c r="BF107" s="295"/>
      <c r="BG107" s="296"/>
      <c r="BH107" s="58"/>
      <c r="BK107" s="41"/>
      <c r="BL107" s="41"/>
      <c r="BM107" s="41"/>
      <c r="BN107" s="41"/>
      <c r="BO107" s="41"/>
      <c r="BP107" s="41"/>
      <c r="BQ107" s="41"/>
      <c r="BR107" s="41"/>
      <c r="BS107" s="41"/>
      <c r="BT107" s="41"/>
      <c r="BU107" s="41"/>
      <c r="BV107" s="41"/>
      <c r="BW107" s="41"/>
      <c r="BX107" s="41"/>
      <c r="BY107" s="41"/>
      <c r="BZ107" s="41"/>
      <c r="CA107" s="41"/>
      <c r="CB107" s="41"/>
      <c r="CE107" s="4">
        <v>36</v>
      </c>
      <c r="CF107" s="4" t="str">
        <f t="shared" si="9"/>
        <v/>
      </c>
      <c r="CG107" s="4" t="str">
        <f t="shared" si="10"/>
        <v/>
      </c>
      <c r="CH107" s="4" t="str">
        <f t="shared" si="11"/>
        <v/>
      </c>
      <c r="CI107" s="15" t="str">
        <f t="shared" si="12"/>
        <v/>
      </c>
      <c r="CJ107" s="4" t="str">
        <f t="shared" si="13"/>
        <v/>
      </c>
      <c r="CK107" s="4" t="str">
        <f t="shared" si="14"/>
        <v/>
      </c>
      <c r="CL107" s="4" t="str">
        <f t="shared" si="15"/>
        <v/>
      </c>
      <c r="CM107" s="4" t="str">
        <f t="shared" si="16"/>
        <v/>
      </c>
      <c r="CN107" s="4" t="str">
        <f t="shared" si="17"/>
        <v/>
      </c>
      <c r="CO107" s="4" t="str">
        <f t="shared" si="18"/>
        <v/>
      </c>
      <c r="CP107" s="4" t="str">
        <f t="shared" si="19"/>
        <v/>
      </c>
      <c r="CQ107" s="4" t="str">
        <f t="shared" si="20"/>
        <v/>
      </c>
      <c r="CR107" s="4" t="str">
        <f t="shared" si="21"/>
        <v/>
      </c>
      <c r="CS107" s="4" t="str">
        <f t="shared" si="22"/>
        <v/>
      </c>
      <c r="CT107" s="4" t="str">
        <f t="shared" si="23"/>
        <v/>
      </c>
      <c r="CV107" s="39" t="s">
        <v>84</v>
      </c>
      <c r="CW107" s="39">
        <f t="shared" si="0"/>
        <v>0</v>
      </c>
      <c r="CX107" s="40">
        <f t="shared" si="24"/>
        <v>0</v>
      </c>
      <c r="CY107" s="40">
        <f t="shared" si="1"/>
        <v>0</v>
      </c>
      <c r="CZ107" s="40">
        <f t="shared" si="25"/>
        <v>0</v>
      </c>
      <c r="DA107" s="40">
        <f t="shared" si="25"/>
        <v>0</v>
      </c>
      <c r="DB107" s="40">
        <f t="shared" si="25"/>
        <v>0</v>
      </c>
      <c r="DC107" s="40">
        <f t="shared" si="25"/>
        <v>0</v>
      </c>
      <c r="DD107" s="40">
        <f t="shared" si="25"/>
        <v>0</v>
      </c>
      <c r="DE107" s="40">
        <f t="shared" si="25"/>
        <v>0</v>
      </c>
      <c r="DF107" s="40">
        <f t="shared" si="25"/>
        <v>0</v>
      </c>
      <c r="DG107" s="4"/>
      <c r="DH107" s="4"/>
      <c r="DI107" s="4"/>
      <c r="DT107" s="2"/>
      <c r="DU107" s="2"/>
      <c r="DV107" s="2"/>
      <c r="DW107" s="2"/>
      <c r="DX107" s="2"/>
    </row>
    <row r="108" spans="6:128" ht="19.5" customHeight="1">
      <c r="F108" s="270">
        <v>37</v>
      </c>
      <c r="G108" s="270"/>
      <c r="H108" s="271"/>
      <c r="I108" s="272"/>
      <c r="J108" s="272"/>
      <c r="K108" s="272"/>
      <c r="L108" s="273"/>
      <c r="M108" s="271"/>
      <c r="N108" s="272"/>
      <c r="O108" s="272"/>
      <c r="P108" s="272"/>
      <c r="Q108" s="273"/>
      <c r="R108" s="275"/>
      <c r="S108" s="275"/>
      <c r="T108" s="275"/>
      <c r="U108" s="275"/>
      <c r="V108" s="276"/>
      <c r="W108" s="276"/>
      <c r="X108" s="276"/>
      <c r="Y108" s="276"/>
      <c r="Z108" s="276"/>
      <c r="AA108" s="276"/>
      <c r="AB108" s="276"/>
      <c r="AC108" s="276"/>
      <c r="AD108" s="277" t="str">
        <f t="shared" si="3"/>
        <v/>
      </c>
      <c r="AE108" s="277"/>
      <c r="AF108" s="277"/>
      <c r="AG108" s="277"/>
      <c r="AH108" s="277"/>
      <c r="AI108" s="277"/>
      <c r="AJ108" s="277"/>
      <c r="AK108" s="277"/>
      <c r="AL108" s="297"/>
      <c r="AM108" s="298"/>
      <c r="AN108" s="299"/>
      <c r="AO108" s="287" t="str">
        <f t="shared" si="4"/>
        <v/>
      </c>
      <c r="AP108" s="287"/>
      <c r="AQ108" s="287"/>
      <c r="AR108" s="287" t="str">
        <f t="shared" si="5"/>
        <v/>
      </c>
      <c r="AS108" s="287"/>
      <c r="AT108" s="287"/>
      <c r="AU108" s="287" t="str">
        <f t="shared" si="6"/>
        <v/>
      </c>
      <c r="AV108" s="287"/>
      <c r="AW108" s="287"/>
      <c r="AX108" s="287" t="str">
        <f t="shared" si="7"/>
        <v/>
      </c>
      <c r="AY108" s="287"/>
      <c r="AZ108" s="287"/>
      <c r="BA108" s="287" t="str">
        <f t="shared" si="8"/>
        <v/>
      </c>
      <c r="BB108" s="287"/>
      <c r="BC108" s="287"/>
      <c r="BD108" s="294"/>
      <c r="BE108" s="295"/>
      <c r="BF108" s="295"/>
      <c r="BG108" s="296"/>
      <c r="BH108" s="58"/>
      <c r="BK108" s="41"/>
      <c r="BL108" s="41"/>
      <c r="BM108" s="41"/>
      <c r="BN108" s="41"/>
      <c r="BO108" s="41"/>
      <c r="BP108" s="41"/>
      <c r="BQ108" s="41"/>
      <c r="BR108" s="41"/>
      <c r="BS108" s="41"/>
      <c r="BT108" s="41"/>
      <c r="BU108" s="41"/>
      <c r="BV108" s="41"/>
      <c r="BW108" s="41"/>
      <c r="BX108" s="41"/>
      <c r="BY108" s="41"/>
      <c r="BZ108" s="41"/>
      <c r="CA108" s="41"/>
      <c r="CB108" s="41"/>
      <c r="CE108" s="4">
        <v>37</v>
      </c>
      <c r="CF108" s="4" t="str">
        <f t="shared" si="9"/>
        <v/>
      </c>
      <c r="CG108" s="4" t="str">
        <f t="shared" si="10"/>
        <v/>
      </c>
      <c r="CH108" s="4" t="str">
        <f t="shared" si="11"/>
        <v/>
      </c>
      <c r="CI108" s="15" t="str">
        <f t="shared" si="12"/>
        <v/>
      </c>
      <c r="CJ108" s="4" t="str">
        <f t="shared" si="13"/>
        <v/>
      </c>
      <c r="CK108" s="4" t="str">
        <f t="shared" si="14"/>
        <v/>
      </c>
      <c r="CL108" s="4" t="str">
        <f t="shared" si="15"/>
        <v/>
      </c>
      <c r="CM108" s="4" t="str">
        <f t="shared" si="16"/>
        <v/>
      </c>
      <c r="CN108" s="4" t="str">
        <f t="shared" si="17"/>
        <v/>
      </c>
      <c r="CO108" s="4" t="str">
        <f t="shared" si="18"/>
        <v/>
      </c>
      <c r="CP108" s="4" t="str">
        <f t="shared" si="19"/>
        <v/>
      </c>
      <c r="CQ108" s="4" t="str">
        <f t="shared" si="20"/>
        <v/>
      </c>
      <c r="CR108" s="4" t="str">
        <f t="shared" si="21"/>
        <v/>
      </c>
      <c r="CS108" s="4" t="str">
        <f t="shared" si="22"/>
        <v/>
      </c>
      <c r="CT108" s="4" t="str">
        <f t="shared" si="23"/>
        <v/>
      </c>
      <c r="CV108" s="39" t="s">
        <v>85</v>
      </c>
      <c r="CW108" s="39">
        <f t="shared" si="0"/>
        <v>0</v>
      </c>
      <c r="CX108" s="40">
        <f t="shared" si="24"/>
        <v>0</v>
      </c>
      <c r="CY108" s="40">
        <f t="shared" si="1"/>
        <v>0</v>
      </c>
      <c r="CZ108" s="40">
        <f t="shared" si="25"/>
        <v>0</v>
      </c>
      <c r="DA108" s="40">
        <f t="shared" si="25"/>
        <v>0</v>
      </c>
      <c r="DB108" s="40">
        <f t="shared" si="25"/>
        <v>0</v>
      </c>
      <c r="DC108" s="40">
        <f t="shared" si="25"/>
        <v>0</v>
      </c>
      <c r="DD108" s="40">
        <f t="shared" si="25"/>
        <v>0</v>
      </c>
      <c r="DE108" s="40">
        <f t="shared" si="25"/>
        <v>0</v>
      </c>
      <c r="DF108" s="40">
        <f t="shared" si="25"/>
        <v>0</v>
      </c>
      <c r="DG108" s="4"/>
      <c r="DH108" s="4"/>
      <c r="DI108" s="4"/>
      <c r="DT108" s="2"/>
      <c r="DU108" s="2"/>
      <c r="DV108" s="2"/>
      <c r="DW108" s="2"/>
      <c r="DX108" s="2"/>
    </row>
    <row r="109" spans="6:128" ht="19.5" customHeight="1">
      <c r="F109" s="270">
        <v>38</v>
      </c>
      <c r="G109" s="270"/>
      <c r="H109" s="271"/>
      <c r="I109" s="272"/>
      <c r="J109" s="272"/>
      <c r="K109" s="272"/>
      <c r="L109" s="273"/>
      <c r="M109" s="271"/>
      <c r="N109" s="272"/>
      <c r="O109" s="272"/>
      <c r="P109" s="272"/>
      <c r="Q109" s="273"/>
      <c r="R109" s="275"/>
      <c r="S109" s="275"/>
      <c r="T109" s="275"/>
      <c r="U109" s="275"/>
      <c r="V109" s="276"/>
      <c r="W109" s="276"/>
      <c r="X109" s="276"/>
      <c r="Y109" s="276"/>
      <c r="Z109" s="276"/>
      <c r="AA109" s="276"/>
      <c r="AB109" s="276"/>
      <c r="AC109" s="276"/>
      <c r="AD109" s="277" t="str">
        <f t="shared" si="3"/>
        <v/>
      </c>
      <c r="AE109" s="277"/>
      <c r="AF109" s="277"/>
      <c r="AG109" s="277"/>
      <c r="AH109" s="277"/>
      <c r="AI109" s="277"/>
      <c r="AJ109" s="277"/>
      <c r="AK109" s="277"/>
      <c r="AL109" s="297"/>
      <c r="AM109" s="298"/>
      <c r="AN109" s="299"/>
      <c r="AO109" s="287" t="str">
        <f t="shared" si="4"/>
        <v/>
      </c>
      <c r="AP109" s="287"/>
      <c r="AQ109" s="287"/>
      <c r="AR109" s="287" t="str">
        <f t="shared" si="5"/>
        <v/>
      </c>
      <c r="AS109" s="287"/>
      <c r="AT109" s="287"/>
      <c r="AU109" s="287" t="str">
        <f t="shared" si="6"/>
        <v/>
      </c>
      <c r="AV109" s="287"/>
      <c r="AW109" s="287"/>
      <c r="AX109" s="287" t="str">
        <f t="shared" si="7"/>
        <v/>
      </c>
      <c r="AY109" s="287"/>
      <c r="AZ109" s="287"/>
      <c r="BA109" s="287" t="str">
        <f t="shared" si="8"/>
        <v/>
      </c>
      <c r="BB109" s="287"/>
      <c r="BC109" s="287"/>
      <c r="BD109" s="294"/>
      <c r="BE109" s="295"/>
      <c r="BF109" s="295"/>
      <c r="BG109" s="296"/>
      <c r="BH109" s="58"/>
      <c r="BK109" s="41"/>
      <c r="BL109" s="41"/>
      <c r="BM109" s="41"/>
      <c r="BN109" s="41"/>
      <c r="BO109" s="41"/>
      <c r="BP109" s="41"/>
      <c r="BQ109" s="41"/>
      <c r="BR109" s="41"/>
      <c r="BS109" s="41"/>
      <c r="BT109" s="41"/>
      <c r="BU109" s="41"/>
      <c r="BV109" s="41"/>
      <c r="BW109" s="41"/>
      <c r="BX109" s="41"/>
      <c r="BY109" s="41"/>
      <c r="BZ109" s="41"/>
      <c r="CA109" s="41"/>
      <c r="CB109" s="41"/>
      <c r="CE109" s="4">
        <v>38</v>
      </c>
      <c r="CF109" s="4" t="str">
        <f t="shared" si="9"/>
        <v/>
      </c>
      <c r="CG109" s="4" t="str">
        <f t="shared" si="10"/>
        <v/>
      </c>
      <c r="CH109" s="4" t="str">
        <f t="shared" si="11"/>
        <v/>
      </c>
      <c r="CI109" s="15" t="str">
        <f t="shared" si="12"/>
        <v/>
      </c>
      <c r="CJ109" s="4" t="str">
        <f t="shared" si="13"/>
        <v/>
      </c>
      <c r="CK109" s="4" t="str">
        <f t="shared" si="14"/>
        <v/>
      </c>
      <c r="CL109" s="4" t="str">
        <f t="shared" si="15"/>
        <v/>
      </c>
      <c r="CM109" s="4" t="str">
        <f t="shared" si="16"/>
        <v/>
      </c>
      <c r="CN109" s="4" t="str">
        <f t="shared" si="17"/>
        <v/>
      </c>
      <c r="CO109" s="4" t="str">
        <f t="shared" si="18"/>
        <v/>
      </c>
      <c r="CP109" s="4" t="str">
        <f t="shared" si="19"/>
        <v/>
      </c>
      <c r="CQ109" s="4" t="str">
        <f t="shared" si="20"/>
        <v/>
      </c>
      <c r="CR109" s="4" t="str">
        <f t="shared" si="21"/>
        <v/>
      </c>
      <c r="CS109" s="4" t="str">
        <f t="shared" si="22"/>
        <v/>
      </c>
      <c r="CT109" s="4" t="str">
        <f t="shared" si="23"/>
        <v/>
      </c>
      <c r="CV109" s="39" t="s">
        <v>86</v>
      </c>
      <c r="CW109" s="39">
        <f t="shared" si="0"/>
        <v>0</v>
      </c>
      <c r="CX109" s="40">
        <f t="shared" si="24"/>
        <v>0</v>
      </c>
      <c r="CY109" s="40">
        <f t="shared" si="1"/>
        <v>0</v>
      </c>
      <c r="CZ109" s="40">
        <f t="shared" si="25"/>
        <v>0</v>
      </c>
      <c r="DA109" s="40">
        <f t="shared" si="25"/>
        <v>0</v>
      </c>
      <c r="DB109" s="40">
        <f t="shared" si="25"/>
        <v>0</v>
      </c>
      <c r="DC109" s="40">
        <f t="shared" si="25"/>
        <v>0</v>
      </c>
      <c r="DD109" s="40">
        <f t="shared" si="25"/>
        <v>0</v>
      </c>
      <c r="DE109" s="40">
        <f t="shared" si="25"/>
        <v>0</v>
      </c>
      <c r="DF109" s="40">
        <f t="shared" si="25"/>
        <v>0</v>
      </c>
      <c r="DG109" s="4"/>
      <c r="DH109" s="4"/>
      <c r="DI109" s="4"/>
      <c r="DT109" s="2"/>
      <c r="DU109" s="2"/>
      <c r="DV109" s="2"/>
      <c r="DW109" s="2"/>
      <c r="DX109" s="2"/>
    </row>
    <row r="110" spans="6:128" ht="19.5" customHeight="1">
      <c r="F110" s="270">
        <v>39</v>
      </c>
      <c r="G110" s="270"/>
      <c r="H110" s="271"/>
      <c r="I110" s="272"/>
      <c r="J110" s="272"/>
      <c r="K110" s="272"/>
      <c r="L110" s="273"/>
      <c r="M110" s="271"/>
      <c r="N110" s="272"/>
      <c r="O110" s="272"/>
      <c r="P110" s="272"/>
      <c r="Q110" s="273"/>
      <c r="R110" s="275"/>
      <c r="S110" s="275"/>
      <c r="T110" s="275"/>
      <c r="U110" s="275"/>
      <c r="V110" s="276"/>
      <c r="W110" s="276"/>
      <c r="X110" s="276"/>
      <c r="Y110" s="276"/>
      <c r="Z110" s="276"/>
      <c r="AA110" s="276"/>
      <c r="AB110" s="276"/>
      <c r="AC110" s="276"/>
      <c r="AD110" s="277" t="str">
        <f t="shared" si="3"/>
        <v/>
      </c>
      <c r="AE110" s="277"/>
      <c r="AF110" s="277"/>
      <c r="AG110" s="277"/>
      <c r="AH110" s="277"/>
      <c r="AI110" s="277"/>
      <c r="AJ110" s="277"/>
      <c r="AK110" s="277"/>
      <c r="AL110" s="297"/>
      <c r="AM110" s="298"/>
      <c r="AN110" s="299"/>
      <c r="AO110" s="287" t="str">
        <f t="shared" si="4"/>
        <v/>
      </c>
      <c r="AP110" s="287"/>
      <c r="AQ110" s="287"/>
      <c r="AR110" s="287" t="str">
        <f t="shared" si="5"/>
        <v/>
      </c>
      <c r="AS110" s="287"/>
      <c r="AT110" s="287"/>
      <c r="AU110" s="287" t="str">
        <f t="shared" si="6"/>
        <v/>
      </c>
      <c r="AV110" s="287"/>
      <c r="AW110" s="287"/>
      <c r="AX110" s="287" t="str">
        <f t="shared" si="7"/>
        <v/>
      </c>
      <c r="AY110" s="287"/>
      <c r="AZ110" s="287"/>
      <c r="BA110" s="287" t="str">
        <f t="shared" si="8"/>
        <v/>
      </c>
      <c r="BB110" s="287"/>
      <c r="BC110" s="287"/>
      <c r="BD110" s="294"/>
      <c r="BE110" s="295"/>
      <c r="BF110" s="295"/>
      <c r="BG110" s="296"/>
      <c r="BH110" s="58"/>
      <c r="BK110" s="41"/>
      <c r="BL110" s="41"/>
      <c r="BM110" s="41"/>
      <c r="BN110" s="41"/>
      <c r="BO110" s="41"/>
      <c r="BP110" s="41"/>
      <c r="BQ110" s="41"/>
      <c r="BR110" s="41"/>
      <c r="BS110" s="41"/>
      <c r="BT110" s="41"/>
      <c r="BU110" s="41"/>
      <c r="BV110" s="41"/>
      <c r="BW110" s="41"/>
      <c r="BX110" s="41"/>
      <c r="BY110" s="41"/>
      <c r="BZ110" s="41"/>
      <c r="CA110" s="41"/>
      <c r="CB110" s="41"/>
      <c r="CE110" s="4">
        <v>39</v>
      </c>
      <c r="CF110" s="4" t="str">
        <f t="shared" si="9"/>
        <v/>
      </c>
      <c r="CG110" s="4" t="str">
        <f t="shared" si="10"/>
        <v/>
      </c>
      <c r="CH110" s="4" t="str">
        <f t="shared" si="11"/>
        <v/>
      </c>
      <c r="CI110" s="15" t="str">
        <f t="shared" si="12"/>
        <v/>
      </c>
      <c r="CJ110" s="4" t="str">
        <f t="shared" si="13"/>
        <v/>
      </c>
      <c r="CK110" s="4" t="str">
        <f t="shared" si="14"/>
        <v/>
      </c>
      <c r="CL110" s="4" t="str">
        <f t="shared" si="15"/>
        <v/>
      </c>
      <c r="CM110" s="4" t="str">
        <f t="shared" si="16"/>
        <v/>
      </c>
      <c r="CN110" s="4" t="str">
        <f t="shared" si="17"/>
        <v/>
      </c>
      <c r="CO110" s="4" t="str">
        <f t="shared" si="18"/>
        <v/>
      </c>
      <c r="CP110" s="4" t="str">
        <f t="shared" si="19"/>
        <v/>
      </c>
      <c r="CQ110" s="4" t="str">
        <f t="shared" si="20"/>
        <v/>
      </c>
      <c r="CR110" s="4" t="str">
        <f t="shared" si="21"/>
        <v/>
      </c>
      <c r="CS110" s="4" t="str">
        <f t="shared" si="22"/>
        <v/>
      </c>
      <c r="CT110" s="4" t="str">
        <f t="shared" si="23"/>
        <v/>
      </c>
      <c r="CV110" s="39" t="s">
        <v>87</v>
      </c>
      <c r="CW110" s="39">
        <f t="shared" si="0"/>
        <v>0</v>
      </c>
      <c r="CX110" s="40">
        <f t="shared" si="24"/>
        <v>0</v>
      </c>
      <c r="CY110" s="40">
        <f t="shared" si="1"/>
        <v>0</v>
      </c>
      <c r="CZ110" s="40">
        <f t="shared" si="25"/>
        <v>0</v>
      </c>
      <c r="DA110" s="40">
        <f t="shared" si="25"/>
        <v>0</v>
      </c>
      <c r="DB110" s="40">
        <f t="shared" si="25"/>
        <v>0</v>
      </c>
      <c r="DC110" s="40">
        <f t="shared" si="25"/>
        <v>0</v>
      </c>
      <c r="DD110" s="40">
        <f t="shared" si="25"/>
        <v>0</v>
      </c>
      <c r="DE110" s="40">
        <f t="shared" si="25"/>
        <v>0</v>
      </c>
      <c r="DF110" s="40">
        <f t="shared" si="25"/>
        <v>0</v>
      </c>
      <c r="DG110" s="4"/>
      <c r="DH110" s="4"/>
      <c r="DI110" s="4"/>
      <c r="DT110" s="2"/>
      <c r="DU110" s="2"/>
      <c r="DV110" s="2"/>
      <c r="DW110" s="2"/>
      <c r="DX110" s="2"/>
    </row>
    <row r="111" spans="6:128" ht="19.5" customHeight="1">
      <c r="F111" s="270">
        <v>40</v>
      </c>
      <c r="G111" s="270"/>
      <c r="H111" s="271"/>
      <c r="I111" s="272"/>
      <c r="J111" s="272"/>
      <c r="K111" s="272"/>
      <c r="L111" s="273"/>
      <c r="M111" s="271"/>
      <c r="N111" s="272"/>
      <c r="O111" s="272"/>
      <c r="P111" s="272"/>
      <c r="Q111" s="273"/>
      <c r="R111" s="275"/>
      <c r="S111" s="275"/>
      <c r="T111" s="275"/>
      <c r="U111" s="275"/>
      <c r="V111" s="276"/>
      <c r="W111" s="276"/>
      <c r="X111" s="276"/>
      <c r="Y111" s="276"/>
      <c r="Z111" s="276"/>
      <c r="AA111" s="276"/>
      <c r="AB111" s="276"/>
      <c r="AC111" s="276"/>
      <c r="AD111" s="277" t="str">
        <f t="shared" si="3"/>
        <v/>
      </c>
      <c r="AE111" s="277"/>
      <c r="AF111" s="277"/>
      <c r="AG111" s="277"/>
      <c r="AH111" s="277"/>
      <c r="AI111" s="277"/>
      <c r="AJ111" s="277"/>
      <c r="AK111" s="277"/>
      <c r="AL111" s="297"/>
      <c r="AM111" s="298"/>
      <c r="AN111" s="299"/>
      <c r="AO111" s="287" t="str">
        <f t="shared" si="4"/>
        <v/>
      </c>
      <c r="AP111" s="287"/>
      <c r="AQ111" s="287"/>
      <c r="AR111" s="287" t="str">
        <f t="shared" si="5"/>
        <v/>
      </c>
      <c r="AS111" s="287"/>
      <c r="AT111" s="287"/>
      <c r="AU111" s="287" t="str">
        <f t="shared" si="6"/>
        <v/>
      </c>
      <c r="AV111" s="287"/>
      <c r="AW111" s="287"/>
      <c r="AX111" s="287" t="str">
        <f t="shared" si="7"/>
        <v/>
      </c>
      <c r="AY111" s="287"/>
      <c r="AZ111" s="287"/>
      <c r="BA111" s="287" t="str">
        <f t="shared" si="8"/>
        <v/>
      </c>
      <c r="BB111" s="287"/>
      <c r="BC111" s="287"/>
      <c r="BD111" s="294"/>
      <c r="BE111" s="295"/>
      <c r="BF111" s="295"/>
      <c r="BG111" s="296"/>
      <c r="BH111" s="58"/>
      <c r="BK111" s="41"/>
      <c r="BL111" s="41"/>
      <c r="BM111" s="41"/>
      <c r="BN111" s="41"/>
      <c r="BO111" s="41"/>
      <c r="BP111" s="41"/>
      <c r="BQ111" s="41"/>
      <c r="BR111" s="41"/>
      <c r="BS111" s="41"/>
      <c r="BT111" s="41"/>
      <c r="BU111" s="41"/>
      <c r="BV111" s="41"/>
      <c r="BW111" s="41"/>
      <c r="BX111" s="41"/>
      <c r="BY111" s="41"/>
      <c r="BZ111" s="41"/>
      <c r="CA111" s="41"/>
      <c r="CB111" s="41"/>
      <c r="CE111" s="4">
        <v>40</v>
      </c>
      <c r="CF111" s="4" t="str">
        <f t="shared" si="9"/>
        <v/>
      </c>
      <c r="CG111" s="4" t="str">
        <f t="shared" si="10"/>
        <v/>
      </c>
      <c r="CH111" s="4" t="str">
        <f t="shared" si="11"/>
        <v/>
      </c>
      <c r="CI111" s="15" t="str">
        <f t="shared" si="12"/>
        <v/>
      </c>
      <c r="CJ111" s="4" t="str">
        <f t="shared" si="13"/>
        <v/>
      </c>
      <c r="CK111" s="4" t="str">
        <f t="shared" si="14"/>
        <v/>
      </c>
      <c r="CL111" s="4" t="str">
        <f t="shared" si="15"/>
        <v/>
      </c>
      <c r="CM111" s="4" t="str">
        <f t="shared" si="16"/>
        <v/>
      </c>
      <c r="CN111" s="4" t="str">
        <f t="shared" si="17"/>
        <v/>
      </c>
      <c r="CO111" s="4" t="str">
        <f t="shared" si="18"/>
        <v/>
      </c>
      <c r="CP111" s="4" t="str">
        <f t="shared" si="19"/>
        <v/>
      </c>
      <c r="CQ111" s="4" t="str">
        <f t="shared" si="20"/>
        <v/>
      </c>
      <c r="CR111" s="4" t="str">
        <f t="shared" si="21"/>
        <v/>
      </c>
      <c r="CS111" s="4" t="str">
        <f t="shared" si="22"/>
        <v/>
      </c>
      <c r="CT111" s="4" t="str">
        <f t="shared" si="23"/>
        <v/>
      </c>
      <c r="CV111" s="39" t="s">
        <v>88</v>
      </c>
      <c r="CW111" s="39">
        <f t="shared" si="0"/>
        <v>0</v>
      </c>
      <c r="CX111" s="40">
        <f t="shared" si="24"/>
        <v>0</v>
      </c>
      <c r="CY111" s="40">
        <f t="shared" si="1"/>
        <v>0</v>
      </c>
      <c r="CZ111" s="40">
        <f t="shared" si="25"/>
        <v>0</v>
      </c>
      <c r="DA111" s="40">
        <f t="shared" si="25"/>
        <v>0</v>
      </c>
      <c r="DB111" s="40">
        <f t="shared" si="25"/>
        <v>0</v>
      </c>
      <c r="DC111" s="40">
        <f t="shared" si="25"/>
        <v>0</v>
      </c>
      <c r="DD111" s="40">
        <f t="shared" si="25"/>
        <v>0</v>
      </c>
      <c r="DE111" s="40">
        <f t="shared" si="25"/>
        <v>0</v>
      </c>
      <c r="DF111" s="40">
        <f t="shared" si="25"/>
        <v>0</v>
      </c>
      <c r="DG111" s="4"/>
      <c r="DH111" s="4"/>
      <c r="DI111" s="4"/>
      <c r="DT111" s="2"/>
      <c r="DU111" s="2"/>
      <c r="DV111" s="2"/>
      <c r="DW111" s="2"/>
      <c r="DX111" s="2"/>
    </row>
    <row r="112" spans="6:128" ht="19.5" customHeight="1">
      <c r="F112" s="270">
        <v>41</v>
      </c>
      <c r="G112" s="270"/>
      <c r="H112" s="271"/>
      <c r="I112" s="272"/>
      <c r="J112" s="272"/>
      <c r="K112" s="272"/>
      <c r="L112" s="273"/>
      <c r="M112" s="271"/>
      <c r="N112" s="272"/>
      <c r="O112" s="272"/>
      <c r="P112" s="272"/>
      <c r="Q112" s="273"/>
      <c r="R112" s="275"/>
      <c r="S112" s="275"/>
      <c r="T112" s="275"/>
      <c r="U112" s="275"/>
      <c r="V112" s="276"/>
      <c r="W112" s="276"/>
      <c r="X112" s="276"/>
      <c r="Y112" s="276"/>
      <c r="Z112" s="276"/>
      <c r="AA112" s="276"/>
      <c r="AB112" s="276"/>
      <c r="AC112" s="276"/>
      <c r="AD112" s="277" t="str">
        <f t="shared" si="3"/>
        <v/>
      </c>
      <c r="AE112" s="277"/>
      <c r="AF112" s="277"/>
      <c r="AG112" s="277"/>
      <c r="AH112" s="277"/>
      <c r="AI112" s="277"/>
      <c r="AJ112" s="277"/>
      <c r="AK112" s="277"/>
      <c r="AL112" s="297"/>
      <c r="AM112" s="298"/>
      <c r="AN112" s="299"/>
      <c r="AO112" s="287" t="str">
        <f t="shared" si="4"/>
        <v/>
      </c>
      <c r="AP112" s="287"/>
      <c r="AQ112" s="287"/>
      <c r="AR112" s="287" t="str">
        <f t="shared" si="5"/>
        <v/>
      </c>
      <c r="AS112" s="287"/>
      <c r="AT112" s="287"/>
      <c r="AU112" s="287" t="str">
        <f t="shared" si="6"/>
        <v/>
      </c>
      <c r="AV112" s="287"/>
      <c r="AW112" s="287"/>
      <c r="AX112" s="287" t="str">
        <f t="shared" si="7"/>
        <v/>
      </c>
      <c r="AY112" s="287"/>
      <c r="AZ112" s="287"/>
      <c r="BA112" s="287" t="str">
        <f t="shared" si="8"/>
        <v/>
      </c>
      <c r="BB112" s="287"/>
      <c r="BC112" s="287"/>
      <c r="BD112" s="294"/>
      <c r="BE112" s="295"/>
      <c r="BF112" s="295"/>
      <c r="BG112" s="296"/>
      <c r="BH112" s="58"/>
      <c r="BK112" s="41"/>
      <c r="BL112" s="41"/>
      <c r="BM112" s="41"/>
      <c r="BN112" s="41"/>
      <c r="BO112" s="41"/>
      <c r="BP112" s="41"/>
      <c r="BQ112" s="41"/>
      <c r="BR112" s="41"/>
      <c r="BS112" s="41"/>
      <c r="BT112" s="41"/>
      <c r="BU112" s="41"/>
      <c r="BV112" s="41"/>
      <c r="BW112" s="41"/>
      <c r="BX112" s="41"/>
      <c r="BY112" s="41"/>
      <c r="BZ112" s="41"/>
      <c r="CA112" s="41"/>
      <c r="CB112" s="41"/>
      <c r="CE112" s="4">
        <v>41</v>
      </c>
      <c r="CF112" s="4" t="str">
        <f t="shared" si="9"/>
        <v/>
      </c>
      <c r="CG112" s="4" t="str">
        <f t="shared" si="10"/>
        <v/>
      </c>
      <c r="CH112" s="4" t="str">
        <f t="shared" si="11"/>
        <v/>
      </c>
      <c r="CI112" s="15" t="str">
        <f t="shared" si="12"/>
        <v/>
      </c>
      <c r="CJ112" s="4" t="str">
        <f t="shared" si="13"/>
        <v/>
      </c>
      <c r="CK112" s="4" t="str">
        <f t="shared" si="14"/>
        <v/>
      </c>
      <c r="CL112" s="4" t="str">
        <f t="shared" si="15"/>
        <v/>
      </c>
      <c r="CM112" s="4" t="str">
        <f t="shared" si="16"/>
        <v/>
      </c>
      <c r="CN112" s="4" t="str">
        <f t="shared" si="17"/>
        <v/>
      </c>
      <c r="CO112" s="4" t="str">
        <f t="shared" si="18"/>
        <v/>
      </c>
      <c r="CP112" s="4" t="str">
        <f t="shared" si="19"/>
        <v/>
      </c>
      <c r="CQ112" s="4" t="str">
        <f t="shared" si="20"/>
        <v/>
      </c>
      <c r="CR112" s="4" t="str">
        <f t="shared" si="21"/>
        <v/>
      </c>
      <c r="CS112" s="4" t="str">
        <f t="shared" si="22"/>
        <v/>
      </c>
      <c r="CT112" s="4" t="str">
        <f t="shared" si="23"/>
        <v/>
      </c>
      <c r="CV112" s="39" t="s">
        <v>89</v>
      </c>
      <c r="CW112" s="39">
        <f t="shared" si="0"/>
        <v>0</v>
      </c>
      <c r="CX112" s="40">
        <f t="shared" si="24"/>
        <v>0</v>
      </c>
      <c r="CY112" s="40">
        <f t="shared" si="1"/>
        <v>0</v>
      </c>
      <c r="CZ112" s="40">
        <f t="shared" si="25"/>
        <v>0</v>
      </c>
      <c r="DA112" s="40">
        <f t="shared" si="25"/>
        <v>0</v>
      </c>
      <c r="DB112" s="40">
        <f t="shared" si="25"/>
        <v>0</v>
      </c>
      <c r="DC112" s="40">
        <f t="shared" si="25"/>
        <v>0</v>
      </c>
      <c r="DD112" s="40">
        <f t="shared" si="25"/>
        <v>0</v>
      </c>
      <c r="DE112" s="40">
        <f t="shared" si="25"/>
        <v>0</v>
      </c>
      <c r="DF112" s="40">
        <f t="shared" si="25"/>
        <v>0</v>
      </c>
      <c r="DG112" s="4"/>
      <c r="DH112" s="4"/>
      <c r="DI112" s="4"/>
      <c r="DT112" s="2"/>
      <c r="DU112" s="2"/>
      <c r="DV112" s="2"/>
      <c r="DW112" s="2"/>
      <c r="DX112" s="2"/>
    </row>
    <row r="113" spans="6:128" ht="19.5" customHeight="1">
      <c r="F113" s="270">
        <v>42</v>
      </c>
      <c r="G113" s="270"/>
      <c r="H113" s="271"/>
      <c r="I113" s="272"/>
      <c r="J113" s="272"/>
      <c r="K113" s="272"/>
      <c r="L113" s="273"/>
      <c r="M113" s="271"/>
      <c r="N113" s="272"/>
      <c r="O113" s="272"/>
      <c r="P113" s="272"/>
      <c r="Q113" s="273"/>
      <c r="R113" s="275"/>
      <c r="S113" s="275"/>
      <c r="T113" s="275"/>
      <c r="U113" s="275"/>
      <c r="V113" s="276"/>
      <c r="W113" s="276"/>
      <c r="X113" s="276"/>
      <c r="Y113" s="276"/>
      <c r="Z113" s="276"/>
      <c r="AA113" s="276"/>
      <c r="AB113" s="276"/>
      <c r="AC113" s="276"/>
      <c r="AD113" s="277" t="str">
        <f t="shared" si="3"/>
        <v/>
      </c>
      <c r="AE113" s="277"/>
      <c r="AF113" s="277"/>
      <c r="AG113" s="277"/>
      <c r="AH113" s="277"/>
      <c r="AI113" s="277"/>
      <c r="AJ113" s="277"/>
      <c r="AK113" s="277"/>
      <c r="AL113" s="297"/>
      <c r="AM113" s="298"/>
      <c r="AN113" s="299"/>
      <c r="AO113" s="287" t="str">
        <f t="shared" si="4"/>
        <v/>
      </c>
      <c r="AP113" s="287"/>
      <c r="AQ113" s="287"/>
      <c r="AR113" s="287" t="str">
        <f t="shared" si="5"/>
        <v/>
      </c>
      <c r="AS113" s="287"/>
      <c r="AT113" s="287"/>
      <c r="AU113" s="287" t="str">
        <f t="shared" si="6"/>
        <v/>
      </c>
      <c r="AV113" s="287"/>
      <c r="AW113" s="287"/>
      <c r="AX113" s="287" t="str">
        <f t="shared" si="7"/>
        <v/>
      </c>
      <c r="AY113" s="287"/>
      <c r="AZ113" s="287"/>
      <c r="BA113" s="287" t="str">
        <f t="shared" si="8"/>
        <v/>
      </c>
      <c r="BB113" s="287"/>
      <c r="BC113" s="287"/>
      <c r="BD113" s="294"/>
      <c r="BE113" s="295"/>
      <c r="BF113" s="295"/>
      <c r="BG113" s="296"/>
      <c r="BH113" s="58"/>
      <c r="BK113" s="41"/>
      <c r="BL113" s="41"/>
      <c r="BM113" s="41"/>
      <c r="BN113" s="41"/>
      <c r="BO113" s="41"/>
      <c r="BP113" s="41"/>
      <c r="BQ113" s="41"/>
      <c r="BR113" s="41"/>
      <c r="BS113" s="41"/>
      <c r="BT113" s="41"/>
      <c r="BU113" s="41"/>
      <c r="BV113" s="41"/>
      <c r="BW113" s="41"/>
      <c r="BX113" s="41"/>
      <c r="BY113" s="41"/>
      <c r="BZ113" s="41"/>
      <c r="CA113" s="41"/>
      <c r="CB113" s="41"/>
      <c r="CE113" s="4">
        <v>42</v>
      </c>
      <c r="CF113" s="4" t="str">
        <f t="shared" si="9"/>
        <v/>
      </c>
      <c r="CG113" s="4" t="str">
        <f t="shared" si="10"/>
        <v/>
      </c>
      <c r="CH113" s="4" t="str">
        <f t="shared" si="11"/>
        <v/>
      </c>
      <c r="CI113" s="15" t="str">
        <f t="shared" si="12"/>
        <v/>
      </c>
      <c r="CJ113" s="4" t="str">
        <f t="shared" si="13"/>
        <v/>
      </c>
      <c r="CK113" s="4" t="str">
        <f t="shared" si="14"/>
        <v/>
      </c>
      <c r="CL113" s="4" t="str">
        <f t="shared" si="15"/>
        <v/>
      </c>
      <c r="CM113" s="4" t="str">
        <f t="shared" si="16"/>
        <v/>
      </c>
      <c r="CN113" s="4" t="str">
        <f t="shared" si="17"/>
        <v/>
      </c>
      <c r="CO113" s="4" t="str">
        <f t="shared" si="18"/>
        <v/>
      </c>
      <c r="CP113" s="4" t="str">
        <f t="shared" si="19"/>
        <v/>
      </c>
      <c r="CQ113" s="4" t="str">
        <f t="shared" si="20"/>
        <v/>
      </c>
      <c r="CR113" s="4" t="str">
        <f t="shared" si="21"/>
        <v/>
      </c>
      <c r="CS113" s="4" t="str">
        <f t="shared" si="22"/>
        <v/>
      </c>
      <c r="CT113" s="4" t="str">
        <f t="shared" si="23"/>
        <v/>
      </c>
      <c r="CV113" s="39" t="s">
        <v>90</v>
      </c>
      <c r="CW113" s="39">
        <f t="shared" si="0"/>
        <v>0</v>
      </c>
      <c r="CX113" s="40">
        <f t="shared" si="24"/>
        <v>0</v>
      </c>
      <c r="CY113" s="40">
        <f t="shared" si="1"/>
        <v>0</v>
      </c>
      <c r="CZ113" s="40">
        <f t="shared" si="25"/>
        <v>0</v>
      </c>
      <c r="DA113" s="40">
        <f t="shared" si="25"/>
        <v>0</v>
      </c>
      <c r="DB113" s="40">
        <f t="shared" si="25"/>
        <v>0</v>
      </c>
      <c r="DC113" s="40">
        <f t="shared" si="25"/>
        <v>0</v>
      </c>
      <c r="DD113" s="40">
        <f t="shared" si="25"/>
        <v>0</v>
      </c>
      <c r="DE113" s="40">
        <f t="shared" si="25"/>
        <v>0</v>
      </c>
      <c r="DF113" s="40">
        <f t="shared" si="25"/>
        <v>0</v>
      </c>
      <c r="DG113" s="4"/>
      <c r="DH113" s="4"/>
      <c r="DI113" s="4"/>
      <c r="DT113" s="2"/>
      <c r="DU113" s="2"/>
      <c r="DV113" s="2"/>
      <c r="DW113" s="2"/>
      <c r="DX113" s="2"/>
    </row>
    <row r="114" spans="6:128" ht="19.5" customHeight="1">
      <c r="F114" s="270">
        <v>43</v>
      </c>
      <c r="G114" s="270"/>
      <c r="H114" s="271"/>
      <c r="I114" s="272"/>
      <c r="J114" s="272"/>
      <c r="K114" s="272"/>
      <c r="L114" s="273"/>
      <c r="M114" s="271"/>
      <c r="N114" s="272"/>
      <c r="O114" s="272"/>
      <c r="P114" s="272"/>
      <c r="Q114" s="273"/>
      <c r="R114" s="275"/>
      <c r="S114" s="275"/>
      <c r="T114" s="275"/>
      <c r="U114" s="275"/>
      <c r="V114" s="276"/>
      <c r="W114" s="276"/>
      <c r="X114" s="276"/>
      <c r="Y114" s="276"/>
      <c r="Z114" s="276"/>
      <c r="AA114" s="276"/>
      <c r="AB114" s="276"/>
      <c r="AC114" s="276"/>
      <c r="AD114" s="277" t="str">
        <f t="shared" si="3"/>
        <v/>
      </c>
      <c r="AE114" s="277"/>
      <c r="AF114" s="277"/>
      <c r="AG114" s="277"/>
      <c r="AH114" s="277"/>
      <c r="AI114" s="277"/>
      <c r="AJ114" s="277"/>
      <c r="AK114" s="277"/>
      <c r="AL114" s="297"/>
      <c r="AM114" s="298"/>
      <c r="AN114" s="299"/>
      <c r="AO114" s="287" t="str">
        <f t="shared" si="4"/>
        <v/>
      </c>
      <c r="AP114" s="287"/>
      <c r="AQ114" s="287"/>
      <c r="AR114" s="287" t="str">
        <f t="shared" si="5"/>
        <v/>
      </c>
      <c r="AS114" s="287"/>
      <c r="AT114" s="287"/>
      <c r="AU114" s="287" t="str">
        <f t="shared" si="6"/>
        <v/>
      </c>
      <c r="AV114" s="287"/>
      <c r="AW114" s="287"/>
      <c r="AX114" s="287" t="str">
        <f t="shared" si="7"/>
        <v/>
      </c>
      <c r="AY114" s="287"/>
      <c r="AZ114" s="287"/>
      <c r="BA114" s="287" t="str">
        <f t="shared" si="8"/>
        <v/>
      </c>
      <c r="BB114" s="287"/>
      <c r="BC114" s="287"/>
      <c r="BD114" s="294"/>
      <c r="BE114" s="295"/>
      <c r="BF114" s="295"/>
      <c r="BG114" s="296"/>
      <c r="BH114" s="58"/>
      <c r="CE114" s="4">
        <v>43</v>
      </c>
      <c r="CF114" s="4" t="str">
        <f t="shared" si="9"/>
        <v/>
      </c>
      <c r="CG114" s="4" t="str">
        <f t="shared" si="10"/>
        <v/>
      </c>
      <c r="CH114" s="4" t="str">
        <f t="shared" si="11"/>
        <v/>
      </c>
      <c r="CI114" s="15" t="str">
        <f t="shared" si="12"/>
        <v/>
      </c>
      <c r="CJ114" s="4" t="str">
        <f t="shared" si="13"/>
        <v/>
      </c>
      <c r="CK114" s="4" t="str">
        <f t="shared" si="14"/>
        <v/>
      </c>
      <c r="CL114" s="4" t="str">
        <f t="shared" si="15"/>
        <v/>
      </c>
      <c r="CM114" s="4" t="str">
        <f t="shared" si="16"/>
        <v/>
      </c>
      <c r="CN114" s="4" t="str">
        <f t="shared" si="17"/>
        <v/>
      </c>
      <c r="CO114" s="4" t="str">
        <f t="shared" si="18"/>
        <v/>
      </c>
      <c r="CP114" s="4" t="str">
        <f t="shared" si="19"/>
        <v/>
      </c>
      <c r="CQ114" s="4" t="str">
        <f t="shared" si="20"/>
        <v/>
      </c>
      <c r="CR114" s="4" t="str">
        <f t="shared" si="21"/>
        <v/>
      </c>
      <c r="CS114" s="4" t="str">
        <f t="shared" si="22"/>
        <v/>
      </c>
      <c r="CT114" s="4" t="str">
        <f t="shared" si="23"/>
        <v/>
      </c>
      <c r="CV114" s="39" t="s">
        <v>91</v>
      </c>
      <c r="CW114" s="39">
        <f t="shared" si="0"/>
        <v>0</v>
      </c>
      <c r="CX114" s="40">
        <f t="shared" si="24"/>
        <v>0</v>
      </c>
      <c r="CY114" s="40">
        <f t="shared" si="1"/>
        <v>0</v>
      </c>
      <c r="CZ114" s="40">
        <f t="shared" si="25"/>
        <v>0</v>
      </c>
      <c r="DA114" s="40">
        <f t="shared" si="25"/>
        <v>0</v>
      </c>
      <c r="DB114" s="40">
        <f t="shared" si="25"/>
        <v>0</v>
      </c>
      <c r="DC114" s="40">
        <f t="shared" si="25"/>
        <v>0</v>
      </c>
      <c r="DD114" s="40">
        <f t="shared" si="25"/>
        <v>0</v>
      </c>
      <c r="DE114" s="40">
        <f t="shared" si="25"/>
        <v>0</v>
      </c>
      <c r="DF114" s="40">
        <f t="shared" si="25"/>
        <v>0</v>
      </c>
      <c r="DG114" s="4"/>
      <c r="DH114" s="4"/>
      <c r="DI114" s="4"/>
      <c r="DT114" s="2"/>
      <c r="DU114" s="2"/>
      <c r="DV114" s="2"/>
      <c r="DW114" s="2"/>
      <c r="DX114" s="2"/>
    </row>
    <row r="115" spans="6:128" ht="19.5" customHeight="1">
      <c r="F115" s="270">
        <v>44</v>
      </c>
      <c r="G115" s="270"/>
      <c r="H115" s="271"/>
      <c r="I115" s="272"/>
      <c r="J115" s="272"/>
      <c r="K115" s="272"/>
      <c r="L115" s="273"/>
      <c r="M115" s="271"/>
      <c r="N115" s="272"/>
      <c r="O115" s="272"/>
      <c r="P115" s="272"/>
      <c r="Q115" s="273"/>
      <c r="R115" s="275"/>
      <c r="S115" s="275"/>
      <c r="T115" s="275"/>
      <c r="U115" s="275"/>
      <c r="V115" s="276"/>
      <c r="W115" s="276"/>
      <c r="X115" s="276"/>
      <c r="Y115" s="276"/>
      <c r="Z115" s="276"/>
      <c r="AA115" s="276"/>
      <c r="AB115" s="276"/>
      <c r="AC115" s="276"/>
      <c r="AD115" s="277" t="str">
        <f t="shared" si="3"/>
        <v/>
      </c>
      <c r="AE115" s="277"/>
      <c r="AF115" s="277"/>
      <c r="AG115" s="277"/>
      <c r="AH115" s="277"/>
      <c r="AI115" s="277"/>
      <c r="AJ115" s="277"/>
      <c r="AK115" s="277"/>
      <c r="AL115" s="297"/>
      <c r="AM115" s="298"/>
      <c r="AN115" s="299"/>
      <c r="AO115" s="287" t="str">
        <f t="shared" si="4"/>
        <v/>
      </c>
      <c r="AP115" s="287"/>
      <c r="AQ115" s="287"/>
      <c r="AR115" s="287" t="str">
        <f t="shared" si="5"/>
        <v/>
      </c>
      <c r="AS115" s="287"/>
      <c r="AT115" s="287"/>
      <c r="AU115" s="287" t="str">
        <f t="shared" si="6"/>
        <v/>
      </c>
      <c r="AV115" s="287"/>
      <c r="AW115" s="287"/>
      <c r="AX115" s="287" t="str">
        <f t="shared" si="7"/>
        <v/>
      </c>
      <c r="AY115" s="287"/>
      <c r="AZ115" s="287"/>
      <c r="BA115" s="287" t="str">
        <f t="shared" si="8"/>
        <v/>
      </c>
      <c r="BB115" s="287"/>
      <c r="BC115" s="287"/>
      <c r="BD115" s="294"/>
      <c r="BE115" s="295"/>
      <c r="BF115" s="295"/>
      <c r="BG115" s="296"/>
      <c r="BH115" s="58"/>
      <c r="CE115" s="4">
        <v>44</v>
      </c>
      <c r="CF115" s="4" t="str">
        <f t="shared" si="9"/>
        <v/>
      </c>
      <c r="CG115" s="4" t="str">
        <f t="shared" si="10"/>
        <v/>
      </c>
      <c r="CH115" s="4" t="str">
        <f t="shared" si="11"/>
        <v/>
      </c>
      <c r="CI115" s="15" t="str">
        <f t="shared" si="12"/>
        <v/>
      </c>
      <c r="CJ115" s="4" t="str">
        <f t="shared" si="13"/>
        <v/>
      </c>
      <c r="CK115" s="4" t="str">
        <f t="shared" si="14"/>
        <v/>
      </c>
      <c r="CL115" s="4" t="str">
        <f t="shared" si="15"/>
        <v/>
      </c>
      <c r="CM115" s="4" t="str">
        <f t="shared" si="16"/>
        <v/>
      </c>
      <c r="CN115" s="4" t="str">
        <f t="shared" si="17"/>
        <v/>
      </c>
      <c r="CO115" s="4" t="str">
        <f t="shared" si="18"/>
        <v/>
      </c>
      <c r="CP115" s="4" t="str">
        <f t="shared" si="19"/>
        <v/>
      </c>
      <c r="CQ115" s="4" t="str">
        <f t="shared" si="20"/>
        <v/>
      </c>
      <c r="CR115" s="4" t="str">
        <f t="shared" si="21"/>
        <v/>
      </c>
      <c r="CS115" s="4" t="str">
        <f t="shared" si="22"/>
        <v/>
      </c>
      <c r="CT115" s="4" t="str">
        <f t="shared" si="23"/>
        <v/>
      </c>
      <c r="CV115" s="39" t="s">
        <v>92</v>
      </c>
      <c r="CW115" s="39">
        <f t="shared" si="0"/>
        <v>0</v>
      </c>
      <c r="CX115" s="40">
        <f t="shared" si="24"/>
        <v>0</v>
      </c>
      <c r="CY115" s="40">
        <f t="shared" si="1"/>
        <v>0</v>
      </c>
      <c r="CZ115" s="40">
        <f t="shared" si="25"/>
        <v>0</v>
      </c>
      <c r="DA115" s="40">
        <f t="shared" si="25"/>
        <v>0</v>
      </c>
      <c r="DB115" s="40">
        <f t="shared" si="25"/>
        <v>0</v>
      </c>
      <c r="DC115" s="40">
        <f t="shared" si="25"/>
        <v>0</v>
      </c>
      <c r="DD115" s="40">
        <f t="shared" si="25"/>
        <v>0</v>
      </c>
      <c r="DE115" s="40">
        <f t="shared" si="25"/>
        <v>0</v>
      </c>
      <c r="DF115" s="40">
        <f t="shared" si="25"/>
        <v>0</v>
      </c>
      <c r="DG115" s="4"/>
      <c r="DH115" s="4"/>
      <c r="DI115" s="4"/>
      <c r="DT115" s="2"/>
      <c r="DU115" s="2"/>
      <c r="DV115" s="2"/>
      <c r="DW115" s="2"/>
      <c r="DX115" s="2"/>
    </row>
    <row r="116" spans="6:128" ht="19.5" customHeight="1">
      <c r="F116" s="270">
        <v>45</v>
      </c>
      <c r="G116" s="270"/>
      <c r="H116" s="271"/>
      <c r="I116" s="272"/>
      <c r="J116" s="272"/>
      <c r="K116" s="272"/>
      <c r="L116" s="273"/>
      <c r="M116" s="271"/>
      <c r="N116" s="272"/>
      <c r="O116" s="272"/>
      <c r="P116" s="272"/>
      <c r="Q116" s="273"/>
      <c r="R116" s="275"/>
      <c r="S116" s="275"/>
      <c r="T116" s="275"/>
      <c r="U116" s="275"/>
      <c r="V116" s="276"/>
      <c r="W116" s="276"/>
      <c r="X116" s="276"/>
      <c r="Y116" s="276"/>
      <c r="Z116" s="276"/>
      <c r="AA116" s="276"/>
      <c r="AB116" s="276"/>
      <c r="AC116" s="276"/>
      <c r="AD116" s="277" t="str">
        <f t="shared" si="3"/>
        <v/>
      </c>
      <c r="AE116" s="277"/>
      <c r="AF116" s="277"/>
      <c r="AG116" s="277"/>
      <c r="AH116" s="277"/>
      <c r="AI116" s="277"/>
      <c r="AJ116" s="277"/>
      <c r="AK116" s="277"/>
      <c r="AL116" s="297"/>
      <c r="AM116" s="298"/>
      <c r="AN116" s="299"/>
      <c r="AO116" s="287" t="str">
        <f t="shared" si="4"/>
        <v/>
      </c>
      <c r="AP116" s="287"/>
      <c r="AQ116" s="287"/>
      <c r="AR116" s="287" t="str">
        <f t="shared" si="5"/>
        <v/>
      </c>
      <c r="AS116" s="287"/>
      <c r="AT116" s="287"/>
      <c r="AU116" s="287" t="str">
        <f t="shared" si="6"/>
        <v/>
      </c>
      <c r="AV116" s="287"/>
      <c r="AW116" s="287"/>
      <c r="AX116" s="287" t="str">
        <f t="shared" si="7"/>
        <v/>
      </c>
      <c r="AY116" s="287"/>
      <c r="AZ116" s="287"/>
      <c r="BA116" s="287" t="str">
        <f t="shared" si="8"/>
        <v/>
      </c>
      <c r="BB116" s="287"/>
      <c r="BC116" s="287"/>
      <c r="BD116" s="294"/>
      <c r="BE116" s="295"/>
      <c r="BF116" s="295"/>
      <c r="BG116" s="296"/>
      <c r="BH116" s="58"/>
      <c r="CE116" s="4">
        <v>45</v>
      </c>
      <c r="CF116" s="4" t="str">
        <f t="shared" si="9"/>
        <v/>
      </c>
      <c r="CG116" s="4" t="str">
        <f t="shared" si="10"/>
        <v/>
      </c>
      <c r="CH116" s="4" t="str">
        <f t="shared" si="11"/>
        <v/>
      </c>
      <c r="CI116" s="15" t="str">
        <f t="shared" si="12"/>
        <v/>
      </c>
      <c r="CJ116" s="4" t="str">
        <f t="shared" si="13"/>
        <v/>
      </c>
      <c r="CK116" s="4" t="str">
        <f t="shared" si="14"/>
        <v/>
      </c>
      <c r="CL116" s="4" t="str">
        <f t="shared" si="15"/>
        <v/>
      </c>
      <c r="CM116" s="4" t="str">
        <f t="shared" si="16"/>
        <v/>
      </c>
      <c r="CN116" s="4" t="str">
        <f t="shared" si="17"/>
        <v/>
      </c>
      <c r="CO116" s="4" t="str">
        <f t="shared" si="18"/>
        <v/>
      </c>
      <c r="CP116" s="4" t="str">
        <f t="shared" si="19"/>
        <v/>
      </c>
      <c r="CQ116" s="4" t="str">
        <f t="shared" si="20"/>
        <v/>
      </c>
      <c r="CR116" s="4" t="str">
        <f t="shared" si="21"/>
        <v/>
      </c>
      <c r="CS116" s="4" t="str">
        <f t="shared" si="22"/>
        <v/>
      </c>
      <c r="CT116" s="4" t="str">
        <f t="shared" si="23"/>
        <v/>
      </c>
      <c r="CV116" s="39" t="s">
        <v>93</v>
      </c>
      <c r="CW116" s="39">
        <f t="shared" si="0"/>
        <v>0</v>
      </c>
      <c r="CX116" s="40">
        <f t="shared" si="24"/>
        <v>0</v>
      </c>
      <c r="CY116" s="40">
        <f t="shared" si="1"/>
        <v>0</v>
      </c>
      <c r="CZ116" s="40">
        <f t="shared" si="25"/>
        <v>0</v>
      </c>
      <c r="DA116" s="40">
        <f t="shared" si="25"/>
        <v>0</v>
      </c>
      <c r="DB116" s="40">
        <f t="shared" si="25"/>
        <v>0</v>
      </c>
      <c r="DC116" s="40">
        <f t="shared" si="25"/>
        <v>0</v>
      </c>
      <c r="DD116" s="40">
        <f t="shared" si="25"/>
        <v>0</v>
      </c>
      <c r="DE116" s="40">
        <f t="shared" si="25"/>
        <v>0</v>
      </c>
      <c r="DF116" s="40">
        <f t="shared" si="25"/>
        <v>0</v>
      </c>
      <c r="DG116" s="4"/>
      <c r="DH116" s="4"/>
      <c r="DI116" s="4"/>
      <c r="DT116" s="2"/>
      <c r="DU116" s="2"/>
      <c r="DV116" s="2"/>
      <c r="DW116" s="2"/>
      <c r="DX116" s="2"/>
    </row>
    <row r="117" spans="6:128" ht="19.5" customHeight="1">
      <c r="F117" s="270">
        <v>46</v>
      </c>
      <c r="G117" s="270"/>
      <c r="H117" s="271"/>
      <c r="I117" s="272"/>
      <c r="J117" s="272"/>
      <c r="K117" s="272"/>
      <c r="L117" s="273"/>
      <c r="M117" s="271"/>
      <c r="N117" s="272"/>
      <c r="O117" s="272"/>
      <c r="P117" s="272"/>
      <c r="Q117" s="273"/>
      <c r="R117" s="275"/>
      <c r="S117" s="275"/>
      <c r="T117" s="275"/>
      <c r="U117" s="275"/>
      <c r="V117" s="276"/>
      <c r="W117" s="276"/>
      <c r="X117" s="276"/>
      <c r="Y117" s="276"/>
      <c r="Z117" s="276"/>
      <c r="AA117" s="276"/>
      <c r="AB117" s="276"/>
      <c r="AC117" s="276"/>
      <c r="AD117" s="277" t="str">
        <f t="shared" si="3"/>
        <v/>
      </c>
      <c r="AE117" s="277"/>
      <c r="AF117" s="277"/>
      <c r="AG117" s="277"/>
      <c r="AH117" s="277"/>
      <c r="AI117" s="277"/>
      <c r="AJ117" s="277"/>
      <c r="AK117" s="277"/>
      <c r="AL117" s="297"/>
      <c r="AM117" s="298"/>
      <c r="AN117" s="299"/>
      <c r="AO117" s="287" t="str">
        <f t="shared" si="4"/>
        <v/>
      </c>
      <c r="AP117" s="287"/>
      <c r="AQ117" s="287"/>
      <c r="AR117" s="287" t="str">
        <f t="shared" si="5"/>
        <v/>
      </c>
      <c r="AS117" s="287"/>
      <c r="AT117" s="287"/>
      <c r="AU117" s="287" t="str">
        <f t="shared" si="6"/>
        <v/>
      </c>
      <c r="AV117" s="287"/>
      <c r="AW117" s="287"/>
      <c r="AX117" s="287" t="str">
        <f t="shared" si="7"/>
        <v/>
      </c>
      <c r="AY117" s="287"/>
      <c r="AZ117" s="287"/>
      <c r="BA117" s="287" t="str">
        <f t="shared" si="8"/>
        <v/>
      </c>
      <c r="BB117" s="287"/>
      <c r="BC117" s="287"/>
      <c r="BD117" s="294"/>
      <c r="BE117" s="295"/>
      <c r="BF117" s="295"/>
      <c r="BG117" s="296"/>
      <c r="BH117" s="58"/>
      <c r="CE117" s="4">
        <v>46</v>
      </c>
      <c r="CF117" s="4" t="str">
        <f t="shared" si="9"/>
        <v/>
      </c>
      <c r="CG117" s="4" t="str">
        <f t="shared" si="10"/>
        <v/>
      </c>
      <c r="CH117" s="4" t="str">
        <f t="shared" si="11"/>
        <v/>
      </c>
      <c r="CI117" s="15" t="str">
        <f t="shared" si="12"/>
        <v/>
      </c>
      <c r="CJ117" s="4" t="str">
        <f t="shared" si="13"/>
        <v/>
      </c>
      <c r="CK117" s="4" t="str">
        <f t="shared" si="14"/>
        <v/>
      </c>
      <c r="CL117" s="4" t="str">
        <f t="shared" si="15"/>
        <v/>
      </c>
      <c r="CM117" s="4" t="str">
        <f t="shared" si="16"/>
        <v/>
      </c>
      <c r="CN117" s="4" t="str">
        <f t="shared" si="17"/>
        <v/>
      </c>
      <c r="CO117" s="4" t="str">
        <f t="shared" si="18"/>
        <v/>
      </c>
      <c r="CP117" s="4" t="str">
        <f t="shared" si="19"/>
        <v/>
      </c>
      <c r="CQ117" s="4" t="str">
        <f t="shared" si="20"/>
        <v/>
      </c>
      <c r="CR117" s="4" t="str">
        <f t="shared" si="21"/>
        <v/>
      </c>
      <c r="CS117" s="4" t="str">
        <f t="shared" si="22"/>
        <v/>
      </c>
      <c r="CT117" s="4" t="str">
        <f t="shared" si="23"/>
        <v/>
      </c>
      <c r="CV117" s="39" t="s">
        <v>94</v>
      </c>
      <c r="CW117" s="39">
        <f t="shared" si="0"/>
        <v>0</v>
      </c>
      <c r="CX117" s="40">
        <f t="shared" si="24"/>
        <v>0</v>
      </c>
      <c r="CY117" s="40">
        <f t="shared" si="1"/>
        <v>0</v>
      </c>
      <c r="CZ117" s="40">
        <f t="shared" si="25"/>
        <v>0</v>
      </c>
      <c r="DA117" s="40">
        <f t="shared" si="25"/>
        <v>0</v>
      </c>
      <c r="DB117" s="40">
        <f t="shared" si="25"/>
        <v>0</v>
      </c>
      <c r="DC117" s="40">
        <f t="shared" si="25"/>
        <v>0</v>
      </c>
      <c r="DD117" s="40">
        <f t="shared" si="25"/>
        <v>0</v>
      </c>
      <c r="DE117" s="40">
        <f t="shared" si="25"/>
        <v>0</v>
      </c>
      <c r="DF117" s="40">
        <f t="shared" si="25"/>
        <v>0</v>
      </c>
      <c r="DG117" s="4"/>
      <c r="DH117" s="4"/>
      <c r="DI117" s="4"/>
      <c r="DT117" s="2"/>
      <c r="DU117" s="2"/>
      <c r="DV117" s="2"/>
      <c r="DW117" s="2"/>
      <c r="DX117" s="2"/>
    </row>
    <row r="118" spans="6:128" ht="19.5" customHeight="1">
      <c r="F118" s="270">
        <v>47</v>
      </c>
      <c r="G118" s="270"/>
      <c r="H118" s="271"/>
      <c r="I118" s="272"/>
      <c r="J118" s="272"/>
      <c r="K118" s="272"/>
      <c r="L118" s="273"/>
      <c r="M118" s="271"/>
      <c r="N118" s="272"/>
      <c r="O118" s="272"/>
      <c r="P118" s="272"/>
      <c r="Q118" s="273"/>
      <c r="R118" s="275"/>
      <c r="S118" s="275"/>
      <c r="T118" s="275"/>
      <c r="U118" s="275"/>
      <c r="V118" s="276"/>
      <c r="W118" s="276"/>
      <c r="X118" s="276"/>
      <c r="Y118" s="276"/>
      <c r="Z118" s="276"/>
      <c r="AA118" s="276"/>
      <c r="AB118" s="276"/>
      <c r="AC118" s="276"/>
      <c r="AD118" s="277" t="str">
        <f t="shared" si="3"/>
        <v/>
      </c>
      <c r="AE118" s="277"/>
      <c r="AF118" s="277"/>
      <c r="AG118" s="277"/>
      <c r="AH118" s="277"/>
      <c r="AI118" s="277"/>
      <c r="AJ118" s="277"/>
      <c r="AK118" s="277"/>
      <c r="AL118" s="297"/>
      <c r="AM118" s="298"/>
      <c r="AN118" s="299"/>
      <c r="AO118" s="287" t="str">
        <f t="shared" si="4"/>
        <v/>
      </c>
      <c r="AP118" s="287"/>
      <c r="AQ118" s="287"/>
      <c r="AR118" s="287" t="str">
        <f t="shared" si="5"/>
        <v/>
      </c>
      <c r="AS118" s="287"/>
      <c r="AT118" s="287"/>
      <c r="AU118" s="287" t="str">
        <f t="shared" si="6"/>
        <v/>
      </c>
      <c r="AV118" s="287"/>
      <c r="AW118" s="287"/>
      <c r="AX118" s="287" t="str">
        <f t="shared" si="7"/>
        <v/>
      </c>
      <c r="AY118" s="287"/>
      <c r="AZ118" s="287"/>
      <c r="BA118" s="287" t="str">
        <f t="shared" si="8"/>
        <v/>
      </c>
      <c r="BB118" s="287"/>
      <c r="BC118" s="287"/>
      <c r="BD118" s="294"/>
      <c r="BE118" s="295"/>
      <c r="BF118" s="295"/>
      <c r="BG118" s="296"/>
      <c r="BH118" s="58"/>
      <c r="CE118" s="4">
        <v>47</v>
      </c>
      <c r="CF118" s="4" t="str">
        <f t="shared" si="9"/>
        <v/>
      </c>
      <c r="CG118" s="4" t="str">
        <f t="shared" si="10"/>
        <v/>
      </c>
      <c r="CH118" s="4" t="str">
        <f t="shared" si="11"/>
        <v/>
      </c>
      <c r="CI118" s="15" t="str">
        <f t="shared" si="12"/>
        <v/>
      </c>
      <c r="CJ118" s="4" t="str">
        <f t="shared" si="13"/>
        <v/>
      </c>
      <c r="CK118" s="4" t="str">
        <f t="shared" si="14"/>
        <v/>
      </c>
      <c r="CL118" s="4" t="str">
        <f t="shared" si="15"/>
        <v/>
      </c>
      <c r="CM118" s="4" t="str">
        <f t="shared" si="16"/>
        <v/>
      </c>
      <c r="CN118" s="4" t="str">
        <f t="shared" si="17"/>
        <v/>
      </c>
      <c r="CO118" s="4" t="str">
        <f t="shared" si="18"/>
        <v/>
      </c>
      <c r="CP118" s="4" t="str">
        <f t="shared" si="19"/>
        <v/>
      </c>
      <c r="CQ118" s="4" t="str">
        <f t="shared" si="20"/>
        <v/>
      </c>
      <c r="CR118" s="4" t="str">
        <f t="shared" si="21"/>
        <v/>
      </c>
      <c r="CS118" s="4" t="str">
        <f t="shared" si="22"/>
        <v/>
      </c>
      <c r="CT118" s="4" t="str">
        <f t="shared" si="23"/>
        <v/>
      </c>
      <c r="CV118" s="39" t="s">
        <v>95</v>
      </c>
      <c r="CW118" s="39">
        <f t="shared" si="0"/>
        <v>0</v>
      </c>
      <c r="CX118" s="40">
        <f t="shared" si="24"/>
        <v>0</v>
      </c>
      <c r="CY118" s="40">
        <f t="shared" si="1"/>
        <v>0</v>
      </c>
      <c r="CZ118" s="40">
        <f t="shared" si="25"/>
        <v>0</v>
      </c>
      <c r="DA118" s="40">
        <f t="shared" si="25"/>
        <v>0</v>
      </c>
      <c r="DB118" s="40">
        <f t="shared" si="25"/>
        <v>0</v>
      </c>
      <c r="DC118" s="40">
        <f t="shared" si="25"/>
        <v>0</v>
      </c>
      <c r="DD118" s="40">
        <f t="shared" si="25"/>
        <v>0</v>
      </c>
      <c r="DE118" s="40">
        <f t="shared" si="25"/>
        <v>0</v>
      </c>
      <c r="DF118" s="40">
        <f t="shared" si="25"/>
        <v>0</v>
      </c>
      <c r="DG118" s="4"/>
      <c r="DH118" s="4"/>
      <c r="DI118" s="4"/>
      <c r="DT118" s="2"/>
      <c r="DU118" s="2"/>
      <c r="DV118" s="2"/>
      <c r="DW118" s="2"/>
      <c r="DX118" s="2"/>
    </row>
    <row r="119" spans="6:128" ht="19.5" customHeight="1">
      <c r="F119" s="270">
        <v>48</v>
      </c>
      <c r="G119" s="270"/>
      <c r="H119" s="271"/>
      <c r="I119" s="272"/>
      <c r="J119" s="272"/>
      <c r="K119" s="272"/>
      <c r="L119" s="273"/>
      <c r="M119" s="271"/>
      <c r="N119" s="272"/>
      <c r="O119" s="272"/>
      <c r="P119" s="272"/>
      <c r="Q119" s="273"/>
      <c r="R119" s="275"/>
      <c r="S119" s="275"/>
      <c r="T119" s="275"/>
      <c r="U119" s="275"/>
      <c r="V119" s="276"/>
      <c r="W119" s="276"/>
      <c r="X119" s="276"/>
      <c r="Y119" s="276"/>
      <c r="Z119" s="276"/>
      <c r="AA119" s="276"/>
      <c r="AB119" s="276"/>
      <c r="AC119" s="276"/>
      <c r="AD119" s="277" t="str">
        <f t="shared" si="3"/>
        <v/>
      </c>
      <c r="AE119" s="277"/>
      <c r="AF119" s="277"/>
      <c r="AG119" s="277"/>
      <c r="AH119" s="277"/>
      <c r="AI119" s="277"/>
      <c r="AJ119" s="277"/>
      <c r="AK119" s="277"/>
      <c r="AL119" s="297"/>
      <c r="AM119" s="298"/>
      <c r="AN119" s="299"/>
      <c r="AO119" s="287" t="str">
        <f t="shared" si="4"/>
        <v/>
      </c>
      <c r="AP119" s="287"/>
      <c r="AQ119" s="287"/>
      <c r="AR119" s="287" t="str">
        <f t="shared" si="5"/>
        <v/>
      </c>
      <c r="AS119" s="287"/>
      <c r="AT119" s="287"/>
      <c r="AU119" s="287" t="str">
        <f t="shared" si="6"/>
        <v/>
      </c>
      <c r="AV119" s="287"/>
      <c r="AW119" s="287"/>
      <c r="AX119" s="287" t="str">
        <f t="shared" si="7"/>
        <v/>
      </c>
      <c r="AY119" s="287"/>
      <c r="AZ119" s="287"/>
      <c r="BA119" s="287" t="str">
        <f t="shared" si="8"/>
        <v/>
      </c>
      <c r="BB119" s="287"/>
      <c r="BC119" s="287"/>
      <c r="BD119" s="294"/>
      <c r="BE119" s="295"/>
      <c r="BF119" s="295"/>
      <c r="BG119" s="296"/>
      <c r="BH119" s="58"/>
      <c r="CE119" s="4">
        <v>48</v>
      </c>
      <c r="CF119" s="4" t="str">
        <f t="shared" si="9"/>
        <v/>
      </c>
      <c r="CG119" s="4" t="str">
        <f t="shared" si="10"/>
        <v/>
      </c>
      <c r="CH119" s="4" t="str">
        <f t="shared" si="11"/>
        <v/>
      </c>
      <c r="CI119" s="15" t="str">
        <f t="shared" si="12"/>
        <v/>
      </c>
      <c r="CJ119" s="4" t="str">
        <f t="shared" si="13"/>
        <v/>
      </c>
      <c r="CK119" s="4" t="str">
        <f t="shared" si="14"/>
        <v/>
      </c>
      <c r="CL119" s="4" t="str">
        <f t="shared" si="15"/>
        <v/>
      </c>
      <c r="CM119" s="4" t="str">
        <f t="shared" si="16"/>
        <v/>
      </c>
      <c r="CN119" s="4" t="str">
        <f t="shared" si="17"/>
        <v/>
      </c>
      <c r="CO119" s="4" t="str">
        <f t="shared" si="18"/>
        <v/>
      </c>
      <c r="CP119" s="4" t="str">
        <f t="shared" si="19"/>
        <v/>
      </c>
      <c r="CQ119" s="4" t="str">
        <f t="shared" si="20"/>
        <v/>
      </c>
      <c r="CR119" s="4" t="str">
        <f t="shared" si="21"/>
        <v/>
      </c>
      <c r="CS119" s="4" t="str">
        <f t="shared" si="22"/>
        <v/>
      </c>
      <c r="CT119" s="4" t="str">
        <f t="shared" si="23"/>
        <v/>
      </c>
      <c r="CV119" s="39" t="s">
        <v>96</v>
      </c>
      <c r="CW119" s="39">
        <f t="shared" si="0"/>
        <v>0</v>
      </c>
      <c r="CX119" s="40">
        <f t="shared" si="24"/>
        <v>0</v>
      </c>
      <c r="CY119" s="40">
        <f t="shared" si="1"/>
        <v>0</v>
      </c>
      <c r="CZ119" s="40">
        <f t="shared" si="25"/>
        <v>0</v>
      </c>
      <c r="DA119" s="40">
        <f t="shared" si="25"/>
        <v>0</v>
      </c>
      <c r="DB119" s="40">
        <f t="shared" si="25"/>
        <v>0</v>
      </c>
      <c r="DC119" s="40">
        <f t="shared" si="25"/>
        <v>0</v>
      </c>
      <c r="DD119" s="40">
        <f t="shared" si="25"/>
        <v>0</v>
      </c>
      <c r="DE119" s="40">
        <f t="shared" si="25"/>
        <v>0</v>
      </c>
      <c r="DF119" s="40">
        <f t="shared" si="25"/>
        <v>0</v>
      </c>
      <c r="DG119" s="4"/>
      <c r="DH119" s="4"/>
      <c r="DI119" s="4"/>
      <c r="DT119" s="2"/>
      <c r="DU119" s="2"/>
      <c r="DV119" s="2"/>
      <c r="DW119" s="2"/>
      <c r="DX119" s="2"/>
    </row>
    <row r="120" spans="6:128" ht="19.5" customHeight="1">
      <c r="F120" s="270">
        <v>49</v>
      </c>
      <c r="G120" s="270"/>
      <c r="H120" s="271"/>
      <c r="I120" s="272"/>
      <c r="J120" s="272"/>
      <c r="K120" s="272"/>
      <c r="L120" s="273"/>
      <c r="M120" s="271"/>
      <c r="N120" s="272"/>
      <c r="O120" s="272"/>
      <c r="P120" s="272"/>
      <c r="Q120" s="273"/>
      <c r="R120" s="275"/>
      <c r="S120" s="275"/>
      <c r="T120" s="275"/>
      <c r="U120" s="275"/>
      <c r="V120" s="276"/>
      <c r="W120" s="276"/>
      <c r="X120" s="276"/>
      <c r="Y120" s="276"/>
      <c r="Z120" s="276"/>
      <c r="AA120" s="276"/>
      <c r="AB120" s="276"/>
      <c r="AC120" s="276"/>
      <c r="AD120" s="277" t="str">
        <f t="shared" si="3"/>
        <v/>
      </c>
      <c r="AE120" s="277"/>
      <c r="AF120" s="277"/>
      <c r="AG120" s="277"/>
      <c r="AH120" s="277"/>
      <c r="AI120" s="277"/>
      <c r="AJ120" s="277"/>
      <c r="AK120" s="277"/>
      <c r="AL120" s="297"/>
      <c r="AM120" s="298"/>
      <c r="AN120" s="299"/>
      <c r="AO120" s="287" t="str">
        <f t="shared" si="4"/>
        <v/>
      </c>
      <c r="AP120" s="287"/>
      <c r="AQ120" s="287"/>
      <c r="AR120" s="287" t="str">
        <f t="shared" si="5"/>
        <v/>
      </c>
      <c r="AS120" s="287"/>
      <c r="AT120" s="287"/>
      <c r="AU120" s="287" t="str">
        <f t="shared" si="6"/>
        <v/>
      </c>
      <c r="AV120" s="287"/>
      <c r="AW120" s="287"/>
      <c r="AX120" s="287" t="str">
        <f t="shared" si="7"/>
        <v/>
      </c>
      <c r="AY120" s="287"/>
      <c r="AZ120" s="287"/>
      <c r="BA120" s="287" t="str">
        <f t="shared" si="8"/>
        <v/>
      </c>
      <c r="BB120" s="287"/>
      <c r="BC120" s="287"/>
      <c r="BD120" s="294"/>
      <c r="BE120" s="295"/>
      <c r="BF120" s="295"/>
      <c r="BG120" s="296"/>
      <c r="BH120" s="58"/>
      <c r="CE120" s="4">
        <v>49</v>
      </c>
      <c r="CF120" s="4" t="str">
        <f t="shared" si="9"/>
        <v/>
      </c>
      <c r="CG120" s="4" t="str">
        <f t="shared" si="10"/>
        <v/>
      </c>
      <c r="CH120" s="4" t="str">
        <f t="shared" si="11"/>
        <v/>
      </c>
      <c r="CI120" s="15" t="str">
        <f t="shared" si="12"/>
        <v/>
      </c>
      <c r="CJ120" s="4" t="str">
        <f t="shared" si="13"/>
        <v/>
      </c>
      <c r="CK120" s="4" t="str">
        <f t="shared" si="14"/>
        <v/>
      </c>
      <c r="CL120" s="4" t="str">
        <f t="shared" si="15"/>
        <v/>
      </c>
      <c r="CM120" s="4" t="str">
        <f t="shared" si="16"/>
        <v/>
      </c>
      <c r="CN120" s="4" t="str">
        <f t="shared" si="17"/>
        <v/>
      </c>
      <c r="CO120" s="4" t="str">
        <f t="shared" si="18"/>
        <v/>
      </c>
      <c r="CP120" s="4" t="str">
        <f t="shared" si="19"/>
        <v/>
      </c>
      <c r="CQ120" s="4" t="str">
        <f t="shared" si="20"/>
        <v/>
      </c>
      <c r="CR120" s="4" t="str">
        <f t="shared" si="21"/>
        <v/>
      </c>
      <c r="CS120" s="4" t="str">
        <f t="shared" si="22"/>
        <v/>
      </c>
      <c r="CT120" s="4" t="str">
        <f t="shared" si="23"/>
        <v/>
      </c>
      <c r="CV120" s="39" t="s">
        <v>97</v>
      </c>
      <c r="CW120" s="39">
        <f t="shared" si="0"/>
        <v>0</v>
      </c>
      <c r="CX120" s="40">
        <f t="shared" si="24"/>
        <v>0</v>
      </c>
      <c r="CY120" s="40">
        <f t="shared" si="1"/>
        <v>0</v>
      </c>
      <c r="CZ120" s="40">
        <f t="shared" si="25"/>
        <v>0</v>
      </c>
      <c r="DA120" s="40">
        <f t="shared" si="25"/>
        <v>0</v>
      </c>
      <c r="DB120" s="40">
        <f t="shared" si="25"/>
        <v>0</v>
      </c>
      <c r="DC120" s="40">
        <f t="shared" si="25"/>
        <v>0</v>
      </c>
      <c r="DD120" s="40">
        <f t="shared" si="25"/>
        <v>0</v>
      </c>
      <c r="DE120" s="40">
        <f t="shared" si="25"/>
        <v>0</v>
      </c>
      <c r="DF120" s="40">
        <f t="shared" si="25"/>
        <v>0</v>
      </c>
      <c r="DG120" s="4"/>
      <c r="DH120" s="4"/>
      <c r="DI120" s="4"/>
      <c r="DT120" s="2"/>
      <c r="DU120" s="2"/>
      <c r="DV120" s="2"/>
      <c r="DW120" s="2"/>
      <c r="DX120" s="2"/>
    </row>
    <row r="121" spans="6:128" ht="19.5" customHeight="1">
      <c r="F121" s="300">
        <v>50</v>
      </c>
      <c r="G121" s="300"/>
      <c r="H121" s="301"/>
      <c r="I121" s="302"/>
      <c r="J121" s="302"/>
      <c r="K121" s="302"/>
      <c r="L121" s="303"/>
      <c r="M121" s="301"/>
      <c r="N121" s="302"/>
      <c r="O121" s="302"/>
      <c r="P121" s="302"/>
      <c r="Q121" s="303"/>
      <c r="R121" s="304"/>
      <c r="S121" s="305"/>
      <c r="T121" s="305"/>
      <c r="U121" s="305"/>
      <c r="V121" s="306"/>
      <c r="W121" s="306"/>
      <c r="X121" s="306"/>
      <c r="Y121" s="306"/>
      <c r="Z121" s="306"/>
      <c r="AA121" s="306"/>
      <c r="AB121" s="306"/>
      <c r="AC121" s="306"/>
      <c r="AD121" s="307" t="str">
        <f t="shared" si="3"/>
        <v/>
      </c>
      <c r="AE121" s="307"/>
      <c r="AF121" s="307"/>
      <c r="AG121" s="307"/>
      <c r="AH121" s="307"/>
      <c r="AI121" s="307"/>
      <c r="AJ121" s="307"/>
      <c r="AK121" s="307"/>
      <c r="AL121" s="314"/>
      <c r="AM121" s="315"/>
      <c r="AN121" s="316"/>
      <c r="AO121" s="309" t="str">
        <f t="shared" si="4"/>
        <v/>
      </c>
      <c r="AP121" s="309"/>
      <c r="AQ121" s="309"/>
      <c r="AR121" s="309" t="str">
        <f t="shared" si="5"/>
        <v/>
      </c>
      <c r="AS121" s="309"/>
      <c r="AT121" s="309"/>
      <c r="AU121" s="309" t="str">
        <f t="shared" si="6"/>
        <v/>
      </c>
      <c r="AV121" s="309"/>
      <c r="AW121" s="309"/>
      <c r="AX121" s="309" t="str">
        <f t="shared" si="7"/>
        <v/>
      </c>
      <c r="AY121" s="309"/>
      <c r="AZ121" s="309"/>
      <c r="BA121" s="309" t="str">
        <f t="shared" si="8"/>
        <v/>
      </c>
      <c r="BB121" s="309"/>
      <c r="BC121" s="309"/>
      <c r="BD121" s="310"/>
      <c r="BE121" s="311"/>
      <c r="BF121" s="311"/>
      <c r="BG121" s="312"/>
      <c r="BH121" s="58"/>
      <c r="CE121" s="4">
        <v>50</v>
      </c>
      <c r="CF121" s="4" t="str">
        <f t="shared" si="9"/>
        <v/>
      </c>
      <c r="CG121" s="4" t="str">
        <f t="shared" si="10"/>
        <v/>
      </c>
      <c r="CH121" s="4" t="str">
        <f t="shared" si="11"/>
        <v/>
      </c>
      <c r="CI121" s="15" t="str">
        <f t="shared" si="12"/>
        <v/>
      </c>
      <c r="CJ121" s="4" t="str">
        <f t="shared" si="13"/>
        <v/>
      </c>
      <c r="CK121" s="4" t="str">
        <f t="shared" si="14"/>
        <v/>
      </c>
      <c r="CL121" s="4" t="str">
        <f t="shared" si="15"/>
        <v/>
      </c>
      <c r="CM121" s="4" t="str">
        <f t="shared" si="16"/>
        <v/>
      </c>
      <c r="CN121" s="4" t="str">
        <f t="shared" si="17"/>
        <v/>
      </c>
      <c r="CO121" s="4" t="str">
        <f t="shared" si="18"/>
        <v/>
      </c>
      <c r="CP121" s="4" t="str">
        <f t="shared" si="19"/>
        <v/>
      </c>
      <c r="CQ121" s="4" t="str">
        <f t="shared" si="20"/>
        <v/>
      </c>
      <c r="CR121" s="4" t="str">
        <f t="shared" si="21"/>
        <v/>
      </c>
      <c r="CS121" s="4" t="str">
        <f t="shared" si="22"/>
        <v/>
      </c>
      <c r="CT121" s="4" t="str">
        <f t="shared" si="23"/>
        <v/>
      </c>
      <c r="CV121" s="39" t="s">
        <v>98</v>
      </c>
      <c r="CW121" s="39">
        <f t="shared" si="0"/>
        <v>0</v>
      </c>
      <c r="CX121" s="40">
        <f>IF(MOD(AL121*1000,3)=0,AL121/3,AL121*0.3)</f>
        <v>0</v>
      </c>
      <c r="CY121" s="40">
        <f t="shared" si="1"/>
        <v>0</v>
      </c>
      <c r="CZ121" s="40">
        <f t="shared" si="25"/>
        <v>0</v>
      </c>
      <c r="DA121" s="40">
        <f t="shared" si="25"/>
        <v>0</v>
      </c>
      <c r="DB121" s="40">
        <f t="shared" si="25"/>
        <v>0</v>
      </c>
      <c r="DC121" s="40">
        <f t="shared" si="25"/>
        <v>0</v>
      </c>
      <c r="DD121" s="40">
        <f t="shared" si="25"/>
        <v>0</v>
      </c>
      <c r="DE121" s="40">
        <f t="shared" si="25"/>
        <v>0</v>
      </c>
      <c r="DF121" s="40">
        <f t="shared" si="25"/>
        <v>0</v>
      </c>
      <c r="DG121" s="4"/>
      <c r="DH121" s="4"/>
      <c r="DI121" s="4"/>
      <c r="DT121" s="2"/>
      <c r="DU121" s="2"/>
      <c r="DV121" s="2"/>
      <c r="DW121" s="2"/>
      <c r="DX121" s="2"/>
    </row>
    <row r="122" spans="6:128">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DE122" s="5"/>
      <c r="DF122" s="5"/>
      <c r="DG122" s="5"/>
      <c r="DH122" s="5"/>
      <c r="DI122" s="5"/>
    </row>
    <row r="123" spans="6:128" ht="18">
      <c r="F123" s="147" t="s">
        <v>650</v>
      </c>
      <c r="G123" s="148"/>
      <c r="H123" s="148"/>
      <c r="I123" s="148"/>
      <c r="J123" s="148"/>
      <c r="K123" s="148"/>
      <c r="L123" s="148"/>
      <c r="M123" s="148"/>
      <c r="N123" s="148"/>
      <c r="O123" s="148"/>
      <c r="P123" s="148"/>
      <c r="Q123" s="148"/>
      <c r="R123" s="148"/>
      <c r="S123" s="148"/>
      <c r="T123" s="148"/>
      <c r="U123" s="149"/>
      <c r="V123" s="148"/>
      <c r="W123" s="148"/>
      <c r="X123" s="148"/>
      <c r="Y123" s="148"/>
      <c r="Z123" s="149"/>
      <c r="AA123" s="148"/>
      <c r="AB123" s="148"/>
      <c r="AC123" s="148"/>
      <c r="AD123" s="148"/>
      <c r="AE123" s="148"/>
      <c r="AF123" s="148"/>
      <c r="AG123" s="148"/>
      <c r="AH123" s="148"/>
      <c r="AI123" s="148"/>
      <c r="AJ123" s="148"/>
      <c r="AK123" s="148"/>
      <c r="AL123" s="148"/>
      <c r="AM123" s="148"/>
      <c r="AN123" s="148"/>
      <c r="AO123" s="148"/>
      <c r="AP123" s="148"/>
      <c r="AQ123" s="149"/>
      <c r="AR123" s="149"/>
      <c r="AS123" s="149"/>
      <c r="AT123" s="148"/>
      <c r="AU123" s="148"/>
      <c r="AV123" s="148"/>
      <c r="AW123" s="148"/>
      <c r="AX123" s="148"/>
      <c r="AY123" s="148"/>
      <c r="AZ123" s="148"/>
      <c r="BA123" s="148"/>
      <c r="BB123" s="148"/>
      <c r="BC123" s="148"/>
      <c r="BD123" s="148"/>
      <c r="BE123" s="148"/>
      <c r="BF123" s="148"/>
      <c r="BG123" s="150"/>
      <c r="DE123" s="5"/>
      <c r="DF123" s="5"/>
      <c r="DG123" s="5"/>
      <c r="DH123" s="5"/>
      <c r="DI123" s="5"/>
    </row>
    <row r="124" spans="6:128">
      <c r="F124" s="43"/>
      <c r="H124" s="44" t="s">
        <v>651</v>
      </c>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44" t="s">
        <v>99</v>
      </c>
      <c r="AN124" s="2"/>
      <c r="AO124" s="2"/>
      <c r="AP124" s="2"/>
      <c r="AQ124" s="2"/>
      <c r="AR124" s="2"/>
      <c r="AS124" s="2"/>
      <c r="AT124" s="2"/>
      <c r="AU124" s="2"/>
      <c r="AV124" s="2"/>
      <c r="AW124" s="2"/>
      <c r="AX124" s="2"/>
      <c r="AY124" s="2"/>
      <c r="AZ124" s="2"/>
      <c r="BA124" s="2"/>
      <c r="BB124" s="2"/>
      <c r="BC124" s="2"/>
      <c r="BD124" s="2"/>
      <c r="BE124" s="2"/>
      <c r="BF124" s="2"/>
      <c r="BG124" s="45"/>
      <c r="DE124" s="5"/>
      <c r="DF124" s="5"/>
      <c r="DG124" s="5"/>
      <c r="DH124" s="5"/>
      <c r="DI124" s="5"/>
    </row>
    <row r="125" spans="6:128" ht="6.75" customHeight="1" thickBot="1">
      <c r="F125" s="43"/>
      <c r="G125" s="2"/>
      <c r="H125" s="46"/>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45"/>
      <c r="DE125" s="5"/>
      <c r="DF125" s="5"/>
      <c r="DG125" s="5"/>
      <c r="DH125" s="5"/>
      <c r="DI125" s="5"/>
    </row>
    <row r="126" spans="6:128" ht="15.75" customHeight="1" thickBot="1">
      <c r="F126" s="47"/>
      <c r="G126" s="46"/>
      <c r="H126" s="46"/>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313" t="str">
        <f>IF($CH$139&gt;1,$CH$139&amp;" assays selected",IF($CH$139=1,$CH$139&amp;" assay selected","0 assay selected"))</f>
        <v>0 assay selected</v>
      </c>
      <c r="AN126" s="313"/>
      <c r="AO126" s="313"/>
      <c r="AP126" s="313"/>
      <c r="AQ126" s="313"/>
      <c r="AR126" s="313"/>
      <c r="AS126" s="313"/>
      <c r="AT126" s="313"/>
      <c r="AU126" s="313"/>
      <c r="AV126" s="313"/>
      <c r="AW126" s="313"/>
      <c r="AX126" s="313"/>
      <c r="AY126" s="313"/>
      <c r="AZ126" s="313"/>
      <c r="BA126" s="313"/>
      <c r="BB126" s="313"/>
      <c r="BC126" s="313"/>
      <c r="BD126" s="313"/>
      <c r="BE126" s="2"/>
      <c r="BF126" s="2"/>
      <c r="BG126" s="45"/>
      <c r="CF126" s="48" t="s">
        <v>652</v>
      </c>
      <c r="CG126" s="49" t="s">
        <v>653</v>
      </c>
      <c r="CH126" s="50" t="s">
        <v>114</v>
      </c>
      <c r="CI126" s="51"/>
      <c r="CJ126" s="51"/>
      <c r="CK126" s="51"/>
      <c r="CQ126" s="52"/>
      <c r="CR126" s="135" t="s">
        <v>100</v>
      </c>
      <c r="CS126" s="125" t="s">
        <v>799</v>
      </c>
      <c r="CT126" s="135" t="s">
        <v>101</v>
      </c>
      <c r="CU126" s="125" t="s">
        <v>800</v>
      </c>
      <c r="CV126" s="135" t="s">
        <v>102</v>
      </c>
      <c r="CW126" s="53" t="s">
        <v>103</v>
      </c>
      <c r="CX126" s="53" t="s">
        <v>805</v>
      </c>
      <c r="CY126" s="53" t="s">
        <v>104</v>
      </c>
      <c r="CZ126" s="53" t="s">
        <v>105</v>
      </c>
      <c r="DA126" s="53" t="s">
        <v>106</v>
      </c>
      <c r="DB126" s="53" t="s">
        <v>806</v>
      </c>
      <c r="DC126" s="135" t="s">
        <v>818</v>
      </c>
      <c r="DD126" t="s">
        <v>819</v>
      </c>
      <c r="DE126" s="5"/>
      <c r="DF126" s="5"/>
      <c r="DG126" s="5"/>
      <c r="DH126" s="5"/>
      <c r="DJ126" s="54" t="s">
        <v>107</v>
      </c>
      <c r="DS126" s="5"/>
    </row>
    <row r="127" spans="6:128" ht="12.75" customHeight="1">
      <c r="F127" s="43"/>
      <c r="G127" s="55"/>
      <c r="H127" s="2"/>
      <c r="I127" s="56"/>
      <c r="J127" s="2"/>
      <c r="K127" s="2"/>
      <c r="L127" s="2"/>
      <c r="M127" s="2"/>
      <c r="N127" s="2"/>
      <c r="O127" s="2"/>
      <c r="P127" s="2"/>
      <c r="Q127" s="2"/>
      <c r="R127" s="88"/>
      <c r="S127" s="88"/>
      <c r="T127" s="88"/>
      <c r="U127" s="88"/>
      <c r="V127" s="88"/>
      <c r="W127" s="88"/>
      <c r="X127" s="88"/>
      <c r="Y127" s="88"/>
      <c r="Z127" s="88"/>
      <c r="AA127" s="88"/>
      <c r="AB127" s="88"/>
      <c r="AC127" s="88"/>
      <c r="AD127" s="88"/>
      <c r="AE127" s="88"/>
      <c r="AF127" s="88"/>
      <c r="AG127" s="2"/>
      <c r="AH127" s="2"/>
      <c r="AI127" s="2"/>
      <c r="AJ127" s="2"/>
      <c r="AK127" s="2"/>
      <c r="AL127" s="2"/>
      <c r="AM127" s="313"/>
      <c r="AN127" s="313"/>
      <c r="AO127" s="313"/>
      <c r="AP127" s="313"/>
      <c r="AQ127" s="313"/>
      <c r="AR127" s="313"/>
      <c r="AS127" s="313"/>
      <c r="AT127" s="313"/>
      <c r="AU127" s="313"/>
      <c r="AV127" s="313"/>
      <c r="AW127" s="313"/>
      <c r="AX127" s="313"/>
      <c r="AY127" s="313"/>
      <c r="AZ127" s="313"/>
      <c r="BA127" s="313"/>
      <c r="BB127" s="313"/>
      <c r="BC127" s="313"/>
      <c r="BD127" s="313"/>
      <c r="BE127" s="2"/>
      <c r="BF127" s="2"/>
      <c r="BG127" s="45"/>
      <c r="BM127" s="107" t="s">
        <v>670</v>
      </c>
      <c r="CQ127" s="4" t="s">
        <v>100</v>
      </c>
      <c r="CR127" s="4" t="b">
        <v>0</v>
      </c>
      <c r="DD127" s="5"/>
      <c r="DE127" s="5"/>
      <c r="DF127" s="5"/>
      <c r="DG127" s="5"/>
      <c r="DH127" s="5"/>
      <c r="DJ127" s="56">
        <f>COUNTIF(DJ142:DJ691,"&lt;&gt;")</f>
        <v>0</v>
      </c>
      <c r="DS127" s="5"/>
    </row>
    <row r="128" spans="6:128" ht="12.75" customHeight="1">
      <c r="F128" s="130"/>
      <c r="G128" s="131"/>
      <c r="H128" s="88"/>
      <c r="I128" s="132"/>
      <c r="J128" s="61"/>
      <c r="K128" s="61"/>
      <c r="L128" s="61"/>
      <c r="M128" s="61"/>
      <c r="N128" s="61"/>
      <c r="O128" s="61"/>
      <c r="P128" s="58"/>
      <c r="Q128" s="58"/>
      <c r="R128" s="61"/>
      <c r="S128" s="61"/>
      <c r="T128" s="59"/>
      <c r="U128" s="61"/>
      <c r="V128" s="88"/>
      <c r="W128" s="61"/>
      <c r="X128" s="61"/>
      <c r="Y128" s="61"/>
      <c r="Z128" s="61"/>
      <c r="AA128" s="61"/>
      <c r="AB128" s="61"/>
      <c r="AC128" s="61"/>
      <c r="AD128" s="61"/>
      <c r="AE128" s="88"/>
      <c r="AF128" s="88"/>
      <c r="AG128" s="2"/>
      <c r="AH128" s="2"/>
      <c r="AI128" s="2"/>
      <c r="AJ128" s="2"/>
      <c r="AK128" s="2"/>
      <c r="AL128" s="2"/>
      <c r="AM128" s="2"/>
      <c r="AN128" s="60" t="s">
        <v>108</v>
      </c>
      <c r="AO128" s="60"/>
      <c r="AP128" s="2"/>
      <c r="AQ128" s="2"/>
      <c r="AR128" s="2"/>
      <c r="AS128" s="2"/>
      <c r="AT128" s="2"/>
      <c r="AU128" s="2"/>
      <c r="AV128" s="2"/>
      <c r="AW128" s="2"/>
      <c r="AX128" s="63"/>
      <c r="AY128" s="63"/>
      <c r="AZ128" s="2"/>
      <c r="BA128" s="63"/>
      <c r="BB128" s="63"/>
      <c r="BC128" s="2"/>
      <c r="BD128" s="2"/>
      <c r="BE128" s="2"/>
      <c r="BF128" s="2"/>
      <c r="BG128" s="45"/>
      <c r="BM128" s="107" t="s">
        <v>671</v>
      </c>
      <c r="CQ128" s="125" t="s">
        <v>799</v>
      </c>
      <c r="CS128" s="4" t="b">
        <v>0</v>
      </c>
      <c r="DD128" s="5"/>
      <c r="DE128" s="5"/>
      <c r="DF128" s="5"/>
      <c r="DG128" s="5"/>
      <c r="DH128" s="5"/>
      <c r="DS128" s="5"/>
    </row>
    <row r="129" spans="1:123" ht="12.75" customHeight="1">
      <c r="F129" s="133"/>
      <c r="G129" s="131"/>
      <c r="H129" s="88"/>
      <c r="I129" s="61"/>
      <c r="J129" s="61"/>
      <c r="K129" s="61"/>
      <c r="L129" s="61"/>
      <c r="M129" s="61"/>
      <c r="N129" s="61"/>
      <c r="O129" s="61"/>
      <c r="P129" s="58"/>
      <c r="Q129" s="58"/>
      <c r="R129" s="61"/>
      <c r="S129" s="61"/>
      <c r="T129" s="61"/>
      <c r="U129" s="61"/>
      <c r="V129" s="134"/>
      <c r="W129" s="61"/>
      <c r="X129" s="61"/>
      <c r="Y129" s="134"/>
      <c r="Z129" s="61"/>
      <c r="AA129" s="61"/>
      <c r="AB129" s="61"/>
      <c r="AC129" s="61"/>
      <c r="AD129" s="61"/>
      <c r="AE129" s="88"/>
      <c r="AF129" s="88"/>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45"/>
      <c r="BM129" s="107" t="s">
        <v>672</v>
      </c>
      <c r="CQ129" s="4" t="s">
        <v>101</v>
      </c>
      <c r="CT129" s="4" t="b">
        <v>0</v>
      </c>
      <c r="DD129" s="5"/>
      <c r="DE129" s="5"/>
      <c r="DF129" s="5"/>
      <c r="DG129" s="5"/>
      <c r="DH129" s="5"/>
      <c r="DS129" s="5"/>
    </row>
    <row r="130" spans="1:123" ht="12.75" hidden="1" customHeight="1">
      <c r="F130" s="130"/>
      <c r="G130" s="131"/>
      <c r="H130" s="88"/>
      <c r="I130" s="61"/>
      <c r="J130" s="61"/>
      <c r="K130" s="61"/>
      <c r="L130" s="61"/>
      <c r="M130" s="61"/>
      <c r="N130" s="61"/>
      <c r="O130" s="61"/>
      <c r="P130" s="58"/>
      <c r="Q130" s="58"/>
      <c r="R130" s="61"/>
      <c r="S130" s="61"/>
      <c r="T130" s="59"/>
      <c r="U130" s="61"/>
      <c r="V130" s="88"/>
      <c r="W130" s="61"/>
      <c r="X130" s="61"/>
      <c r="Y130" s="61"/>
      <c r="Z130" s="88"/>
      <c r="AA130" s="61"/>
      <c r="AB130" s="61"/>
      <c r="AC130" s="61"/>
      <c r="AD130" s="61"/>
      <c r="AE130" s="88"/>
      <c r="AF130" s="88"/>
      <c r="AG130" s="2"/>
      <c r="AH130" s="2"/>
      <c r="AI130" s="2"/>
      <c r="AJ130" s="2"/>
      <c r="AK130" s="2"/>
      <c r="AL130" s="2"/>
      <c r="AM130" s="64" t="str">
        <f>IF(DJ127&lt;&gt;0, IF($CH$139&lt;&gt;DJ127,"List入力数と選択数が異なります！",""),"")</f>
        <v/>
      </c>
      <c r="AN130" s="2"/>
      <c r="AO130" s="2"/>
      <c r="AP130" s="2"/>
      <c r="AQ130" s="2"/>
      <c r="AR130" s="2"/>
      <c r="AS130" s="2"/>
      <c r="AT130" s="2"/>
      <c r="AU130" s="2"/>
      <c r="AV130" s="2"/>
      <c r="AW130" s="2"/>
      <c r="AX130" s="63"/>
      <c r="AY130" s="63"/>
      <c r="AZ130" s="2"/>
      <c r="BA130" s="63"/>
      <c r="BB130" s="63"/>
      <c r="BC130" s="2"/>
      <c r="BD130" s="2"/>
      <c r="BE130" s="2"/>
      <c r="BF130" s="2"/>
      <c r="BG130" s="45"/>
      <c r="BW130" s="107" t="s">
        <v>673</v>
      </c>
      <c r="CQ130" s="125" t="s">
        <v>800</v>
      </c>
      <c r="CU130" s="4" t="b">
        <v>0</v>
      </c>
      <c r="DD130" s="5"/>
      <c r="DE130" s="5"/>
      <c r="DF130" s="5"/>
      <c r="DG130" s="5"/>
      <c r="DH130" s="5"/>
      <c r="DS130" s="5"/>
    </row>
    <row r="131" spans="1:123" ht="12.75" hidden="1" customHeight="1">
      <c r="F131" s="43"/>
      <c r="G131" s="55"/>
      <c r="H131" s="57" t="s">
        <v>801</v>
      </c>
      <c r="I131" s="58"/>
      <c r="J131" s="58"/>
      <c r="K131" s="58"/>
      <c r="L131" s="58"/>
      <c r="M131" s="58"/>
      <c r="N131" s="58"/>
      <c r="O131" s="58"/>
      <c r="P131" s="58"/>
      <c r="Q131" s="58"/>
      <c r="R131" s="61"/>
      <c r="S131" s="61"/>
      <c r="T131" s="127"/>
      <c r="U131" s="127"/>
      <c r="V131" s="61"/>
      <c r="W131" s="61"/>
      <c r="X131" s="59" t="s">
        <v>807</v>
      </c>
      <c r="Y131" s="61"/>
      <c r="Z131" s="59"/>
      <c r="AA131" s="61"/>
      <c r="AB131" s="61"/>
      <c r="AC131" s="61"/>
      <c r="AD131" s="61"/>
      <c r="AE131" s="88"/>
      <c r="AF131" s="88"/>
      <c r="AG131" s="2"/>
      <c r="AH131" s="2"/>
      <c r="AI131" s="2"/>
      <c r="AJ131" s="2"/>
      <c r="AK131" s="126" t="s">
        <v>810</v>
      </c>
      <c r="AL131" s="2"/>
      <c r="AM131" s="64"/>
      <c r="AN131" s="126"/>
      <c r="AO131" s="2"/>
      <c r="AP131" s="2"/>
      <c r="AQ131" s="2"/>
      <c r="AR131" s="2"/>
      <c r="AS131" s="2"/>
      <c r="AT131" s="2"/>
      <c r="AU131" s="2"/>
      <c r="AV131" s="2"/>
      <c r="AW131" s="2"/>
      <c r="AX131" s="2"/>
      <c r="AY131" s="2"/>
      <c r="AZ131" s="2"/>
      <c r="BA131" s="2"/>
      <c r="BB131" s="2"/>
      <c r="BC131" s="2"/>
      <c r="BD131" s="2"/>
      <c r="BE131" s="2"/>
      <c r="BF131" s="2"/>
      <c r="BG131" s="45"/>
      <c r="BW131" s="107" t="s">
        <v>674</v>
      </c>
      <c r="CQ131" s="4" t="s">
        <v>102</v>
      </c>
      <c r="CV131" s="4" t="b">
        <v>0</v>
      </c>
      <c r="DD131" s="5"/>
      <c r="DE131" s="5"/>
      <c r="DF131" s="5"/>
      <c r="DG131" s="5"/>
      <c r="DH131" s="5"/>
      <c r="DS131" s="5"/>
    </row>
    <row r="132" spans="1:123" ht="12.75" hidden="1" customHeight="1">
      <c r="F132" s="43"/>
      <c r="G132" s="55"/>
      <c r="H132" s="57"/>
      <c r="I132" s="58"/>
      <c r="J132" s="58"/>
      <c r="K132" s="58"/>
      <c r="L132" s="58"/>
      <c r="M132" s="58"/>
      <c r="N132" s="58"/>
      <c r="O132" s="58"/>
      <c r="P132" s="58"/>
      <c r="Q132" s="58"/>
      <c r="R132" s="61"/>
      <c r="S132" s="61"/>
      <c r="T132" s="128"/>
      <c r="U132" s="61"/>
      <c r="V132" s="88"/>
      <c r="W132" s="61"/>
      <c r="X132" s="61"/>
      <c r="Y132" s="61"/>
      <c r="Z132" s="61"/>
      <c r="AA132" s="61"/>
      <c r="AB132" s="61"/>
      <c r="AC132" s="61"/>
      <c r="AD132" s="61"/>
      <c r="AE132" s="88"/>
      <c r="AF132" s="88"/>
      <c r="AG132" s="2"/>
      <c r="AH132" s="2"/>
      <c r="AI132" s="2"/>
      <c r="AJ132" s="2"/>
      <c r="AK132" s="88"/>
      <c r="AL132" s="2"/>
      <c r="AM132" s="2"/>
      <c r="AN132" s="88"/>
      <c r="AO132" s="2"/>
      <c r="AP132" s="2"/>
      <c r="AQ132" s="2"/>
      <c r="AR132" s="2"/>
      <c r="AS132" s="2"/>
      <c r="AT132" s="2"/>
      <c r="AU132" s="2"/>
      <c r="AV132" s="2"/>
      <c r="AW132" s="2"/>
      <c r="AX132" s="308"/>
      <c r="AY132" s="308"/>
      <c r="AZ132" s="2"/>
      <c r="BA132" s="308"/>
      <c r="BB132" s="308"/>
      <c r="BC132" s="2"/>
      <c r="BD132" s="2"/>
      <c r="BE132" s="2"/>
      <c r="BF132" s="2"/>
      <c r="BG132" s="45"/>
      <c r="BM132" s="107"/>
      <c r="BW132" s="108" t="s">
        <v>675</v>
      </c>
      <c r="CQ132" s="4" t="s">
        <v>654</v>
      </c>
      <c r="CW132" s="4" t="b">
        <v>0</v>
      </c>
      <c r="DD132" s="5"/>
      <c r="DE132" s="5"/>
      <c r="DF132" s="5"/>
      <c r="DG132" s="5"/>
      <c r="DH132" s="5"/>
      <c r="DS132" s="5"/>
    </row>
    <row r="133" spans="1:123" ht="12.75" hidden="1" customHeight="1">
      <c r="F133" s="43"/>
      <c r="G133" s="55"/>
      <c r="H133" s="62" t="s">
        <v>802</v>
      </c>
      <c r="I133" s="58"/>
      <c r="J133" s="58"/>
      <c r="K133" s="58"/>
      <c r="L133" s="58"/>
      <c r="M133" s="58"/>
      <c r="N133" s="58"/>
      <c r="O133" s="58"/>
      <c r="P133" s="58"/>
      <c r="Q133" s="58"/>
      <c r="R133" s="61"/>
      <c r="S133" s="61"/>
      <c r="T133" s="129"/>
      <c r="U133" s="61"/>
      <c r="V133" s="88"/>
      <c r="W133" s="61"/>
      <c r="X133" s="59" t="s">
        <v>808</v>
      </c>
      <c r="Y133" s="61"/>
      <c r="Z133" s="59"/>
      <c r="AA133" s="61"/>
      <c r="AB133" s="61"/>
      <c r="AC133" s="61"/>
      <c r="AD133" s="61"/>
      <c r="AE133" s="88"/>
      <c r="AF133" s="88"/>
      <c r="AG133" s="2"/>
      <c r="AH133" s="2"/>
      <c r="AI133" s="2"/>
      <c r="AJ133" s="2"/>
      <c r="AK133" s="126" t="s">
        <v>811</v>
      </c>
      <c r="AL133" s="2"/>
      <c r="AM133" s="2"/>
      <c r="AN133" s="126"/>
      <c r="AO133" s="2"/>
      <c r="AP133" s="2"/>
      <c r="AQ133" s="2"/>
      <c r="AR133" s="2"/>
      <c r="AS133" s="2"/>
      <c r="AT133" s="2"/>
      <c r="AU133" s="2"/>
      <c r="AV133" s="2"/>
      <c r="AW133" s="2"/>
      <c r="AX133" s="2"/>
      <c r="AY133" s="2"/>
      <c r="AZ133" s="2"/>
      <c r="BA133" s="2"/>
      <c r="BB133" s="2"/>
      <c r="BC133" s="2"/>
      <c r="BD133" s="2"/>
      <c r="BE133" s="2"/>
      <c r="BF133" s="2"/>
      <c r="BG133" s="45"/>
      <c r="BM133" s="107" t="s">
        <v>672</v>
      </c>
      <c r="CQ133" s="4" t="s">
        <v>805</v>
      </c>
      <c r="CX133" s="4" t="b">
        <v>0</v>
      </c>
      <c r="DD133" s="5"/>
      <c r="DE133" s="5"/>
      <c r="DF133" s="5"/>
      <c r="DG133" s="5"/>
      <c r="DH133" s="5"/>
      <c r="DS133" s="5"/>
    </row>
    <row r="134" spans="1:123" ht="12.75" hidden="1" customHeight="1">
      <c r="F134" s="43"/>
      <c r="G134" s="55"/>
      <c r="H134" s="62"/>
      <c r="I134" s="58"/>
      <c r="J134" s="58"/>
      <c r="K134" s="58"/>
      <c r="L134" s="58"/>
      <c r="M134" s="58"/>
      <c r="N134" s="58"/>
      <c r="O134" s="58"/>
      <c r="P134" s="58"/>
      <c r="Q134" s="58"/>
      <c r="R134" s="61"/>
      <c r="S134" s="61"/>
      <c r="T134" s="61"/>
      <c r="U134" s="61"/>
      <c r="V134" s="88"/>
      <c r="W134" s="61"/>
      <c r="X134" s="61"/>
      <c r="Y134" s="61"/>
      <c r="Z134" s="61"/>
      <c r="AA134" s="61"/>
      <c r="AB134" s="61"/>
      <c r="AC134" s="61"/>
      <c r="AD134" s="61"/>
      <c r="AE134" s="88"/>
      <c r="AF134" s="88"/>
      <c r="AG134" s="2"/>
      <c r="AH134" s="2"/>
      <c r="AI134" s="2"/>
      <c r="AJ134" s="2"/>
      <c r="AK134" s="88"/>
      <c r="AL134" s="2"/>
      <c r="AM134" s="2"/>
      <c r="AN134" s="88"/>
      <c r="AO134" s="2"/>
      <c r="AP134" s="2"/>
      <c r="AQ134" s="2"/>
      <c r="AR134" s="2"/>
      <c r="AS134" s="2"/>
      <c r="AT134" s="2"/>
      <c r="AU134" s="2"/>
      <c r="AV134" s="2"/>
      <c r="AW134" s="2"/>
      <c r="AX134" s="308"/>
      <c r="AY134" s="308"/>
      <c r="AZ134" s="2"/>
      <c r="BA134" s="308"/>
      <c r="BB134" s="308"/>
      <c r="BC134" s="2"/>
      <c r="BD134" s="2"/>
      <c r="BE134" s="2"/>
      <c r="BF134" s="2"/>
      <c r="BG134" s="45"/>
      <c r="CQ134" s="4" t="s">
        <v>104</v>
      </c>
      <c r="CY134" s="4" t="b">
        <v>0</v>
      </c>
      <c r="DD134" s="5"/>
      <c r="DE134" s="5"/>
      <c r="DF134" s="5"/>
      <c r="DG134" s="5"/>
      <c r="DH134" s="5"/>
      <c r="DS134" s="5"/>
    </row>
    <row r="135" spans="1:123" ht="12.75" hidden="1" customHeight="1">
      <c r="F135" s="43"/>
      <c r="G135" s="55"/>
      <c r="H135" s="62" t="s">
        <v>803</v>
      </c>
      <c r="I135" s="2"/>
      <c r="J135" s="2"/>
      <c r="K135" s="2"/>
      <c r="L135" s="2"/>
      <c r="M135" s="2"/>
      <c r="N135" s="2"/>
      <c r="O135" s="2"/>
      <c r="P135" s="2"/>
      <c r="Q135" s="2"/>
      <c r="R135" s="88"/>
      <c r="S135" s="88"/>
      <c r="T135" s="88"/>
      <c r="U135" s="88"/>
      <c r="V135" s="88"/>
      <c r="W135" s="88"/>
      <c r="X135" s="88"/>
      <c r="Y135" s="88"/>
      <c r="Z135" s="88"/>
      <c r="AA135" s="88"/>
      <c r="AB135" s="88"/>
      <c r="AC135" s="88"/>
      <c r="AD135" s="88"/>
      <c r="AE135" s="88"/>
      <c r="AF135" s="88"/>
      <c r="AG135" s="2"/>
      <c r="AH135" s="2"/>
      <c r="AI135" s="2"/>
      <c r="AJ135" s="2"/>
      <c r="AK135" s="126" t="s">
        <v>812</v>
      </c>
      <c r="AL135" s="2"/>
      <c r="AM135" s="2"/>
      <c r="AN135" s="126"/>
      <c r="AO135" s="2"/>
      <c r="AP135" s="2"/>
      <c r="AQ135" s="2"/>
      <c r="AR135" s="2"/>
      <c r="AS135" s="2"/>
      <c r="AT135" s="2"/>
      <c r="AU135" s="2"/>
      <c r="AV135" s="2"/>
      <c r="AW135" s="2"/>
      <c r="AX135" s="2"/>
      <c r="AY135" s="2"/>
      <c r="AZ135" s="2"/>
      <c r="BA135" s="2"/>
      <c r="BB135" s="2"/>
      <c r="BC135" s="2"/>
      <c r="BD135" s="2"/>
      <c r="BE135" s="2"/>
      <c r="BF135" s="2"/>
      <c r="BG135" s="45"/>
      <c r="CQ135" s="4" t="s">
        <v>655</v>
      </c>
      <c r="CZ135" s="4" t="b">
        <v>0</v>
      </c>
      <c r="DD135" s="5"/>
      <c r="DE135" s="5"/>
      <c r="DF135" s="5"/>
      <c r="DG135" s="5"/>
      <c r="DH135" s="5"/>
      <c r="DS135" s="5"/>
    </row>
    <row r="136" spans="1:123" ht="12.75" hidden="1" customHeight="1">
      <c r="F136" s="43"/>
      <c r="G136" s="2"/>
      <c r="H136" s="58"/>
      <c r="I136" s="2"/>
      <c r="J136" s="2"/>
      <c r="K136" s="2"/>
      <c r="L136" s="2"/>
      <c r="M136" s="2"/>
      <c r="N136" s="2"/>
      <c r="O136" s="2"/>
      <c r="P136" s="2"/>
      <c r="Q136" s="2"/>
      <c r="R136" s="88"/>
      <c r="S136" s="88"/>
      <c r="T136" s="88"/>
      <c r="U136" s="88"/>
      <c r="V136" s="88"/>
      <c r="W136" s="88"/>
      <c r="X136" s="88"/>
      <c r="Y136" s="88"/>
      <c r="Z136" s="88"/>
      <c r="AA136" s="88"/>
      <c r="AB136" s="88"/>
      <c r="AC136" s="88"/>
      <c r="AD136" s="88"/>
      <c r="AE136" s="88"/>
      <c r="AF136" s="88"/>
      <c r="AG136" s="2"/>
      <c r="AH136" s="2"/>
      <c r="AI136" s="2"/>
      <c r="AJ136" s="2"/>
      <c r="AK136" s="88"/>
      <c r="AL136" s="2"/>
      <c r="AM136" s="2"/>
      <c r="AN136" s="88"/>
      <c r="AO136" s="2"/>
      <c r="AP136" s="2"/>
      <c r="AQ136" s="2"/>
      <c r="AR136" s="2"/>
      <c r="AS136" s="2"/>
      <c r="AT136" s="2"/>
      <c r="AU136" s="2"/>
      <c r="AV136" s="2"/>
      <c r="AW136" s="2"/>
      <c r="AX136" s="2"/>
      <c r="AY136" s="2"/>
      <c r="AZ136" s="2"/>
      <c r="BA136" s="308"/>
      <c r="BB136" s="308"/>
      <c r="BC136" s="2"/>
      <c r="BD136" s="2"/>
      <c r="BE136" s="2"/>
      <c r="BF136" s="2"/>
      <c r="BG136" s="45"/>
      <c r="CQ136" s="4" t="s">
        <v>656</v>
      </c>
      <c r="DA136" s="4" t="b">
        <v>0</v>
      </c>
      <c r="DD136" s="5"/>
      <c r="DE136" s="5"/>
      <c r="DF136" s="5"/>
      <c r="DG136" s="5"/>
      <c r="DH136" s="5"/>
      <c r="DS136" s="5"/>
    </row>
    <row r="137" spans="1:123" ht="12.75" hidden="1" customHeight="1">
      <c r="F137" s="43"/>
      <c r="G137" s="2"/>
      <c r="H137" s="62" t="s">
        <v>804</v>
      </c>
      <c r="I137" s="2"/>
      <c r="J137" s="2"/>
      <c r="K137" s="2"/>
      <c r="L137" s="2"/>
      <c r="M137" s="2"/>
      <c r="N137" s="2"/>
      <c r="O137" s="2"/>
      <c r="P137" s="2"/>
      <c r="Q137" s="2"/>
      <c r="R137" s="88"/>
      <c r="S137" s="88"/>
      <c r="T137" s="88"/>
      <c r="U137" s="88"/>
      <c r="V137" s="88"/>
      <c r="W137" s="88"/>
      <c r="X137" s="59" t="s">
        <v>809</v>
      </c>
      <c r="Y137" s="88"/>
      <c r="Z137" s="59"/>
      <c r="AA137" s="88"/>
      <c r="AB137" s="88"/>
      <c r="AC137" s="88"/>
      <c r="AD137" s="88"/>
      <c r="AE137" s="88"/>
      <c r="AF137" s="88"/>
      <c r="AG137" s="2"/>
      <c r="AH137" s="2"/>
      <c r="AI137" s="2"/>
      <c r="AJ137" s="2"/>
      <c r="AK137" s="126" t="s">
        <v>813</v>
      </c>
      <c r="AL137" s="2"/>
      <c r="AM137" s="2"/>
      <c r="AN137" s="126"/>
      <c r="AO137" s="2"/>
      <c r="AP137" s="2"/>
      <c r="AQ137" s="2"/>
      <c r="AR137" s="2"/>
      <c r="AS137" s="2"/>
      <c r="AT137" s="2"/>
      <c r="AU137" s="2"/>
      <c r="AV137" s="2"/>
      <c r="AW137" s="2"/>
      <c r="AX137" s="2"/>
      <c r="AY137" s="2"/>
      <c r="AZ137" s="2"/>
      <c r="BA137" s="2"/>
      <c r="BB137" s="2"/>
      <c r="BC137" s="2"/>
      <c r="BD137" s="2"/>
      <c r="BE137" s="2"/>
      <c r="BF137" s="2"/>
      <c r="BG137" s="45"/>
      <c r="BM137" s="65" t="b">
        <v>0</v>
      </c>
      <c r="BN137" s="4" t="s">
        <v>657</v>
      </c>
      <c r="CH137" s="4" t="s">
        <v>658</v>
      </c>
      <c r="CQ137" s="4" t="s">
        <v>806</v>
      </c>
      <c r="DB137" s="4" t="b">
        <v>0</v>
      </c>
      <c r="DD137" s="5"/>
      <c r="DE137" s="5"/>
      <c r="DF137" s="5"/>
      <c r="DG137" s="5"/>
      <c r="DH137" s="5"/>
      <c r="DS137" s="5"/>
    </row>
    <row r="138" spans="1:123" ht="12.75" hidden="1" customHeight="1">
      <c r="F138" s="43"/>
      <c r="G138" s="2"/>
      <c r="H138" s="2"/>
      <c r="I138" s="2"/>
      <c r="J138" s="2"/>
      <c r="K138" s="2"/>
      <c r="L138" s="2"/>
      <c r="M138" s="2"/>
      <c r="N138" s="2"/>
      <c r="O138" s="2"/>
      <c r="P138" s="2"/>
      <c r="Q138" s="2"/>
      <c r="R138" s="88"/>
      <c r="S138" s="88"/>
      <c r="T138" s="88"/>
      <c r="U138" s="88"/>
      <c r="V138" s="88"/>
      <c r="W138" s="88"/>
      <c r="X138" s="88"/>
      <c r="Y138" s="88"/>
      <c r="Z138" s="88"/>
      <c r="AA138" s="88"/>
      <c r="AB138" s="88"/>
      <c r="AC138" s="88"/>
      <c r="AD138" s="88"/>
      <c r="AE138" s="88"/>
      <c r="AF138" s="88"/>
      <c r="AG138" s="2"/>
      <c r="AH138" s="2"/>
      <c r="AI138" s="2"/>
      <c r="AJ138" s="2"/>
      <c r="AK138" s="126"/>
      <c r="AL138" s="2"/>
      <c r="AM138" s="2"/>
      <c r="AN138" s="2"/>
      <c r="AO138" s="2"/>
      <c r="AP138" s="60"/>
      <c r="AQ138" s="2"/>
      <c r="AR138" s="2"/>
      <c r="AS138" s="2"/>
      <c r="AT138" s="2"/>
      <c r="AU138" s="2"/>
      <c r="AV138" s="2"/>
      <c r="AW138" s="2"/>
      <c r="AX138" s="2"/>
      <c r="AY138" s="2"/>
      <c r="AZ138" s="2"/>
      <c r="BA138" s="2"/>
      <c r="BB138" s="2"/>
      <c r="BC138" s="2"/>
      <c r="BD138" s="2"/>
      <c r="BE138" s="2"/>
      <c r="BF138" s="2"/>
      <c r="BG138" s="45"/>
      <c r="CH138" s="4" t="s">
        <v>659</v>
      </c>
      <c r="CI138" s="4" t="s">
        <v>660</v>
      </c>
      <c r="CJ138" s="4" t="s">
        <v>661</v>
      </c>
      <c r="CK138" s="4" t="s">
        <v>662</v>
      </c>
      <c r="CL138" s="4" t="s">
        <v>109</v>
      </c>
      <c r="CM138" s="4" t="s">
        <v>663</v>
      </c>
      <c r="CN138" s="4" t="s">
        <v>110</v>
      </c>
      <c r="CO138" s="4" t="s">
        <v>111</v>
      </c>
      <c r="CQ138" s="4" t="s">
        <v>112</v>
      </c>
      <c r="DC138" s="4" t="b">
        <v>0</v>
      </c>
      <c r="DD138" s="4" t="b">
        <v>0</v>
      </c>
      <c r="DE138" s="5"/>
      <c r="DF138" s="5"/>
      <c r="DG138" s="5"/>
      <c r="DH138" s="5"/>
      <c r="DS138" s="5"/>
    </row>
    <row r="139" spans="1:123" ht="6.75" hidden="1" customHeight="1">
      <c r="F139" s="43"/>
      <c r="G139" s="2"/>
      <c r="H139" s="2"/>
      <c r="I139" s="2"/>
      <c r="J139" s="2"/>
      <c r="K139" s="2"/>
      <c r="L139" s="2"/>
      <c r="M139" s="2"/>
      <c r="N139" s="2"/>
      <c r="O139" s="2"/>
      <c r="P139" s="2"/>
      <c r="Q139" s="2"/>
      <c r="R139" s="88"/>
      <c r="S139" s="88"/>
      <c r="T139" s="88"/>
      <c r="U139" s="88"/>
      <c r="V139" s="88"/>
      <c r="W139" s="88"/>
      <c r="X139" s="88"/>
      <c r="Y139" s="88"/>
      <c r="Z139" s="88"/>
      <c r="AA139" s="88"/>
      <c r="AB139" s="88"/>
      <c r="AC139" s="88"/>
      <c r="AD139" s="88"/>
      <c r="AE139" s="88"/>
      <c r="AF139" s="88"/>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45"/>
      <c r="CH139" s="66">
        <f t="shared" ref="CH139:CO139" si="26">COUNTIF(CH140:CH779,"TRUE")</f>
        <v>0</v>
      </c>
      <c r="CI139" s="66">
        <f t="shared" si="26"/>
        <v>0</v>
      </c>
      <c r="CJ139" s="66">
        <f t="shared" si="26"/>
        <v>0</v>
      </c>
      <c r="CK139" s="66">
        <f t="shared" si="26"/>
        <v>0</v>
      </c>
      <c r="CL139" s="66">
        <f t="shared" si="26"/>
        <v>0</v>
      </c>
      <c r="CM139" s="66">
        <f t="shared" si="26"/>
        <v>0</v>
      </c>
      <c r="CN139" s="66">
        <f t="shared" si="26"/>
        <v>0</v>
      </c>
      <c r="CO139" s="66">
        <f t="shared" si="26"/>
        <v>0</v>
      </c>
      <c r="CP139" s="67" t="s">
        <v>113</v>
      </c>
      <c r="CQ139" s="50" t="s">
        <v>114</v>
      </c>
      <c r="DD139" s="5"/>
      <c r="DE139" s="5"/>
      <c r="DF139" s="5"/>
      <c r="DG139" s="5"/>
      <c r="DH139" s="5"/>
      <c r="DS139" s="5"/>
    </row>
    <row r="140" spans="1:123" ht="15.75">
      <c r="F140" s="47" t="s">
        <v>115</v>
      </c>
      <c r="G140" s="2"/>
      <c r="H140" s="2"/>
      <c r="I140" s="2"/>
      <c r="J140" s="2"/>
      <c r="K140" s="2"/>
      <c r="L140" s="2"/>
      <c r="M140" s="2"/>
      <c r="N140" s="2"/>
      <c r="O140" s="2"/>
      <c r="P140" s="2"/>
      <c r="Q140" s="2"/>
      <c r="R140" s="88"/>
      <c r="S140" s="88"/>
      <c r="T140" s="88"/>
      <c r="U140" s="88"/>
      <c r="V140" s="88"/>
      <c r="W140" s="88"/>
      <c r="X140" s="88"/>
      <c r="Y140" s="88"/>
      <c r="Z140" s="88"/>
      <c r="AA140" s="88"/>
      <c r="AB140" s="88"/>
      <c r="AC140" s="88"/>
      <c r="AD140" s="88"/>
      <c r="AE140" s="88"/>
      <c r="AF140" s="88"/>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68"/>
      <c r="BM140" s="110"/>
      <c r="BN140" s="111"/>
      <c r="BO140" s="111"/>
      <c r="BP140" s="111"/>
      <c r="BQ140" s="111"/>
      <c r="BR140" s="111"/>
      <c r="BS140" s="111"/>
      <c r="BT140" s="111"/>
      <c r="BU140" s="111"/>
      <c r="BV140" s="111"/>
      <c r="BW140" s="111"/>
      <c r="BX140" s="111"/>
      <c r="BY140" s="111"/>
      <c r="BZ140" s="111"/>
      <c r="CA140" s="111"/>
      <c r="CB140" s="112"/>
      <c r="CF140" s="120" t="s">
        <v>116</v>
      </c>
      <c r="CG140" s="122" t="s">
        <v>116</v>
      </c>
      <c r="CH140" s="4" t="b">
        <f>IF(COUNTIF(CP140:DD140,TRUE)=0,FALSE,TRUE)</f>
        <v>0</v>
      </c>
      <c r="CI140" s="69"/>
      <c r="CJ140" s="69"/>
      <c r="CK140" s="69"/>
      <c r="CP140" s="4" t="b">
        <f t="shared" ref="CP140:CP203" si="27">IF(COUNTIF(DJ:DJ,CF140)&gt;0,TRUE,FALSE)</f>
        <v>0</v>
      </c>
      <c r="CQ140" s="4" t="b">
        <f>IF(COUNTIF($BU$142:$CB$317,CF140)&gt;0,TRUE,FALSE)</f>
        <v>0</v>
      </c>
      <c r="CR140" s="4" t="b">
        <f>CR127</f>
        <v>0</v>
      </c>
      <c r="CS140" s="4" t="b">
        <f>$CS$128</f>
        <v>0</v>
      </c>
      <c r="CY140" s="4" t="b">
        <f>CY134</f>
        <v>0</v>
      </c>
      <c r="DC140" s="69"/>
      <c r="DD140" s="5"/>
      <c r="DE140" s="5"/>
      <c r="DF140" s="5"/>
      <c r="DG140" s="5"/>
      <c r="DH140" s="5"/>
      <c r="DS140" s="5"/>
    </row>
    <row r="141" spans="1:123" ht="15" customHeight="1">
      <c r="A141" s="70"/>
      <c r="F141" s="71"/>
      <c r="G141" s="72"/>
      <c r="H141" s="73"/>
      <c r="I141" s="72"/>
      <c r="J141" s="72"/>
      <c r="K141" s="72"/>
      <c r="L141" s="72"/>
      <c r="M141" s="72"/>
      <c r="N141" s="72"/>
      <c r="O141" s="74" t="s">
        <v>117</v>
      </c>
      <c r="P141" s="74"/>
      <c r="Q141" s="74" t="s">
        <v>664</v>
      </c>
      <c r="R141" s="72"/>
      <c r="S141" s="72"/>
      <c r="T141" s="72"/>
      <c r="U141" s="72"/>
      <c r="V141" s="72"/>
      <c r="W141" s="72"/>
      <c r="X141" s="72"/>
      <c r="Y141" s="72"/>
      <c r="Z141" s="72"/>
      <c r="AA141" s="72"/>
      <c r="AB141" s="74" t="s">
        <v>117</v>
      </c>
      <c r="AC141" s="74"/>
      <c r="AD141" s="74" t="s">
        <v>664</v>
      </c>
      <c r="AE141" s="72"/>
      <c r="AF141" s="72"/>
      <c r="AG141" s="72"/>
      <c r="AH141" s="72"/>
      <c r="AI141" s="72"/>
      <c r="AJ141" s="72"/>
      <c r="AK141" s="72"/>
      <c r="AL141" s="72"/>
      <c r="AM141" s="72"/>
      <c r="AN141" s="72"/>
      <c r="AO141" s="74" t="s">
        <v>665</v>
      </c>
      <c r="AP141" s="74"/>
      <c r="AQ141" s="74" t="s">
        <v>118</v>
      </c>
      <c r="AR141" s="72"/>
      <c r="AS141" s="72"/>
      <c r="AT141" s="72"/>
      <c r="AU141" s="72"/>
      <c r="AV141" s="72"/>
      <c r="AW141" s="72"/>
      <c r="AX141" s="72"/>
      <c r="AY141" s="72"/>
      <c r="AZ141" s="72"/>
      <c r="BA141" s="72"/>
      <c r="BB141" s="74" t="s">
        <v>665</v>
      </c>
      <c r="BC141" s="74"/>
      <c r="BD141" s="74" t="s">
        <v>666</v>
      </c>
      <c r="BE141" s="72"/>
      <c r="BF141" s="72"/>
      <c r="BG141" s="68"/>
      <c r="BM141" s="24">
        <v>1</v>
      </c>
      <c r="BO141" s="4">
        <v>2</v>
      </c>
      <c r="BQ141" s="4">
        <v>3</v>
      </c>
      <c r="BS141" s="4">
        <v>4</v>
      </c>
      <c r="CB141" s="113"/>
      <c r="CF141" s="120" t="s">
        <v>119</v>
      </c>
      <c r="CG141" s="122" t="s">
        <v>119</v>
      </c>
      <c r="CH141" s="4" t="b">
        <f t="shared" ref="CH141:CH204" si="28">IF(COUNTIF(CP141:DD141,TRUE)=0,FALSE,TRUE)</f>
        <v>0</v>
      </c>
      <c r="CI141" s="69"/>
      <c r="CJ141" s="69"/>
      <c r="CK141" s="69"/>
      <c r="CP141" s="4" t="b">
        <f t="shared" si="27"/>
        <v>0</v>
      </c>
      <c r="CQ141" s="4" t="b">
        <f t="shared" ref="CQ141:CQ204" si="29">IF(COUNTIF($BU$142:$CB$317,CF141)&gt;0,TRUE,FALSE)</f>
        <v>0</v>
      </c>
      <c r="CU141" s="4" t="b">
        <f>$CU$130</f>
        <v>0</v>
      </c>
      <c r="CX141" s="4" t="b">
        <f>$CX$133</f>
        <v>0</v>
      </c>
      <c r="CZ141" s="4" t="b">
        <f>CZ135</f>
        <v>0</v>
      </c>
      <c r="DB141" s="4" t="b">
        <f>$DB$137</f>
        <v>0</v>
      </c>
      <c r="DC141" s="69"/>
      <c r="DD141" s="5"/>
      <c r="DE141" s="5"/>
      <c r="DF141" s="5"/>
      <c r="DG141" s="5"/>
      <c r="DH141" s="5"/>
      <c r="DJ141" s="54" t="s">
        <v>120</v>
      </c>
      <c r="DS141" s="5"/>
    </row>
    <row r="142" spans="1:123" ht="15" customHeight="1">
      <c r="F142" s="71"/>
      <c r="G142" s="72"/>
      <c r="H142" s="57" t="s">
        <v>116</v>
      </c>
      <c r="I142" s="57"/>
      <c r="J142" s="57"/>
      <c r="K142" s="57"/>
      <c r="L142" s="57"/>
      <c r="M142" s="57"/>
      <c r="N142" s="57"/>
      <c r="O142" s="57"/>
      <c r="P142" s="57"/>
      <c r="Q142" s="57"/>
      <c r="R142" s="57"/>
      <c r="S142" s="57"/>
      <c r="T142" s="57"/>
      <c r="U142" s="57" t="s">
        <v>678</v>
      </c>
      <c r="V142" s="57"/>
      <c r="W142" s="57"/>
      <c r="X142" s="57"/>
      <c r="Y142" s="57"/>
      <c r="Z142" s="57"/>
      <c r="AA142" s="57"/>
      <c r="AB142" s="57"/>
      <c r="AC142" s="57"/>
      <c r="AD142" s="57"/>
      <c r="AE142" s="57"/>
      <c r="AF142" s="57"/>
      <c r="AG142" s="57"/>
      <c r="AH142" s="57" t="s">
        <v>680</v>
      </c>
      <c r="AI142" s="57"/>
      <c r="AJ142" s="57"/>
      <c r="AK142" s="57"/>
      <c r="AL142" s="57"/>
      <c r="AM142" s="57"/>
      <c r="AN142" s="57"/>
      <c r="AO142" s="57"/>
      <c r="AP142" s="57"/>
      <c r="AQ142" s="57"/>
      <c r="AR142" s="57"/>
      <c r="AS142" s="57"/>
      <c r="AT142" s="57"/>
      <c r="AU142" s="57"/>
      <c r="AV142" s="57"/>
      <c r="AW142" s="57"/>
      <c r="AX142" s="57"/>
      <c r="AY142" s="57"/>
      <c r="AZ142" s="57"/>
      <c r="BA142" s="57"/>
      <c r="BB142" s="57"/>
      <c r="BC142" s="57"/>
      <c r="BD142" s="57"/>
      <c r="BE142" s="57"/>
      <c r="BF142" s="75"/>
      <c r="BG142" s="97"/>
      <c r="BM142" s="24" t="b">
        <v>0</v>
      </c>
      <c r="BN142" s="4" t="b">
        <v>0</v>
      </c>
      <c r="BO142" s="4" t="b">
        <v>0</v>
      </c>
      <c r="BP142" s="4" t="b">
        <v>0</v>
      </c>
      <c r="BQ142" s="4" t="b">
        <v>0</v>
      </c>
      <c r="BR142" s="4" t="b">
        <v>0</v>
      </c>
      <c r="BS142" s="4" t="b">
        <v>0</v>
      </c>
      <c r="BT142" s="4" t="b">
        <v>0</v>
      </c>
      <c r="BU142" s="4" t="str">
        <f>IF(BM142=TRUE,H142,"")</f>
        <v/>
      </c>
      <c r="BV142" s="4" t="str">
        <f>IF(BN142=TRUE,H142&amp;"_1mM","")</f>
        <v/>
      </c>
      <c r="BW142" s="4" t="str">
        <f>IF(BO142=TRUE,U142,"")</f>
        <v/>
      </c>
      <c r="BX142" s="4" t="str">
        <f>IF(BP142=TRUE,U142&amp;"_1mM","")</f>
        <v/>
      </c>
      <c r="BY142" s="4" t="str">
        <f>IF(BQ142=TRUE,AH142,"")</f>
        <v/>
      </c>
      <c r="BZ142" s="4" t="str">
        <f>IF(BR142=TRUE,AH142&amp;"_1mM","")</f>
        <v/>
      </c>
      <c r="CA142" s="4" t="str">
        <f>IF(BS142=TRUE,AU142,"")</f>
        <v/>
      </c>
      <c r="CB142" s="113" t="str">
        <f>IF(BT142=TRUE,AU142&amp;"_1mM","")</f>
        <v/>
      </c>
      <c r="CD142" s="41"/>
      <c r="CF142" s="120" t="s">
        <v>678</v>
      </c>
      <c r="CG142" s="122" t="s">
        <v>122</v>
      </c>
      <c r="CH142" s="4" t="b">
        <f t="shared" si="28"/>
        <v>0</v>
      </c>
      <c r="CI142" s="69"/>
      <c r="CJ142" s="69"/>
      <c r="CK142" s="69"/>
      <c r="CP142" s="4" t="b">
        <f t="shared" si="27"/>
        <v>0</v>
      </c>
      <c r="CQ142" s="4" t="b">
        <f t="shared" si="29"/>
        <v>0</v>
      </c>
      <c r="CY142" s="4" t="b">
        <f>CY134</f>
        <v>0</v>
      </c>
      <c r="DC142" s="69"/>
      <c r="DD142" s="5"/>
      <c r="DE142" s="5"/>
      <c r="DF142" s="5"/>
      <c r="DG142" s="5"/>
      <c r="DH142" s="5"/>
      <c r="DJ142" s="76"/>
      <c r="DS142" s="5"/>
    </row>
    <row r="143" spans="1:123" ht="15" customHeight="1">
      <c r="F143" s="71"/>
      <c r="G143" s="72"/>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c r="AN143" s="57"/>
      <c r="AO143" s="57"/>
      <c r="AP143" s="57"/>
      <c r="AQ143" s="57"/>
      <c r="AR143" s="57"/>
      <c r="AS143" s="57"/>
      <c r="AT143" s="57"/>
      <c r="AU143" s="57"/>
      <c r="AV143" s="57"/>
      <c r="AW143" s="57"/>
      <c r="AX143" s="57"/>
      <c r="AY143" s="57"/>
      <c r="AZ143" s="57"/>
      <c r="BA143" s="57"/>
      <c r="BB143" s="75"/>
      <c r="BC143" s="75"/>
      <c r="BD143" s="75"/>
      <c r="BE143" s="75"/>
      <c r="BF143" s="75"/>
      <c r="BG143" s="97"/>
      <c r="BM143" s="24"/>
      <c r="CB143" s="113"/>
      <c r="CF143" s="120" t="s">
        <v>679</v>
      </c>
      <c r="CG143" s="122" t="s">
        <v>123</v>
      </c>
      <c r="CH143" s="4" t="b">
        <f t="shared" si="28"/>
        <v>0</v>
      </c>
      <c r="CI143" s="69"/>
      <c r="CJ143" s="69"/>
      <c r="CK143" s="69"/>
      <c r="CP143" s="4" t="b">
        <f t="shared" si="27"/>
        <v>0</v>
      </c>
      <c r="CQ143" s="4" t="b">
        <f t="shared" si="29"/>
        <v>0</v>
      </c>
      <c r="CZ143" s="4" t="b">
        <f>CZ135</f>
        <v>0</v>
      </c>
      <c r="DB143" s="4" t="b">
        <f>$DB$137</f>
        <v>0</v>
      </c>
      <c r="DC143" s="69"/>
      <c r="DD143" s="5"/>
      <c r="DE143" s="5"/>
      <c r="DF143" s="5"/>
      <c r="DG143" s="5"/>
      <c r="DH143" s="5"/>
      <c r="DJ143" s="77"/>
      <c r="DS143" s="5"/>
    </row>
    <row r="144" spans="1:123" ht="15" customHeight="1">
      <c r="F144" s="71"/>
      <c r="G144" s="72"/>
      <c r="H144" s="57" t="s">
        <v>124</v>
      </c>
      <c r="I144" s="57"/>
      <c r="J144" s="57"/>
      <c r="K144" s="57"/>
      <c r="L144" s="57"/>
      <c r="M144" s="57"/>
      <c r="N144" s="57"/>
      <c r="O144" s="57"/>
      <c r="P144" s="57"/>
      <c r="Q144" s="57"/>
      <c r="R144" s="57"/>
      <c r="S144" s="57"/>
      <c r="T144" s="57"/>
      <c r="U144" s="57" t="s">
        <v>682</v>
      </c>
      <c r="V144" s="57"/>
      <c r="W144" s="57"/>
      <c r="X144" s="57"/>
      <c r="Y144" s="57"/>
      <c r="Z144" s="57"/>
      <c r="AA144" s="57"/>
      <c r="AB144" s="57"/>
      <c r="AC144" s="57"/>
      <c r="AD144" s="57"/>
      <c r="AE144" s="57"/>
      <c r="AF144" s="57"/>
      <c r="AG144" s="57"/>
      <c r="AH144" s="57" t="s">
        <v>684</v>
      </c>
      <c r="AI144" s="57"/>
      <c r="AJ144" s="57"/>
      <c r="AK144" s="57"/>
      <c r="AL144" s="57"/>
      <c r="AM144" s="57"/>
      <c r="AN144" s="57"/>
      <c r="AO144" s="57"/>
      <c r="AP144" s="57"/>
      <c r="AQ144" s="57"/>
      <c r="AR144" s="57"/>
      <c r="AS144" s="57"/>
      <c r="AT144" s="57"/>
      <c r="AU144" s="57" t="s">
        <v>686</v>
      </c>
      <c r="AV144" s="57"/>
      <c r="AW144" s="57"/>
      <c r="AX144" s="57"/>
      <c r="AY144" s="57"/>
      <c r="AZ144" s="57"/>
      <c r="BA144" s="57"/>
      <c r="BB144" s="75"/>
      <c r="BC144" s="75"/>
      <c r="BD144" s="75"/>
      <c r="BE144" s="75"/>
      <c r="BF144" s="75"/>
      <c r="BG144" s="97"/>
      <c r="BM144" s="24" t="b">
        <v>0</v>
      </c>
      <c r="BN144" s="4" t="b">
        <v>0</v>
      </c>
      <c r="BO144" s="4" t="b">
        <v>0</v>
      </c>
      <c r="BP144" s="4" t="b">
        <v>0</v>
      </c>
      <c r="BQ144" s="4" t="b">
        <v>0</v>
      </c>
      <c r="BR144" s="4" t="b">
        <v>0</v>
      </c>
      <c r="BS144" s="4" t="b">
        <v>0</v>
      </c>
      <c r="BT144" s="4" t="b">
        <v>0</v>
      </c>
      <c r="BU144" s="4" t="str">
        <f>IF(BM144=TRUE,H144,"")</f>
        <v/>
      </c>
      <c r="BV144" s="4" t="str">
        <f>IF(BN144=TRUE,H144&amp;"_1mM","")</f>
        <v/>
      </c>
      <c r="BW144" s="4" t="str">
        <f>IF(BO144=TRUE,U144,"")</f>
        <v/>
      </c>
      <c r="BX144" s="4" t="str">
        <f>IF(BP144=TRUE,U144&amp;"_1mM","")</f>
        <v/>
      </c>
      <c r="BY144" s="4" t="str">
        <f>IF(BQ144=TRUE,AH144,"")</f>
        <v/>
      </c>
      <c r="BZ144" s="4" t="str">
        <f>IF(BR144=TRUE,AH144&amp;"_1mM","")</f>
        <v/>
      </c>
      <c r="CA144" s="4" t="str">
        <f>IF(BS144=TRUE,AU144,"")</f>
        <v/>
      </c>
      <c r="CB144" s="113" t="str">
        <f>IF(BT144=TRUE,AU144&amp;"_1mM","")</f>
        <v/>
      </c>
      <c r="CF144" s="120" t="s">
        <v>680</v>
      </c>
      <c r="CG144" s="122" t="s">
        <v>125</v>
      </c>
      <c r="CH144" s="4" t="b">
        <f t="shared" si="28"/>
        <v>0</v>
      </c>
      <c r="CI144" s="69"/>
      <c r="CJ144" s="69"/>
      <c r="CK144" s="69"/>
      <c r="CP144" s="4" t="b">
        <f t="shared" si="27"/>
        <v>0</v>
      </c>
      <c r="CQ144" s="4" t="b">
        <f t="shared" si="29"/>
        <v>0</v>
      </c>
      <c r="CY144" s="4" t="b">
        <f>CY134</f>
        <v>0</v>
      </c>
      <c r="DC144" s="69"/>
      <c r="DD144" s="5"/>
      <c r="DE144" s="5"/>
      <c r="DF144" s="5"/>
      <c r="DG144" s="5"/>
      <c r="DH144" s="5"/>
      <c r="DJ144" s="78"/>
      <c r="DS144" s="5"/>
    </row>
    <row r="145" spans="6:123" ht="15" customHeight="1">
      <c r="F145" s="71"/>
      <c r="G145" s="72"/>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7"/>
      <c r="AK145" s="57"/>
      <c r="AL145" s="57"/>
      <c r="AM145" s="57"/>
      <c r="AN145" s="57"/>
      <c r="AO145" s="57"/>
      <c r="AP145" s="57"/>
      <c r="AQ145" s="57"/>
      <c r="AR145" s="57"/>
      <c r="AS145" s="57"/>
      <c r="AT145" s="57"/>
      <c r="AU145" s="57"/>
      <c r="AV145" s="57"/>
      <c r="AW145" s="57"/>
      <c r="AX145" s="57"/>
      <c r="AY145" s="57"/>
      <c r="AZ145" s="57"/>
      <c r="BA145" s="57"/>
      <c r="BB145" s="75"/>
      <c r="BC145" s="75"/>
      <c r="BD145" s="75"/>
      <c r="BE145" s="75"/>
      <c r="BF145" s="75"/>
      <c r="BG145" s="97"/>
      <c r="BM145" s="24"/>
      <c r="CB145" s="113"/>
      <c r="CF145" s="120" t="s">
        <v>681</v>
      </c>
      <c r="CG145" s="122" t="s">
        <v>126</v>
      </c>
      <c r="CH145" s="4" t="b">
        <f t="shared" si="28"/>
        <v>0</v>
      </c>
      <c r="CI145" s="69"/>
      <c r="CJ145" s="69"/>
      <c r="CK145" s="69"/>
      <c r="CP145" s="4" t="b">
        <f t="shared" si="27"/>
        <v>0</v>
      </c>
      <c r="CQ145" s="4" t="b">
        <f t="shared" si="29"/>
        <v>0</v>
      </c>
      <c r="CZ145" s="4" t="b">
        <f>CZ135</f>
        <v>0</v>
      </c>
      <c r="DB145" s="4" t="b">
        <f>$DB$137</f>
        <v>0</v>
      </c>
      <c r="DC145" s="69"/>
      <c r="DD145" s="5"/>
      <c r="DE145" s="5"/>
      <c r="DF145" s="5"/>
      <c r="DG145" s="5"/>
      <c r="DH145" s="5"/>
      <c r="DJ145" s="78"/>
      <c r="DS145" s="5"/>
    </row>
    <row r="146" spans="6:123" ht="15" customHeight="1">
      <c r="F146" s="71"/>
      <c r="G146" s="72"/>
      <c r="H146" s="57" t="s">
        <v>688</v>
      </c>
      <c r="I146" s="57"/>
      <c r="J146" s="57"/>
      <c r="K146" s="57"/>
      <c r="L146" s="57"/>
      <c r="M146" s="57"/>
      <c r="N146" s="57"/>
      <c r="O146" s="57"/>
      <c r="P146" s="57"/>
      <c r="Q146" s="57"/>
      <c r="R146" s="57"/>
      <c r="S146" s="57"/>
      <c r="T146" s="57"/>
      <c r="U146" s="57" t="s">
        <v>690</v>
      </c>
      <c r="V146" s="57"/>
      <c r="W146" s="57"/>
      <c r="X146" s="57"/>
      <c r="Y146" s="57"/>
      <c r="Z146" s="57"/>
      <c r="AA146" s="57"/>
      <c r="AB146" s="57"/>
      <c r="AC146" s="57"/>
      <c r="AD146" s="57"/>
      <c r="AE146" s="57"/>
      <c r="AF146" s="57"/>
      <c r="AG146" s="57"/>
      <c r="AH146" s="57" t="s">
        <v>692</v>
      </c>
      <c r="AI146" s="57"/>
      <c r="AJ146" s="57"/>
      <c r="AK146" s="57"/>
      <c r="AL146" s="57"/>
      <c r="AM146" s="57"/>
      <c r="AN146" s="57"/>
      <c r="AO146" s="57"/>
      <c r="AP146" s="57"/>
      <c r="AQ146" s="57"/>
      <c r="AR146" s="57"/>
      <c r="AS146" s="57"/>
      <c r="AT146" s="57"/>
      <c r="AU146" s="57"/>
      <c r="AV146" s="57"/>
      <c r="AW146" s="57"/>
      <c r="AX146" s="57"/>
      <c r="AY146" s="57"/>
      <c r="AZ146" s="57"/>
      <c r="BA146" s="57"/>
      <c r="BB146" s="75"/>
      <c r="BC146" s="75"/>
      <c r="BD146" s="75"/>
      <c r="BE146" s="75"/>
      <c r="BF146" s="75"/>
      <c r="BG146" s="97"/>
      <c r="BM146" s="24" t="b">
        <v>0</v>
      </c>
      <c r="BN146" s="4" t="b">
        <v>0</v>
      </c>
      <c r="BO146" s="4" t="b">
        <v>0</v>
      </c>
      <c r="BP146" s="4" t="b">
        <v>0</v>
      </c>
      <c r="BQ146" s="4" t="b">
        <v>0</v>
      </c>
      <c r="BR146" s="4" t="b">
        <v>0</v>
      </c>
      <c r="BS146" s="4" t="b">
        <v>0</v>
      </c>
      <c r="BT146" s="4" t="b">
        <v>0</v>
      </c>
      <c r="BU146" s="4" t="str">
        <f>IF(BM146=TRUE,H146,"")</f>
        <v/>
      </c>
      <c r="BV146" s="4" t="str">
        <f>IF(BN146=TRUE,H146&amp;"_1mM","")</f>
        <v/>
      </c>
      <c r="BW146" s="4" t="str">
        <f>IF(BO146=TRUE,U146,"")</f>
        <v/>
      </c>
      <c r="BX146" s="4" t="str">
        <f>IF(BP146=TRUE,U146&amp;"_1mM","")</f>
        <v/>
      </c>
      <c r="BY146" s="4" t="str">
        <f>IF(BQ146=TRUE,AH146,"")</f>
        <v/>
      </c>
      <c r="BZ146" s="4" t="str">
        <f>IF(BR146=TRUE,AH146&amp;"_1mM","")</f>
        <v/>
      </c>
      <c r="CA146" s="4" t="str">
        <f>IF(BS146=TRUE,AU146,"")</f>
        <v/>
      </c>
      <c r="CB146" s="113" t="str">
        <f>IF(BT146=TRUE,AU146&amp;"_1mM","")</f>
        <v/>
      </c>
      <c r="CF146" s="121" t="s">
        <v>121</v>
      </c>
      <c r="CG146" s="122" t="s">
        <v>121</v>
      </c>
      <c r="CH146" s="4" t="b">
        <f t="shared" si="28"/>
        <v>0</v>
      </c>
      <c r="CI146" s="69"/>
      <c r="CJ146" s="69"/>
      <c r="CK146" s="69"/>
      <c r="CP146" s="4" t="b">
        <f t="shared" si="27"/>
        <v>0</v>
      </c>
      <c r="CQ146" s="4" t="b">
        <f t="shared" si="29"/>
        <v>0</v>
      </c>
      <c r="CS146" s="4" t="b">
        <f>$CS$128</f>
        <v>0</v>
      </c>
      <c r="CY146" s="4" t="b">
        <f>CY134</f>
        <v>0</v>
      </c>
      <c r="DC146" s="69"/>
      <c r="DD146" s="5"/>
      <c r="DE146" s="5"/>
      <c r="DF146" s="5"/>
      <c r="DG146" s="5"/>
      <c r="DH146" s="5"/>
      <c r="DJ146" s="78"/>
      <c r="DS146" s="5"/>
    </row>
    <row r="147" spans="6:123" ht="22.5" customHeight="1">
      <c r="F147" s="71"/>
      <c r="G147" s="72"/>
      <c r="H147" s="117"/>
      <c r="I147" s="117"/>
      <c r="J147" s="117"/>
      <c r="K147" s="117"/>
      <c r="L147" s="117"/>
      <c r="M147" s="117"/>
      <c r="N147" s="117"/>
      <c r="O147" s="117"/>
      <c r="P147" s="117"/>
      <c r="Q147" s="117"/>
      <c r="R147" s="117"/>
      <c r="S147" s="117"/>
      <c r="T147" s="117"/>
      <c r="U147" s="117"/>
      <c r="V147" s="117"/>
      <c r="W147" s="117"/>
      <c r="X147" s="117"/>
      <c r="Y147" s="117"/>
      <c r="Z147" s="117"/>
      <c r="AA147" s="117"/>
      <c r="AB147" s="117"/>
      <c r="AC147" s="117"/>
      <c r="AD147" s="117"/>
      <c r="AE147" s="117"/>
      <c r="AF147" s="117"/>
      <c r="AG147" s="117"/>
      <c r="AH147" s="117"/>
      <c r="AI147" s="117"/>
      <c r="AJ147" s="117"/>
      <c r="AK147" s="117"/>
      <c r="AL147" s="117"/>
      <c r="AM147" s="117"/>
      <c r="AN147" s="117"/>
      <c r="AO147" s="117"/>
      <c r="AP147" s="117"/>
      <c r="AQ147" s="117"/>
      <c r="AR147" s="117"/>
      <c r="AS147" s="117"/>
      <c r="AT147" s="117"/>
      <c r="AU147" s="117"/>
      <c r="AV147" s="117"/>
      <c r="AW147" s="117"/>
      <c r="AX147" s="117"/>
      <c r="AY147" s="117"/>
      <c r="AZ147" s="117"/>
      <c r="BA147" s="117"/>
      <c r="BB147" s="117"/>
      <c r="BC147" s="117"/>
      <c r="BD147" s="117"/>
      <c r="BE147" s="75"/>
      <c r="BF147" s="75"/>
      <c r="BG147" s="97"/>
      <c r="BM147" s="24"/>
      <c r="CB147" s="113"/>
      <c r="CF147" s="121" t="s">
        <v>127</v>
      </c>
      <c r="CG147" s="122" t="s">
        <v>127</v>
      </c>
      <c r="CH147" s="4" t="b">
        <f t="shared" si="28"/>
        <v>0</v>
      </c>
      <c r="CI147" s="69"/>
      <c r="CJ147" s="69"/>
      <c r="CK147" s="69"/>
      <c r="CP147" s="4" t="b">
        <f t="shared" si="27"/>
        <v>0</v>
      </c>
      <c r="CQ147" s="4" t="b">
        <f t="shared" si="29"/>
        <v>0</v>
      </c>
      <c r="CU147" s="4" t="b">
        <f>$CU$130</f>
        <v>0</v>
      </c>
      <c r="CX147" s="4" t="b">
        <f>$CX$133</f>
        <v>0</v>
      </c>
      <c r="CZ147" s="4" t="b">
        <f>CZ135</f>
        <v>0</v>
      </c>
      <c r="DB147" s="4" t="b">
        <f>$DB$137</f>
        <v>0</v>
      </c>
      <c r="DC147" s="69"/>
      <c r="DD147" s="5"/>
      <c r="DE147" s="5"/>
      <c r="DF147" s="5"/>
      <c r="DG147" s="5"/>
      <c r="DH147" s="5"/>
      <c r="DJ147" s="78"/>
      <c r="DS147" s="5"/>
    </row>
    <row r="148" spans="6:123" ht="15" customHeight="1">
      <c r="F148" s="71"/>
      <c r="G148" s="72"/>
      <c r="H148" s="57"/>
      <c r="I148" s="57"/>
      <c r="J148" s="57"/>
      <c r="K148" s="57"/>
      <c r="L148" s="57"/>
      <c r="M148" s="57"/>
      <c r="N148" s="57"/>
      <c r="O148" s="57"/>
      <c r="P148" s="57"/>
      <c r="Q148" s="57"/>
      <c r="R148" s="57"/>
      <c r="S148" s="57"/>
      <c r="T148" s="57"/>
      <c r="U148" s="57" t="s">
        <v>129</v>
      </c>
      <c r="V148" s="57"/>
      <c r="W148" s="57"/>
      <c r="X148" s="57"/>
      <c r="Y148" s="57"/>
      <c r="Z148" s="57"/>
      <c r="AA148" s="57"/>
      <c r="AB148" s="57"/>
      <c r="AC148" s="57"/>
      <c r="AD148" s="57"/>
      <c r="AE148" s="57"/>
      <c r="AF148" s="57"/>
      <c r="AG148" s="57"/>
      <c r="AH148" s="57" t="s">
        <v>130</v>
      </c>
      <c r="AI148" s="57"/>
      <c r="AJ148" s="57"/>
      <c r="AK148" s="57"/>
      <c r="AL148" s="57"/>
      <c r="AM148" s="57"/>
      <c r="AN148" s="57"/>
      <c r="AO148" s="57"/>
      <c r="AP148" s="57"/>
      <c r="AQ148" s="57"/>
      <c r="AR148" s="57"/>
      <c r="AS148" s="57"/>
      <c r="AT148" s="57"/>
      <c r="AU148" s="57"/>
      <c r="AV148" s="57"/>
      <c r="AW148" s="57"/>
      <c r="AX148" s="57"/>
      <c r="AY148" s="57"/>
      <c r="AZ148" s="57"/>
      <c r="BA148" s="57"/>
      <c r="BB148" s="75"/>
      <c r="BC148" s="75"/>
      <c r="BD148" s="75"/>
      <c r="BE148" s="75"/>
      <c r="BF148" s="75"/>
      <c r="BG148" s="97"/>
      <c r="BM148" s="24" t="b">
        <v>0</v>
      </c>
      <c r="BN148" s="4" t="b">
        <v>0</v>
      </c>
      <c r="BO148" s="4" t="b">
        <v>0</v>
      </c>
      <c r="BP148" s="4" t="b">
        <v>0</v>
      </c>
      <c r="BQ148" s="4" t="b">
        <v>0</v>
      </c>
      <c r="BR148" s="4" t="b">
        <v>0</v>
      </c>
      <c r="BS148" s="4" t="b">
        <v>0</v>
      </c>
      <c r="BT148" s="4" t="b">
        <v>0</v>
      </c>
      <c r="BU148" s="4" t="str">
        <f>IF(BM148=TRUE,H148,"")</f>
        <v/>
      </c>
      <c r="BV148" s="4" t="str">
        <f>IF(BN148=TRUE,H148&amp;"_1mM","")</f>
        <v/>
      </c>
      <c r="BW148" s="4" t="str">
        <f>IF(BO148=TRUE,U148,"")</f>
        <v/>
      </c>
      <c r="BX148" s="4" t="str">
        <f>IF(BP148=TRUE,U148&amp;"_1mM","")</f>
        <v/>
      </c>
      <c r="BY148" s="4" t="str">
        <f>IF(BQ148=TRUE,AH148,"")</f>
        <v/>
      </c>
      <c r="BZ148" s="4" t="str">
        <f>IF(BR148=TRUE,AH148&amp;"_1mM","")</f>
        <v/>
      </c>
      <c r="CA148" s="4" t="str">
        <f>IF(BS148=TRUE,AU148,"")</f>
        <v/>
      </c>
      <c r="CB148" s="113" t="str">
        <f>IF(BT148=TRUE,AU148&amp;"_1mM","")</f>
        <v/>
      </c>
      <c r="CF148" s="120" t="s">
        <v>124</v>
      </c>
      <c r="CG148" s="122" t="s">
        <v>124</v>
      </c>
      <c r="CH148" s="4" t="b">
        <f t="shared" si="28"/>
        <v>0</v>
      </c>
      <c r="CI148" s="69"/>
      <c r="CJ148" s="69"/>
      <c r="CK148" s="69"/>
      <c r="CP148" s="4" t="b">
        <f t="shared" si="27"/>
        <v>0</v>
      </c>
      <c r="CQ148" s="4" t="b">
        <f t="shared" si="29"/>
        <v>0</v>
      </c>
      <c r="CS148" s="4" t="b">
        <f>$CS$128</f>
        <v>0</v>
      </c>
      <c r="CY148" s="4" t="b">
        <f>CY134</f>
        <v>0</v>
      </c>
      <c r="DC148" s="69"/>
      <c r="DD148" s="5"/>
      <c r="DE148" s="5"/>
      <c r="DF148" s="5"/>
      <c r="DG148" s="5"/>
      <c r="DH148" s="5"/>
      <c r="DJ148" s="78"/>
      <c r="DS148" s="5"/>
    </row>
    <row r="149" spans="6:123" ht="15" customHeight="1">
      <c r="F149" s="71"/>
      <c r="G149" s="72"/>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7"/>
      <c r="AI149" s="57"/>
      <c r="AJ149" s="57"/>
      <c r="AK149" s="57"/>
      <c r="AL149" s="57"/>
      <c r="AM149" s="57"/>
      <c r="AN149" s="57"/>
      <c r="AO149" s="57"/>
      <c r="AP149" s="57"/>
      <c r="AQ149" s="57"/>
      <c r="AR149" s="57"/>
      <c r="AS149" s="57"/>
      <c r="AT149" s="57"/>
      <c r="AU149" s="57"/>
      <c r="AV149" s="57"/>
      <c r="AW149" s="57"/>
      <c r="AX149" s="57"/>
      <c r="AY149" s="57"/>
      <c r="AZ149" s="57"/>
      <c r="BA149" s="57"/>
      <c r="BB149" s="75"/>
      <c r="BC149" s="75"/>
      <c r="BD149" s="75"/>
      <c r="BE149" s="75"/>
      <c r="BF149" s="75"/>
      <c r="BG149" s="97"/>
      <c r="BM149" s="24"/>
      <c r="CB149" s="113"/>
      <c r="CF149" s="120" t="s">
        <v>132</v>
      </c>
      <c r="CG149" s="122" t="s">
        <v>132</v>
      </c>
      <c r="CH149" s="4" t="b">
        <f t="shared" si="28"/>
        <v>0</v>
      </c>
      <c r="CI149" s="69"/>
      <c r="CJ149" s="69"/>
      <c r="CK149" s="69"/>
      <c r="CP149" s="4" t="b">
        <f t="shared" si="27"/>
        <v>0</v>
      </c>
      <c r="CQ149" s="4" t="b">
        <f t="shared" si="29"/>
        <v>0</v>
      </c>
      <c r="CU149" s="4" t="b">
        <f>$CU$130</f>
        <v>0</v>
      </c>
      <c r="CX149" s="4" t="b">
        <f>$CX$133</f>
        <v>0</v>
      </c>
      <c r="CZ149" s="4" t="b">
        <f>CZ135</f>
        <v>0</v>
      </c>
      <c r="DB149" s="4" t="b">
        <f>$DB$137</f>
        <v>0</v>
      </c>
      <c r="DC149" s="69"/>
      <c r="DD149" s="5"/>
      <c r="DE149" s="5"/>
      <c r="DF149" s="5"/>
      <c r="DG149" s="5"/>
      <c r="DH149" s="5"/>
      <c r="DJ149" s="78"/>
      <c r="DS149" s="5"/>
    </row>
    <row r="150" spans="6:123" ht="15" customHeight="1">
      <c r="F150" s="71"/>
      <c r="G150" s="72"/>
      <c r="H150" s="57"/>
      <c r="I150" s="57"/>
      <c r="J150" s="57"/>
      <c r="K150" s="57"/>
      <c r="L150" s="57"/>
      <c r="M150" s="57"/>
      <c r="N150" s="57"/>
      <c r="O150" s="57"/>
      <c r="P150" s="57"/>
      <c r="Q150" s="57"/>
      <c r="R150" s="57"/>
      <c r="S150" s="57"/>
      <c r="T150" s="57"/>
      <c r="U150" s="57" t="s">
        <v>134</v>
      </c>
      <c r="V150" s="57"/>
      <c r="W150" s="57"/>
      <c r="X150" s="57"/>
      <c r="Y150" s="57"/>
      <c r="Z150" s="57"/>
      <c r="AA150" s="57"/>
      <c r="AB150" s="57"/>
      <c r="AC150" s="57"/>
      <c r="AD150" s="57"/>
      <c r="AE150" s="57"/>
      <c r="AF150" s="57"/>
      <c r="AG150" s="57"/>
      <c r="AH150" s="57"/>
      <c r="AI150" s="57"/>
      <c r="AJ150" s="57"/>
      <c r="AK150" s="57"/>
      <c r="AL150" s="57"/>
      <c r="AM150" s="57"/>
      <c r="AN150" s="57"/>
      <c r="AO150" s="57"/>
      <c r="AP150" s="57"/>
      <c r="AQ150" s="57"/>
      <c r="AR150" s="57"/>
      <c r="AS150" s="57"/>
      <c r="AT150" s="57"/>
      <c r="AU150" s="57"/>
      <c r="AV150" s="57"/>
      <c r="AW150" s="57"/>
      <c r="AX150" s="57"/>
      <c r="AY150" s="57"/>
      <c r="AZ150" s="57"/>
      <c r="BA150" s="57"/>
      <c r="BB150" s="75"/>
      <c r="BC150" s="75"/>
      <c r="BD150" s="75"/>
      <c r="BE150" s="75"/>
      <c r="BF150" s="75"/>
      <c r="BG150" s="97"/>
      <c r="BM150" s="24" t="b">
        <v>0</v>
      </c>
      <c r="BN150" s="4" t="b">
        <v>0</v>
      </c>
      <c r="BO150" s="4" t="b">
        <v>0</v>
      </c>
      <c r="BP150" s="4" t="b">
        <v>0</v>
      </c>
      <c r="BQ150" s="4" t="b">
        <v>0</v>
      </c>
      <c r="BR150" s="4" t="b">
        <v>0</v>
      </c>
      <c r="BS150" s="4" t="b">
        <v>0</v>
      </c>
      <c r="BT150" s="4" t="b">
        <v>0</v>
      </c>
      <c r="BU150" s="4" t="str">
        <f>IF(BM150=TRUE,H150,"")</f>
        <v/>
      </c>
      <c r="BV150" s="4" t="str">
        <f>IF(BN150=TRUE,H150&amp;"_1mM","")</f>
        <v/>
      </c>
      <c r="BW150" s="4" t="str">
        <f>IF(BO150=TRUE,U150,"")</f>
        <v/>
      </c>
      <c r="BX150" s="4" t="str">
        <f>IF(BP150=TRUE,U150&amp;"_1mM","")</f>
        <v/>
      </c>
      <c r="BY150" s="4" t="str">
        <f>IF(BQ150=TRUE,AH150,"")</f>
        <v/>
      </c>
      <c r="BZ150" s="4" t="str">
        <f>IF(BR150=TRUE,AH150&amp;"_1mM","")</f>
        <v/>
      </c>
      <c r="CA150" s="4" t="str">
        <f>IF(BS150=TRUE,AU150,"")</f>
        <v/>
      </c>
      <c r="CB150" s="113" t="str">
        <f>IF(BT150=TRUE,AU150&amp;"_1mM","")</f>
        <v/>
      </c>
      <c r="CF150" s="120" t="s">
        <v>682</v>
      </c>
      <c r="CG150" s="122" t="s">
        <v>137</v>
      </c>
      <c r="CH150" s="4" t="b">
        <f t="shared" si="28"/>
        <v>0</v>
      </c>
      <c r="CI150" s="69"/>
      <c r="CJ150" s="69"/>
      <c r="CK150" s="69"/>
      <c r="CP150" s="4" t="b">
        <f t="shared" si="27"/>
        <v>0</v>
      </c>
      <c r="CQ150" s="4" t="b">
        <f t="shared" si="29"/>
        <v>0</v>
      </c>
      <c r="CY150" s="4" t="b">
        <f>CY134</f>
        <v>0</v>
      </c>
      <c r="DC150" s="69"/>
      <c r="DD150" s="5"/>
      <c r="DE150" s="5"/>
      <c r="DF150" s="5"/>
      <c r="DG150" s="5"/>
      <c r="DH150" s="5"/>
      <c r="DJ150" s="78"/>
      <c r="DS150" s="5"/>
    </row>
    <row r="151" spans="6:123" ht="15" customHeight="1">
      <c r="F151" s="71"/>
      <c r="G151" s="72"/>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7"/>
      <c r="AK151" s="57"/>
      <c r="AL151" s="57"/>
      <c r="AM151" s="57"/>
      <c r="AN151" s="57"/>
      <c r="AO151" s="57"/>
      <c r="AP151" s="57"/>
      <c r="AQ151" s="57"/>
      <c r="AR151" s="57"/>
      <c r="AS151" s="57"/>
      <c r="AT151" s="57"/>
      <c r="AU151" s="57"/>
      <c r="AV151" s="57"/>
      <c r="AW151" s="57"/>
      <c r="AX151" s="57"/>
      <c r="AY151" s="57"/>
      <c r="AZ151" s="57"/>
      <c r="BA151" s="57"/>
      <c r="BB151" s="75"/>
      <c r="BC151" s="75"/>
      <c r="BD151" s="75"/>
      <c r="BE151" s="75"/>
      <c r="BF151" s="75"/>
      <c r="BG151" s="97"/>
      <c r="BM151" s="24"/>
      <c r="CB151" s="113"/>
      <c r="CF151" s="120" t="s">
        <v>683</v>
      </c>
      <c r="CG151" s="122" t="s">
        <v>138</v>
      </c>
      <c r="CH151" s="4" t="b">
        <f t="shared" si="28"/>
        <v>0</v>
      </c>
      <c r="CI151" s="69"/>
      <c r="CJ151" s="69"/>
      <c r="CK151" s="69"/>
      <c r="CP151" s="4" t="b">
        <f t="shared" si="27"/>
        <v>0</v>
      </c>
      <c r="CQ151" s="4" t="b">
        <f t="shared" si="29"/>
        <v>0</v>
      </c>
      <c r="CZ151" s="4" t="b">
        <f>CZ135</f>
        <v>0</v>
      </c>
      <c r="DB151" s="4" t="b">
        <f>$DB$137</f>
        <v>0</v>
      </c>
      <c r="DC151" s="69"/>
      <c r="DD151" s="5"/>
      <c r="DE151" s="5"/>
      <c r="DF151" s="5"/>
      <c r="DG151" s="5"/>
      <c r="DH151" s="5"/>
      <c r="DJ151" s="78"/>
      <c r="DS151" s="5"/>
    </row>
    <row r="152" spans="6:123" ht="15" customHeight="1">
      <c r="F152" s="71"/>
      <c r="G152" s="72"/>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57"/>
      <c r="AM152" s="57"/>
      <c r="AN152" s="57"/>
      <c r="AO152" s="57"/>
      <c r="AP152" s="57"/>
      <c r="AQ152" s="57"/>
      <c r="AR152" s="57"/>
      <c r="AS152" s="57"/>
      <c r="AT152" s="57"/>
      <c r="AU152" s="57"/>
      <c r="AV152" s="57"/>
      <c r="AW152" s="57"/>
      <c r="AX152" s="57"/>
      <c r="AY152" s="57"/>
      <c r="AZ152" s="57"/>
      <c r="BA152" s="57"/>
      <c r="BB152" s="75"/>
      <c r="BC152" s="75"/>
      <c r="BD152" s="75"/>
      <c r="BE152" s="75"/>
      <c r="BF152" s="75"/>
      <c r="BG152" s="97"/>
      <c r="BM152" s="24" t="b">
        <v>0</v>
      </c>
      <c r="BN152" s="4" t="b">
        <v>0</v>
      </c>
      <c r="BO152" s="4" t="b">
        <v>0</v>
      </c>
      <c r="BP152" s="4" t="b">
        <v>0</v>
      </c>
      <c r="BQ152" s="4" t="b">
        <v>0</v>
      </c>
      <c r="BR152" s="4" t="b">
        <v>0</v>
      </c>
      <c r="BS152" s="4" t="b">
        <v>0</v>
      </c>
      <c r="BT152" s="4" t="b">
        <v>0</v>
      </c>
      <c r="BU152" s="4" t="str">
        <f>IF(BM152=TRUE,H152,"")</f>
        <v/>
      </c>
      <c r="BV152" s="4" t="str">
        <f>IF(BN152=TRUE,H152&amp;"_1mM","")</f>
        <v/>
      </c>
      <c r="BW152" s="4" t="str">
        <f>IF(BO152=TRUE,U152,"")</f>
        <v/>
      </c>
      <c r="BX152" s="4" t="str">
        <f>IF(BP152=TRUE,U152&amp;"_1mM","")</f>
        <v/>
      </c>
      <c r="BY152" s="4" t="str">
        <f>IF(BQ152=TRUE,AH152,"")</f>
        <v/>
      </c>
      <c r="BZ152" s="4" t="str">
        <f>IF(BR152=TRUE,AH152&amp;"_1mM","")</f>
        <v/>
      </c>
      <c r="CA152" s="4" t="str">
        <f>IF(BS152=TRUE,AU152,"")</f>
        <v/>
      </c>
      <c r="CB152" s="113" t="str">
        <f>IF(BT152=TRUE,AU152&amp;"_1mM","")</f>
        <v/>
      </c>
      <c r="CF152" s="120" t="s">
        <v>684</v>
      </c>
      <c r="CG152" s="122" t="s">
        <v>142</v>
      </c>
      <c r="CH152" s="4" t="b">
        <f t="shared" si="28"/>
        <v>0</v>
      </c>
      <c r="CI152" s="69"/>
      <c r="CJ152" s="69"/>
      <c r="CK152" s="69"/>
      <c r="CP152" s="4" t="b">
        <f t="shared" si="27"/>
        <v>0</v>
      </c>
      <c r="CQ152" s="4" t="b">
        <f t="shared" si="29"/>
        <v>0</v>
      </c>
      <c r="CY152" s="4" t="b">
        <f>CY134</f>
        <v>0</v>
      </c>
      <c r="DC152" s="69"/>
      <c r="DD152" s="5"/>
      <c r="DE152" s="5"/>
      <c r="DF152" s="5"/>
      <c r="DG152" s="5"/>
      <c r="DH152" s="5"/>
      <c r="DJ152" s="78"/>
      <c r="DS152" s="5"/>
    </row>
    <row r="153" spans="6:123" ht="15" customHeight="1">
      <c r="F153" s="71"/>
      <c r="G153" s="72"/>
      <c r="H153" s="57"/>
      <c r="I153" s="57"/>
      <c r="J153" s="57"/>
      <c r="K153" s="57"/>
      <c r="L153" s="57"/>
      <c r="M153" s="57"/>
      <c r="N153" s="57"/>
      <c r="O153" s="57"/>
      <c r="P153" s="57"/>
      <c r="Q153" s="57"/>
      <c r="R153" s="57"/>
      <c r="S153" s="57"/>
      <c r="T153" s="57"/>
      <c r="U153" s="106"/>
      <c r="V153" s="106"/>
      <c r="W153" s="106"/>
      <c r="X153" s="106"/>
      <c r="Y153" s="106"/>
      <c r="Z153" s="106"/>
      <c r="AA153" s="106"/>
      <c r="AB153" s="57"/>
      <c r="AC153" s="57"/>
      <c r="AD153" s="57"/>
      <c r="AE153" s="57"/>
      <c r="AF153" s="57"/>
      <c r="AG153" s="57"/>
      <c r="AH153" s="57"/>
      <c r="AI153" s="57"/>
      <c r="AJ153" s="57"/>
      <c r="AK153" s="57"/>
      <c r="AL153" s="57"/>
      <c r="AM153" s="57"/>
      <c r="AN153" s="57"/>
      <c r="AO153" s="57"/>
      <c r="AP153" s="57"/>
      <c r="AQ153" s="57"/>
      <c r="AR153" s="57"/>
      <c r="AS153" s="57"/>
      <c r="AT153" s="57"/>
      <c r="AU153" s="57"/>
      <c r="AV153" s="57"/>
      <c r="AW153" s="57"/>
      <c r="AX153" s="57"/>
      <c r="AY153" s="57"/>
      <c r="AZ153" s="57"/>
      <c r="BA153" s="57"/>
      <c r="BB153" s="75"/>
      <c r="BC153" s="75"/>
      <c r="BD153" s="75"/>
      <c r="BE153" s="75"/>
      <c r="BF153" s="75"/>
      <c r="BG153" s="97"/>
      <c r="BM153" s="24"/>
      <c r="CB153" s="113"/>
      <c r="CF153" s="120" t="s">
        <v>685</v>
      </c>
      <c r="CG153" s="122" t="s">
        <v>143</v>
      </c>
      <c r="CH153" s="4" t="b">
        <f t="shared" si="28"/>
        <v>0</v>
      </c>
      <c r="CI153" s="69"/>
      <c r="CJ153" s="69"/>
      <c r="CK153" s="69"/>
      <c r="CP153" s="4" t="b">
        <f t="shared" si="27"/>
        <v>0</v>
      </c>
      <c r="CQ153" s="4" t="b">
        <f t="shared" si="29"/>
        <v>0</v>
      </c>
      <c r="CZ153" s="4" t="b">
        <f>CZ135</f>
        <v>0</v>
      </c>
      <c r="DB153" s="4" t="b">
        <f>$DB$137</f>
        <v>0</v>
      </c>
      <c r="DC153" s="69"/>
      <c r="DD153" s="5"/>
      <c r="DE153" s="5"/>
      <c r="DF153" s="5"/>
      <c r="DG153" s="5"/>
      <c r="DH153" s="5"/>
      <c r="DJ153" s="78"/>
      <c r="DS153" s="5"/>
    </row>
    <row r="154" spans="6:123" ht="15" customHeight="1">
      <c r="F154" s="71"/>
      <c r="G154" s="72"/>
      <c r="H154" s="57" t="s">
        <v>144</v>
      </c>
      <c r="I154" s="106"/>
      <c r="J154" s="106"/>
      <c r="K154" s="106"/>
      <c r="L154" s="106"/>
      <c r="M154" s="106"/>
      <c r="N154" s="106"/>
      <c r="O154" s="57"/>
      <c r="P154" s="57"/>
      <c r="Q154" s="57"/>
      <c r="R154" s="57"/>
      <c r="S154" s="57"/>
      <c r="T154" s="57"/>
      <c r="U154" s="57"/>
      <c r="V154" s="106"/>
      <c r="W154" s="106"/>
      <c r="X154" s="106"/>
      <c r="Y154" s="106"/>
      <c r="Z154" s="106"/>
      <c r="AA154" s="57"/>
      <c r="AB154" s="57"/>
      <c r="AC154" s="57"/>
      <c r="AD154" s="57"/>
      <c r="AE154" s="57"/>
      <c r="AF154" s="57"/>
      <c r="AG154" s="57"/>
      <c r="AH154" s="57" t="s">
        <v>704</v>
      </c>
      <c r="AI154" s="106"/>
      <c r="AJ154" s="106"/>
      <c r="AK154" s="106"/>
      <c r="AL154" s="106"/>
      <c r="AM154" s="106"/>
      <c r="AN154" s="106"/>
      <c r="AO154" s="57"/>
      <c r="AP154" s="57"/>
      <c r="AQ154" s="57"/>
      <c r="AR154" s="57"/>
      <c r="AS154" s="57"/>
      <c r="AT154" s="57"/>
      <c r="AU154" s="57" t="s">
        <v>790</v>
      </c>
      <c r="AV154" s="57"/>
      <c r="AW154" s="57"/>
      <c r="AX154" s="57"/>
      <c r="AY154" s="57"/>
      <c r="AZ154" s="57"/>
      <c r="BA154" s="57"/>
      <c r="BB154" s="75"/>
      <c r="BC154" s="75"/>
      <c r="BD154" s="75"/>
      <c r="BE154" s="75"/>
      <c r="BF154" s="75"/>
      <c r="BG154" s="97"/>
      <c r="BM154" s="24" t="b">
        <v>0</v>
      </c>
      <c r="BN154" s="4" t="b">
        <v>0</v>
      </c>
      <c r="BO154" s="4" t="b">
        <v>0</v>
      </c>
      <c r="BP154" s="4" t="b">
        <v>0</v>
      </c>
      <c r="BQ154" s="4" t="b">
        <v>0</v>
      </c>
      <c r="BR154" s="4" t="b">
        <v>0</v>
      </c>
      <c r="BS154" s="4" t="b">
        <v>0</v>
      </c>
      <c r="BT154" s="4" t="b">
        <v>0</v>
      </c>
      <c r="BU154" s="4" t="str">
        <f>IF(BM154=TRUE,H154,"")</f>
        <v/>
      </c>
      <c r="BV154" s="4" t="str">
        <f>IF(BN154=TRUE,H154&amp;"_1mM","")</f>
        <v/>
      </c>
      <c r="BW154" s="4" t="str">
        <f>IF(BO154=TRUE,U154,"")</f>
        <v/>
      </c>
      <c r="BX154" s="4" t="str">
        <f>IF(BP154=TRUE,U154&amp;"_1mM","")</f>
        <v/>
      </c>
      <c r="BY154" s="4" t="str">
        <f>IF(BQ154=TRUE,AH154,"")</f>
        <v/>
      </c>
      <c r="BZ154" s="4" t="str">
        <f>IF(BR154=TRUE,AH154&amp;"_1mM","")</f>
        <v/>
      </c>
      <c r="CA154" s="4" t="str">
        <f>IF(BS154=TRUE,AU154,"")</f>
        <v/>
      </c>
      <c r="CB154" s="113" t="str">
        <f>IF(BT154=TRUE,AU154&amp;"_1mM","")</f>
        <v/>
      </c>
      <c r="CF154" s="120" t="s">
        <v>686</v>
      </c>
      <c r="CG154" s="122" t="s">
        <v>145</v>
      </c>
      <c r="CH154" s="4" t="b">
        <f t="shared" si="28"/>
        <v>0</v>
      </c>
      <c r="CI154" s="69"/>
      <c r="CJ154" s="69"/>
      <c r="CK154" s="69"/>
      <c r="CP154" s="4" t="b">
        <f t="shared" si="27"/>
        <v>0</v>
      </c>
      <c r="CQ154" s="4" t="b">
        <f t="shared" si="29"/>
        <v>0</v>
      </c>
      <c r="CY154" s="4" t="b">
        <f>CY134</f>
        <v>0</v>
      </c>
      <c r="DC154" s="69"/>
      <c r="DD154" s="5"/>
      <c r="DE154" s="5"/>
      <c r="DF154" s="5"/>
      <c r="DG154" s="5"/>
      <c r="DH154" s="5"/>
      <c r="DJ154" s="78"/>
      <c r="DS154" s="5"/>
    </row>
    <row r="155" spans="6:123" ht="22.5" customHeight="1">
      <c r="F155" s="71"/>
      <c r="G155" s="72"/>
      <c r="H155" s="57"/>
      <c r="I155" s="57"/>
      <c r="J155" s="57"/>
      <c r="K155" s="57"/>
      <c r="L155" s="57"/>
      <c r="M155" s="57"/>
      <c r="N155" s="57"/>
      <c r="O155" s="57"/>
      <c r="P155" s="57"/>
      <c r="Q155" s="57"/>
      <c r="R155" s="57"/>
      <c r="S155" s="57"/>
      <c r="T155" s="57"/>
      <c r="U155" s="117"/>
      <c r="V155" s="117"/>
      <c r="W155" s="117"/>
      <c r="X155" s="117"/>
      <c r="Y155" s="117"/>
      <c r="Z155" s="117"/>
      <c r="AA155" s="117"/>
      <c r="AB155" s="117"/>
      <c r="AC155" s="117"/>
      <c r="AD155" s="117"/>
      <c r="AE155" s="117"/>
      <c r="AF155" s="117"/>
      <c r="AG155" s="117"/>
      <c r="AH155" s="117"/>
      <c r="AI155" s="117"/>
      <c r="AJ155" s="117"/>
      <c r="AK155" s="117"/>
      <c r="AL155" s="117"/>
      <c r="AM155" s="117"/>
      <c r="AN155" s="117"/>
      <c r="AO155" s="117"/>
      <c r="AP155" s="117"/>
      <c r="AQ155" s="117"/>
      <c r="AR155" s="119"/>
      <c r="AS155" s="119"/>
      <c r="AT155" s="119"/>
      <c r="AU155" s="117" t="s">
        <v>676</v>
      </c>
      <c r="AV155" s="117"/>
      <c r="AW155" s="117"/>
      <c r="AX155" s="117"/>
      <c r="AY155" s="117"/>
      <c r="AZ155" s="117"/>
      <c r="BA155" s="117"/>
      <c r="BB155" s="117"/>
      <c r="BC155" s="117"/>
      <c r="BD155" s="117"/>
      <c r="BE155" s="75"/>
      <c r="BF155" s="75"/>
      <c r="BG155" s="97"/>
      <c r="BM155" s="24"/>
      <c r="CB155" s="113"/>
      <c r="CF155" s="120" t="s">
        <v>687</v>
      </c>
      <c r="CG155" s="122" t="s">
        <v>146</v>
      </c>
      <c r="CH155" s="4" t="b">
        <f t="shared" si="28"/>
        <v>0</v>
      </c>
      <c r="CI155" s="69"/>
      <c r="CJ155" s="69"/>
      <c r="CK155" s="69"/>
      <c r="CP155" s="4" t="b">
        <f t="shared" si="27"/>
        <v>0</v>
      </c>
      <c r="CQ155" s="4" t="b">
        <f t="shared" si="29"/>
        <v>0</v>
      </c>
      <c r="CZ155" s="4" t="b">
        <f>CZ135</f>
        <v>0</v>
      </c>
      <c r="DB155" s="4" t="b">
        <f>$DB$137</f>
        <v>0</v>
      </c>
      <c r="DC155" s="69"/>
      <c r="DD155" s="5"/>
      <c r="DE155" s="5"/>
      <c r="DF155" s="5"/>
      <c r="DG155" s="5"/>
      <c r="DH155" s="5"/>
      <c r="DJ155" s="78"/>
      <c r="DS155" s="5"/>
    </row>
    <row r="156" spans="6:123" ht="15" customHeight="1">
      <c r="F156" s="71"/>
      <c r="G156" s="72"/>
      <c r="H156" s="57"/>
      <c r="I156" s="106"/>
      <c r="J156" s="106"/>
      <c r="K156" s="106"/>
      <c r="L156" s="106"/>
      <c r="M156" s="106"/>
      <c r="N156" s="106"/>
      <c r="O156" s="57"/>
      <c r="P156" s="57"/>
      <c r="Q156" s="57"/>
      <c r="R156" s="57"/>
      <c r="S156" s="57"/>
      <c r="T156" s="57"/>
      <c r="U156" s="57"/>
      <c r="V156" s="57"/>
      <c r="W156" s="57"/>
      <c r="X156" s="57"/>
      <c r="Y156" s="57"/>
      <c r="Z156" s="57"/>
      <c r="AA156" s="57"/>
      <c r="AB156" s="57"/>
      <c r="AC156" s="57"/>
      <c r="AD156" s="57"/>
      <c r="AE156" s="57"/>
      <c r="AF156" s="57"/>
      <c r="AG156" s="57"/>
      <c r="AH156" s="57"/>
      <c r="AI156" s="57"/>
      <c r="AJ156" s="57"/>
      <c r="AK156" s="57"/>
      <c r="AL156" s="57"/>
      <c r="AM156" s="57"/>
      <c r="AN156" s="57"/>
      <c r="AO156" s="57"/>
      <c r="AP156" s="57"/>
      <c r="AQ156" s="57"/>
      <c r="AR156" s="57"/>
      <c r="AS156" s="57"/>
      <c r="AT156" s="57"/>
      <c r="AU156" s="57" t="s">
        <v>721</v>
      </c>
      <c r="AV156" s="106"/>
      <c r="AW156" s="106"/>
      <c r="AX156" s="106"/>
      <c r="AY156" s="106"/>
      <c r="AZ156" s="106"/>
      <c r="BA156" s="106"/>
      <c r="BB156" s="75"/>
      <c r="BC156" s="75"/>
      <c r="BD156" s="75"/>
      <c r="BE156" s="75"/>
      <c r="BF156" s="75"/>
      <c r="BG156" s="97"/>
      <c r="BM156" s="24" t="b">
        <v>0</v>
      </c>
      <c r="BN156" s="4" t="b">
        <v>0</v>
      </c>
      <c r="BO156" s="4" t="b">
        <v>0</v>
      </c>
      <c r="BP156" s="4" t="b">
        <v>0</v>
      </c>
      <c r="BQ156" s="4" t="b">
        <v>0</v>
      </c>
      <c r="BR156" s="4" t="b">
        <v>0</v>
      </c>
      <c r="BS156" s="4" t="b">
        <v>0</v>
      </c>
      <c r="BT156" s="4" t="b">
        <v>0</v>
      </c>
      <c r="BU156" s="4" t="str">
        <f>IF(BM156=TRUE,H156,"")</f>
        <v/>
      </c>
      <c r="BV156" s="4" t="str">
        <f>IF(BN156=TRUE,H156&amp;"_1mM","")</f>
        <v/>
      </c>
      <c r="BW156" s="4" t="str">
        <f>IF(BO156=TRUE,U156,"")</f>
        <v/>
      </c>
      <c r="BX156" s="4" t="str">
        <f>IF(BP156=TRUE,U156&amp;"_1mM","")</f>
        <v/>
      </c>
      <c r="BY156" s="4" t="str">
        <f>IF(BQ156=TRUE,AH156,"")</f>
        <v/>
      </c>
      <c r="BZ156" s="4" t="str">
        <f>IF(BR156=TRUE,AH156&amp;"_1mM","")</f>
        <v/>
      </c>
      <c r="CA156" s="4" t="str">
        <f>IF(BS156=TRUE,AU156,"")</f>
        <v/>
      </c>
      <c r="CB156" s="113" t="str">
        <f>IF(BT156=TRUE,AU156&amp;"_1mM","")</f>
        <v/>
      </c>
      <c r="CF156" s="120" t="s">
        <v>688</v>
      </c>
      <c r="CG156" s="122" t="s">
        <v>147</v>
      </c>
      <c r="CH156" s="4" t="b">
        <f t="shared" si="28"/>
        <v>0</v>
      </c>
      <c r="CI156" s="69"/>
      <c r="CJ156" s="69"/>
      <c r="CK156" s="69"/>
      <c r="CP156" s="4" t="b">
        <f t="shared" si="27"/>
        <v>0</v>
      </c>
      <c r="CQ156" s="4" t="b">
        <f t="shared" si="29"/>
        <v>0</v>
      </c>
      <c r="CY156" s="4" t="b">
        <f>CY134</f>
        <v>0</v>
      </c>
      <c r="DC156" s="69"/>
      <c r="DD156" s="5"/>
      <c r="DE156" s="5"/>
      <c r="DF156" s="5"/>
      <c r="DG156" s="5"/>
      <c r="DH156" s="5"/>
      <c r="DJ156" s="78"/>
      <c r="DS156" s="5"/>
    </row>
    <row r="157" spans="6:123" ht="22.5" customHeight="1">
      <c r="F157" s="71"/>
      <c r="G157" s="72"/>
      <c r="H157" s="117"/>
      <c r="I157" s="117"/>
      <c r="J157" s="117"/>
      <c r="K157" s="117"/>
      <c r="L157" s="117"/>
      <c r="M157" s="117"/>
      <c r="N157" s="117"/>
      <c r="O157" s="117"/>
      <c r="P157" s="117"/>
      <c r="Q157" s="117"/>
      <c r="R157" s="117"/>
      <c r="S157" s="117"/>
      <c r="T157" s="117"/>
      <c r="U157" s="117"/>
      <c r="V157" s="117"/>
      <c r="W157" s="117"/>
      <c r="X157" s="117"/>
      <c r="Y157" s="117"/>
      <c r="Z157" s="117"/>
      <c r="AA157" s="117"/>
      <c r="AB157" s="117"/>
      <c r="AC157" s="117"/>
      <c r="AD157" s="117"/>
      <c r="AE157" s="117"/>
      <c r="AF157" s="117"/>
      <c r="AG157" s="117"/>
      <c r="AH157" s="117"/>
      <c r="AI157" s="117"/>
      <c r="AJ157" s="117"/>
      <c r="AK157" s="117"/>
      <c r="AL157" s="117"/>
      <c r="AM157" s="117"/>
      <c r="AN157" s="117"/>
      <c r="AO157" s="117"/>
      <c r="AP157" s="117"/>
      <c r="AQ157" s="117"/>
      <c r="AR157" s="117"/>
      <c r="AS157" s="117"/>
      <c r="AT157" s="117"/>
      <c r="AU157" s="117"/>
      <c r="AV157" s="117"/>
      <c r="AW157" s="117"/>
      <c r="AX157" s="117"/>
      <c r="AY157" s="117"/>
      <c r="AZ157" s="117"/>
      <c r="BA157" s="117"/>
      <c r="BB157" s="117"/>
      <c r="BC157" s="117"/>
      <c r="BD157" s="117"/>
      <c r="BE157" s="75"/>
      <c r="BF157" s="75"/>
      <c r="BG157" s="97"/>
      <c r="BM157" s="24"/>
      <c r="CB157" s="113"/>
      <c r="CF157" s="120" t="s">
        <v>689</v>
      </c>
      <c r="CG157" s="122" t="s">
        <v>148</v>
      </c>
      <c r="CH157" s="4" t="b">
        <f t="shared" si="28"/>
        <v>0</v>
      </c>
      <c r="CI157" s="69"/>
      <c r="CJ157" s="69"/>
      <c r="CK157" s="69"/>
      <c r="CP157" s="4" t="b">
        <f t="shared" si="27"/>
        <v>0</v>
      </c>
      <c r="CQ157" s="4" t="b">
        <f t="shared" si="29"/>
        <v>0</v>
      </c>
      <c r="CZ157" s="4" t="b">
        <f>CZ135</f>
        <v>0</v>
      </c>
      <c r="DB157" s="4" t="b">
        <f>$DB$137</f>
        <v>0</v>
      </c>
      <c r="DC157" s="69"/>
      <c r="DD157" s="5"/>
      <c r="DE157" s="5"/>
      <c r="DF157" s="5"/>
      <c r="DG157" s="5"/>
      <c r="DH157" s="5"/>
      <c r="DJ157" s="78"/>
      <c r="DS157" s="5"/>
    </row>
    <row r="158" spans="6:123" ht="15" customHeight="1">
      <c r="F158" s="71"/>
      <c r="G158" s="72"/>
      <c r="H158" s="57" t="s">
        <v>723</v>
      </c>
      <c r="I158" s="57"/>
      <c r="J158" s="57"/>
      <c r="K158" s="57"/>
      <c r="L158" s="57"/>
      <c r="M158" s="57"/>
      <c r="N158" s="57"/>
      <c r="O158" s="57"/>
      <c r="P158" s="57"/>
      <c r="Q158" s="57"/>
      <c r="R158" s="57"/>
      <c r="S158" s="57"/>
      <c r="T158" s="57"/>
      <c r="U158" s="57" t="s">
        <v>725</v>
      </c>
      <c r="V158" s="57"/>
      <c r="W158" s="57"/>
      <c r="X158" s="57"/>
      <c r="Y158" s="57"/>
      <c r="Z158" s="57"/>
      <c r="AA158" s="57"/>
      <c r="AB158" s="57"/>
      <c r="AC158" s="57"/>
      <c r="AD158" s="57"/>
      <c r="AE158" s="57"/>
      <c r="AF158" s="57"/>
      <c r="AG158" s="57"/>
      <c r="AH158" s="57"/>
      <c r="AI158" s="57"/>
      <c r="AJ158" s="57"/>
      <c r="AK158" s="57"/>
      <c r="AL158" s="57"/>
      <c r="AM158" s="57"/>
      <c r="AN158" s="57"/>
      <c r="AO158" s="57"/>
      <c r="AP158" s="57"/>
      <c r="AQ158" s="57"/>
      <c r="AR158" s="57"/>
      <c r="AS158" s="57"/>
      <c r="AT158" s="109"/>
      <c r="AU158" s="57" t="s">
        <v>791</v>
      </c>
      <c r="AV158" s="57"/>
      <c r="AW158" s="57"/>
      <c r="AX158" s="57"/>
      <c r="AY158" s="57"/>
      <c r="AZ158" s="57"/>
      <c r="BA158" s="57"/>
      <c r="BB158" s="75"/>
      <c r="BC158" s="75"/>
      <c r="BD158" s="75"/>
      <c r="BE158" s="75"/>
      <c r="BF158" s="75"/>
      <c r="BG158" s="97"/>
      <c r="BM158" s="24" t="b">
        <v>0</v>
      </c>
      <c r="BN158" s="4" t="b">
        <v>0</v>
      </c>
      <c r="BO158" s="4" t="b">
        <v>0</v>
      </c>
      <c r="BP158" s="4" t="b">
        <v>0</v>
      </c>
      <c r="BQ158" s="4" t="b">
        <v>0</v>
      </c>
      <c r="BR158" s="4" t="b">
        <v>0</v>
      </c>
      <c r="BS158" s="4" t="b">
        <v>0</v>
      </c>
      <c r="BT158" s="4" t="b">
        <v>0</v>
      </c>
      <c r="BU158" s="4" t="str">
        <f>IF(BM158=TRUE,H158,"")</f>
        <v/>
      </c>
      <c r="BV158" s="4" t="str">
        <f>IF(BN158=TRUE,H158&amp;"_1mM","")</f>
        <v/>
      </c>
      <c r="BW158" s="4" t="str">
        <f>IF(BO158=TRUE,U158,"")</f>
        <v/>
      </c>
      <c r="BX158" s="4" t="str">
        <f>IF(BP158=TRUE,U158&amp;"_1mM","")</f>
        <v/>
      </c>
      <c r="BY158" s="4" t="str">
        <f>IF(BQ158=TRUE,AH158,"")</f>
        <v/>
      </c>
      <c r="BZ158" s="4" t="str">
        <f>IF(BR158=TRUE,AH158&amp;"_1mM","")</f>
        <v/>
      </c>
      <c r="CA158" s="4" t="str">
        <f>IF(BS158=TRUE,AU158,"")</f>
        <v/>
      </c>
      <c r="CB158" s="113" t="str">
        <f>IF(BT158=TRUE,AU158&amp;"_1mM","")</f>
        <v/>
      </c>
      <c r="CF158" s="120" t="s">
        <v>690</v>
      </c>
      <c r="CG158" s="122" t="s">
        <v>157</v>
      </c>
      <c r="CH158" s="4" t="b">
        <f t="shared" si="28"/>
        <v>0</v>
      </c>
      <c r="CI158" s="69"/>
      <c r="CJ158" s="69"/>
      <c r="CK158" s="69"/>
      <c r="CP158" s="4" t="b">
        <f t="shared" si="27"/>
        <v>0</v>
      </c>
      <c r="CQ158" s="4" t="b">
        <f t="shared" si="29"/>
        <v>0</v>
      </c>
      <c r="CY158" s="4" t="b">
        <f>CY134</f>
        <v>0</v>
      </c>
      <c r="DC158" s="69"/>
      <c r="DD158" s="5"/>
      <c r="DE158" s="5"/>
      <c r="DF158" s="5"/>
      <c r="DG158" s="5"/>
      <c r="DH158" s="5"/>
      <c r="DJ158" s="78"/>
      <c r="DS158" s="5"/>
    </row>
    <row r="159" spans="6:123" ht="22.5" customHeight="1">
      <c r="F159" s="71"/>
      <c r="G159" s="72"/>
      <c r="H159" s="117"/>
      <c r="I159" s="117"/>
      <c r="J159" s="117"/>
      <c r="K159" s="117"/>
      <c r="L159" s="117"/>
      <c r="M159" s="117"/>
      <c r="N159" s="117"/>
      <c r="O159" s="117"/>
      <c r="P159" s="117"/>
      <c r="Q159" s="117"/>
      <c r="R159" s="117"/>
      <c r="S159" s="117"/>
      <c r="T159" s="117"/>
      <c r="U159" s="117"/>
      <c r="V159" s="117"/>
      <c r="W159" s="117"/>
      <c r="X159" s="117"/>
      <c r="Y159" s="117"/>
      <c r="Z159" s="117"/>
      <c r="AA159" s="117"/>
      <c r="AB159" s="117"/>
      <c r="AC159" s="117"/>
      <c r="AD159" s="117"/>
      <c r="AE159" s="117"/>
      <c r="AF159" s="117"/>
      <c r="AG159" s="117"/>
      <c r="AH159" s="117"/>
      <c r="AI159" s="117"/>
      <c r="AJ159" s="117"/>
      <c r="AK159" s="117"/>
      <c r="AL159" s="117"/>
      <c r="AM159" s="117"/>
      <c r="AN159" s="117"/>
      <c r="AO159" s="117"/>
      <c r="AP159" s="117"/>
      <c r="AQ159" s="117"/>
      <c r="AR159" s="117"/>
      <c r="AS159" s="117"/>
      <c r="AT159" s="117"/>
      <c r="AU159" s="117" t="s">
        <v>677</v>
      </c>
      <c r="AV159" s="117"/>
      <c r="AW159" s="117"/>
      <c r="AX159" s="117"/>
      <c r="AY159" s="117"/>
      <c r="AZ159" s="117"/>
      <c r="BA159" s="117"/>
      <c r="BB159" s="117"/>
      <c r="BC159" s="117"/>
      <c r="BD159" s="117"/>
      <c r="BE159" s="117"/>
      <c r="BF159" s="117"/>
      <c r="BG159" s="118"/>
      <c r="BM159" s="24"/>
      <c r="CB159" s="113"/>
      <c r="CF159" s="120" t="s">
        <v>691</v>
      </c>
      <c r="CG159" s="122" t="s">
        <v>158</v>
      </c>
      <c r="CH159" s="4" t="b">
        <f t="shared" si="28"/>
        <v>0</v>
      </c>
      <c r="CI159" s="69"/>
      <c r="CJ159" s="69"/>
      <c r="CK159" s="69"/>
      <c r="CP159" s="4" t="b">
        <f t="shared" si="27"/>
        <v>0</v>
      </c>
      <c r="CQ159" s="4" t="b">
        <f t="shared" si="29"/>
        <v>0</v>
      </c>
      <c r="CZ159" s="4" t="b">
        <f>CZ135</f>
        <v>0</v>
      </c>
      <c r="DB159" s="4" t="b">
        <f>$DB$137</f>
        <v>0</v>
      </c>
      <c r="DC159" s="69"/>
      <c r="DD159" s="5"/>
      <c r="DE159" s="5"/>
      <c r="DF159" s="5"/>
      <c r="DG159" s="5"/>
      <c r="DH159" s="5"/>
      <c r="DJ159" s="78"/>
      <c r="DS159" s="5"/>
    </row>
    <row r="160" spans="6:123" ht="15" customHeight="1">
      <c r="F160" s="71"/>
      <c r="G160" s="72"/>
      <c r="H160" s="57" t="s">
        <v>149</v>
      </c>
      <c r="I160" s="57"/>
      <c r="J160" s="57"/>
      <c r="K160" s="57"/>
      <c r="L160" s="57"/>
      <c r="M160" s="57"/>
      <c r="N160" s="57"/>
      <c r="O160" s="57"/>
      <c r="P160" s="57"/>
      <c r="Q160" s="57"/>
      <c r="R160" s="57"/>
      <c r="S160" s="57"/>
      <c r="T160" s="57"/>
      <c r="U160" s="57" t="s">
        <v>150</v>
      </c>
      <c r="V160" s="57"/>
      <c r="W160" s="57"/>
      <c r="X160" s="57"/>
      <c r="Y160" s="57"/>
      <c r="Z160" s="57"/>
      <c r="AA160" s="57"/>
      <c r="AB160" s="57"/>
      <c r="AC160" s="57"/>
      <c r="AD160" s="57"/>
      <c r="AE160" s="57"/>
      <c r="AF160" s="57"/>
      <c r="AG160" s="57"/>
      <c r="AH160" s="57" t="s">
        <v>151</v>
      </c>
      <c r="AI160" s="57"/>
      <c r="AJ160" s="57"/>
      <c r="AK160" s="57"/>
      <c r="AL160" s="57"/>
      <c r="AM160" s="57"/>
      <c r="AN160" s="57"/>
      <c r="AO160" s="57"/>
      <c r="AP160" s="57"/>
      <c r="AQ160" s="57"/>
      <c r="AR160" s="57"/>
      <c r="AS160" s="57"/>
      <c r="AT160" s="57"/>
      <c r="AU160" s="57" t="s">
        <v>152</v>
      </c>
      <c r="AV160" s="57"/>
      <c r="AW160" s="57"/>
      <c r="AX160" s="57"/>
      <c r="AY160" s="57"/>
      <c r="AZ160" s="57"/>
      <c r="BA160" s="57"/>
      <c r="BB160" s="75"/>
      <c r="BC160" s="75"/>
      <c r="BD160" s="75"/>
      <c r="BE160" s="75"/>
      <c r="BF160" s="75"/>
      <c r="BG160" s="97"/>
      <c r="BM160" s="24" t="b">
        <v>0</v>
      </c>
      <c r="BN160" s="4" t="b">
        <v>0</v>
      </c>
      <c r="BO160" s="4" t="b">
        <v>0</v>
      </c>
      <c r="BP160" s="4" t="b">
        <v>0</v>
      </c>
      <c r="BQ160" s="4" t="b">
        <v>0</v>
      </c>
      <c r="BR160" s="4" t="b">
        <v>0</v>
      </c>
      <c r="BS160" s="4" t="b">
        <v>0</v>
      </c>
      <c r="BT160" s="4" t="b">
        <v>0</v>
      </c>
      <c r="BU160" s="4" t="str">
        <f>IF(BM160=TRUE,H160,"")</f>
        <v/>
      </c>
      <c r="BV160" s="4" t="str">
        <f>IF(BN160=TRUE,H160&amp;"_1mM","")</f>
        <v/>
      </c>
      <c r="BW160" s="4" t="str">
        <f>IF(BO160=TRUE,U160,"")</f>
        <v/>
      </c>
      <c r="BX160" s="4" t="str">
        <f>IF(BP160=TRUE,U160&amp;"_1mM","")</f>
        <v/>
      </c>
      <c r="BY160" s="4" t="str">
        <f>IF(BQ160=TRUE,AH160,"")</f>
        <v/>
      </c>
      <c r="BZ160" s="4" t="str">
        <f>IF(BR160=TRUE,AH160&amp;"_1mM","")</f>
        <v/>
      </c>
      <c r="CA160" s="4" t="str">
        <f>IF(BS160=TRUE,AU160,"")</f>
        <v/>
      </c>
      <c r="CB160" s="113" t="str">
        <f>IF(BT160=TRUE,AU160&amp;"_1mM","")</f>
        <v/>
      </c>
      <c r="CF160" s="120" t="s">
        <v>692</v>
      </c>
      <c r="CG160" s="122" t="s">
        <v>163</v>
      </c>
      <c r="CH160" s="4" t="b">
        <f t="shared" si="28"/>
        <v>0</v>
      </c>
      <c r="CI160" s="69"/>
      <c r="CJ160" s="69"/>
      <c r="CK160" s="69"/>
      <c r="CP160" s="4" t="b">
        <f t="shared" si="27"/>
        <v>0</v>
      </c>
      <c r="CQ160" s="4" t="b">
        <f t="shared" si="29"/>
        <v>0</v>
      </c>
      <c r="CY160" s="4" t="b">
        <f>CY134</f>
        <v>0</v>
      </c>
      <c r="DC160" s="69"/>
      <c r="DD160" s="5"/>
      <c r="DE160" s="5"/>
      <c r="DF160" s="5"/>
      <c r="DG160" s="5"/>
      <c r="DH160" s="5"/>
      <c r="DJ160" s="78"/>
      <c r="DS160" s="5"/>
    </row>
    <row r="161" spans="6:123" ht="15" customHeight="1">
      <c r="F161" s="71"/>
      <c r="G161" s="72"/>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c r="AM161" s="57"/>
      <c r="AN161" s="57"/>
      <c r="AO161" s="57"/>
      <c r="AP161" s="57"/>
      <c r="AQ161" s="57"/>
      <c r="AR161" s="57"/>
      <c r="AS161" s="57"/>
      <c r="AT161" s="57"/>
      <c r="AU161" s="57"/>
      <c r="AV161" s="57"/>
      <c r="AW161" s="57"/>
      <c r="AX161" s="57"/>
      <c r="AY161" s="57"/>
      <c r="AZ161" s="57"/>
      <c r="BA161" s="57"/>
      <c r="BB161" s="75"/>
      <c r="BC161" s="75"/>
      <c r="BD161" s="75"/>
      <c r="BE161" s="75"/>
      <c r="BF161" s="75"/>
      <c r="BG161" s="97"/>
      <c r="BM161" s="24"/>
      <c r="CB161" s="113"/>
      <c r="CF161" s="120" t="s">
        <v>693</v>
      </c>
      <c r="CG161" s="122" t="s">
        <v>164</v>
      </c>
      <c r="CH161" s="4" t="b">
        <f t="shared" si="28"/>
        <v>0</v>
      </c>
      <c r="CI161" s="69"/>
      <c r="CJ161" s="69"/>
      <c r="CK161" s="69"/>
      <c r="CP161" s="4" t="b">
        <f t="shared" si="27"/>
        <v>0</v>
      </c>
      <c r="CQ161" s="4" t="b">
        <f t="shared" si="29"/>
        <v>0</v>
      </c>
      <c r="CZ161" s="4" t="b">
        <f>CZ135</f>
        <v>0</v>
      </c>
      <c r="DB161" s="4" t="b">
        <f>$DB$137</f>
        <v>0</v>
      </c>
      <c r="DC161" s="69"/>
      <c r="DD161" s="5"/>
      <c r="DE161" s="5"/>
      <c r="DF161" s="5"/>
      <c r="DG161" s="5"/>
      <c r="DH161" s="5"/>
      <c r="DJ161" s="78"/>
      <c r="DS161" s="5"/>
    </row>
    <row r="162" spans="6:123" ht="15" customHeight="1">
      <c r="F162" s="71"/>
      <c r="G162" s="72"/>
      <c r="H162" s="57" t="s">
        <v>153</v>
      </c>
      <c r="I162" s="57"/>
      <c r="J162" s="57"/>
      <c r="K162" s="57"/>
      <c r="L162" s="57"/>
      <c r="M162" s="57"/>
      <c r="N162" s="57"/>
      <c r="O162" s="57"/>
      <c r="P162" s="57"/>
      <c r="Q162" s="57"/>
      <c r="R162" s="57"/>
      <c r="S162" s="57"/>
      <c r="T162" s="57"/>
      <c r="U162" s="57" t="s">
        <v>154</v>
      </c>
      <c r="V162" s="57"/>
      <c r="W162" s="57"/>
      <c r="X162" s="57"/>
      <c r="Y162" s="57"/>
      <c r="Z162" s="57"/>
      <c r="AA162" s="57"/>
      <c r="AB162" s="57"/>
      <c r="AC162" s="57"/>
      <c r="AD162" s="57"/>
      <c r="AE162" s="57"/>
      <c r="AF162" s="57"/>
      <c r="AG162" s="57"/>
      <c r="AH162" s="57" t="s">
        <v>155</v>
      </c>
      <c r="AI162" s="57"/>
      <c r="AJ162" s="57"/>
      <c r="AK162" s="57"/>
      <c r="AL162" s="57"/>
      <c r="AM162" s="57"/>
      <c r="AN162" s="57"/>
      <c r="AO162" s="57"/>
      <c r="AP162" s="57"/>
      <c r="AQ162" s="57"/>
      <c r="AR162" s="57"/>
      <c r="AS162" s="57"/>
      <c r="AT162" s="57"/>
      <c r="AU162" s="57" t="s">
        <v>156</v>
      </c>
      <c r="AV162" s="57"/>
      <c r="AW162" s="57"/>
      <c r="AX162" s="57"/>
      <c r="AY162" s="57"/>
      <c r="AZ162" s="57"/>
      <c r="BA162" s="57"/>
      <c r="BB162" s="75"/>
      <c r="BC162" s="75"/>
      <c r="BD162" s="75"/>
      <c r="BE162" s="75"/>
      <c r="BF162" s="75"/>
      <c r="BG162" s="97"/>
      <c r="BM162" s="24" t="b">
        <v>0</v>
      </c>
      <c r="BN162" s="4" t="b">
        <v>0</v>
      </c>
      <c r="BO162" s="4" t="b">
        <v>0</v>
      </c>
      <c r="BP162" s="4" t="b">
        <v>0</v>
      </c>
      <c r="BQ162" s="4" t="b">
        <v>0</v>
      </c>
      <c r="BR162" s="4" t="b">
        <v>0</v>
      </c>
      <c r="BS162" s="4" t="b">
        <v>0</v>
      </c>
      <c r="BT162" s="4" t="b">
        <v>0</v>
      </c>
      <c r="BU162" s="4" t="str">
        <f>IF(BM162=TRUE,H162,"")</f>
        <v/>
      </c>
      <c r="BV162" s="4" t="str">
        <f>IF(BN162=TRUE,H162&amp;"_1mM","")</f>
        <v/>
      </c>
      <c r="BW162" s="4" t="str">
        <f>IF(BO162=TRUE,U162,"")</f>
        <v/>
      </c>
      <c r="BX162" s="4" t="str">
        <f>IF(BP162=TRUE,U162&amp;"_1mM","")</f>
        <v/>
      </c>
      <c r="BY162" s="4" t="str">
        <f>IF(BQ162=TRUE,AH162,"")</f>
        <v/>
      </c>
      <c r="BZ162" s="4" t="str">
        <f>IF(BR162=TRUE,AH162&amp;"_1mM","")</f>
        <v/>
      </c>
      <c r="CA162" s="4" t="str">
        <f>IF(BS162=TRUE,AU162,"")</f>
        <v/>
      </c>
      <c r="CB162" s="113" t="str">
        <f>IF(BT162=TRUE,AU162&amp;"_1mM","")</f>
        <v/>
      </c>
      <c r="CF162" s="120" t="s">
        <v>694</v>
      </c>
      <c r="CG162" s="122" t="s">
        <v>695</v>
      </c>
      <c r="CH162" s="4" t="b">
        <f t="shared" si="28"/>
        <v>0</v>
      </c>
      <c r="CI162" s="69"/>
      <c r="CJ162" s="69"/>
      <c r="CK162" s="69"/>
      <c r="CP162" s="4" t="b">
        <f t="shared" si="27"/>
        <v>0</v>
      </c>
      <c r="CQ162" s="4" t="b">
        <f t="shared" si="29"/>
        <v>0</v>
      </c>
      <c r="CY162" s="4" t="b">
        <f>CY134</f>
        <v>0</v>
      </c>
      <c r="DC162" s="69"/>
      <c r="DD162" s="5"/>
      <c r="DE162" s="5"/>
      <c r="DF162" s="5"/>
      <c r="DG162" s="5"/>
      <c r="DH162" s="5"/>
      <c r="DJ162" s="78"/>
      <c r="DS162" s="5"/>
    </row>
    <row r="163" spans="6:123" ht="15" customHeight="1">
      <c r="F163" s="71"/>
      <c r="G163" s="72"/>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7"/>
      <c r="AK163" s="57"/>
      <c r="AL163" s="57"/>
      <c r="AM163" s="57"/>
      <c r="AN163" s="57"/>
      <c r="AO163" s="57"/>
      <c r="AP163" s="57"/>
      <c r="AQ163" s="57"/>
      <c r="AR163" s="57"/>
      <c r="AS163" s="57"/>
      <c r="AT163" s="57"/>
      <c r="AU163" s="57"/>
      <c r="AV163" s="57"/>
      <c r="AW163" s="57"/>
      <c r="AX163" s="57"/>
      <c r="AY163" s="57"/>
      <c r="AZ163" s="57"/>
      <c r="BA163" s="57"/>
      <c r="BB163" s="75"/>
      <c r="BC163" s="75"/>
      <c r="BD163" s="75"/>
      <c r="BE163" s="75"/>
      <c r="BF163" s="75"/>
      <c r="BG163" s="97"/>
      <c r="BM163" s="24"/>
      <c r="CB163" s="113"/>
      <c r="CF163" s="120" t="s">
        <v>696</v>
      </c>
      <c r="CG163" s="122" t="s">
        <v>697</v>
      </c>
      <c r="CH163" s="4" t="b">
        <f t="shared" si="28"/>
        <v>0</v>
      </c>
      <c r="CI163" s="69"/>
      <c r="CJ163" s="69"/>
      <c r="CK163" s="69"/>
      <c r="CP163" s="4" t="b">
        <f t="shared" si="27"/>
        <v>0</v>
      </c>
      <c r="CQ163" s="4" t="b">
        <f t="shared" si="29"/>
        <v>0</v>
      </c>
      <c r="CZ163" s="4" t="b">
        <f>CZ135</f>
        <v>0</v>
      </c>
      <c r="DB163" s="4" t="b">
        <f>$DB$137</f>
        <v>0</v>
      </c>
      <c r="DC163" s="69"/>
      <c r="DD163" s="5"/>
      <c r="DE163" s="5"/>
      <c r="DF163" s="5"/>
      <c r="DG163" s="5"/>
      <c r="DH163" s="5"/>
      <c r="DJ163" s="78"/>
      <c r="DS163" s="5"/>
    </row>
    <row r="164" spans="6:123" ht="15" customHeight="1">
      <c r="F164" s="71"/>
      <c r="G164" s="72"/>
      <c r="H164" s="57" t="s">
        <v>159</v>
      </c>
      <c r="I164" s="57"/>
      <c r="J164" s="57"/>
      <c r="K164" s="57"/>
      <c r="L164" s="57"/>
      <c r="M164" s="57"/>
      <c r="N164" s="57"/>
      <c r="O164" s="57"/>
      <c r="P164" s="57"/>
      <c r="Q164" s="57"/>
      <c r="R164" s="57"/>
      <c r="S164" s="57"/>
      <c r="T164" s="57"/>
      <c r="U164" s="57" t="s">
        <v>160</v>
      </c>
      <c r="V164" s="57"/>
      <c r="W164" s="57"/>
      <c r="X164" s="57"/>
      <c r="Y164" s="57"/>
      <c r="Z164" s="57"/>
      <c r="AA164" s="57"/>
      <c r="AB164" s="57"/>
      <c r="AC164" s="57"/>
      <c r="AD164" s="57"/>
      <c r="AE164" s="57"/>
      <c r="AF164" s="57"/>
      <c r="AG164" s="57"/>
      <c r="AH164" s="57" t="s">
        <v>161</v>
      </c>
      <c r="AI164" s="57"/>
      <c r="AJ164" s="57"/>
      <c r="AK164" s="57"/>
      <c r="AL164" s="57"/>
      <c r="AM164" s="57"/>
      <c r="AN164" s="57"/>
      <c r="AO164" s="57"/>
      <c r="AP164" s="57"/>
      <c r="AQ164" s="57"/>
      <c r="AR164" s="57"/>
      <c r="AS164" s="57"/>
      <c r="AT164" s="57"/>
      <c r="AU164" s="57" t="s">
        <v>162</v>
      </c>
      <c r="AV164" s="57"/>
      <c r="AW164" s="57"/>
      <c r="AX164" s="57"/>
      <c r="AY164" s="57"/>
      <c r="AZ164" s="57"/>
      <c r="BA164" s="57"/>
      <c r="BB164" s="75"/>
      <c r="BC164" s="75"/>
      <c r="BD164" s="75"/>
      <c r="BE164" s="75"/>
      <c r="BF164" s="75"/>
      <c r="BG164" s="97"/>
      <c r="BM164" s="24" t="b">
        <v>0</v>
      </c>
      <c r="BN164" s="4" t="b">
        <v>0</v>
      </c>
      <c r="BO164" s="4" t="b">
        <v>0</v>
      </c>
      <c r="BP164" s="4" t="b">
        <v>0</v>
      </c>
      <c r="BQ164" s="4" t="b">
        <v>0</v>
      </c>
      <c r="BR164" s="4" t="b">
        <v>0</v>
      </c>
      <c r="BS164" s="4" t="b">
        <v>0</v>
      </c>
      <c r="BT164" s="4" t="b">
        <v>0</v>
      </c>
      <c r="BU164" s="4" t="str">
        <f>IF(BM164=TRUE,H164,"")</f>
        <v/>
      </c>
      <c r="BV164" s="4" t="str">
        <f>IF(BN164=TRUE,H164&amp;"_1mM","")</f>
        <v/>
      </c>
      <c r="BW164" s="4" t="str">
        <f>IF(BO164=TRUE,U164,"")</f>
        <v/>
      </c>
      <c r="BX164" s="4" t="str">
        <f>IF(BP164=TRUE,U164&amp;"_1mM","")</f>
        <v/>
      </c>
      <c r="BY164" s="4" t="str">
        <f>IF(BQ164=TRUE,AH164,"")</f>
        <v/>
      </c>
      <c r="BZ164" s="4" t="str">
        <f>IF(BR164=TRUE,AH164&amp;"_1mM","")</f>
        <v/>
      </c>
      <c r="CA164" s="4" t="str">
        <f>IF(BS164=TRUE,AU164,"")</f>
        <v/>
      </c>
      <c r="CB164" s="113" t="str">
        <f>IF(BT164=TRUE,AU164&amp;"_1mM","")</f>
        <v/>
      </c>
      <c r="CF164" s="120" t="s">
        <v>128</v>
      </c>
      <c r="CG164" s="122" t="s">
        <v>128</v>
      </c>
      <c r="CH164" s="4" t="b">
        <f t="shared" si="28"/>
        <v>0</v>
      </c>
      <c r="CI164" s="69"/>
      <c r="CJ164" s="69"/>
      <c r="CK164" s="69"/>
      <c r="CP164" s="4" t="b">
        <f t="shared" si="27"/>
        <v>0</v>
      </c>
      <c r="CQ164" s="4" t="b">
        <f t="shared" si="29"/>
        <v>0</v>
      </c>
      <c r="CY164" s="4" t="b">
        <f>CY134</f>
        <v>0</v>
      </c>
      <c r="DC164" s="69"/>
      <c r="DD164" s="5"/>
      <c r="DE164" s="5"/>
      <c r="DF164" s="5"/>
      <c r="DG164" s="5"/>
      <c r="DH164" s="5"/>
      <c r="DJ164" s="78"/>
      <c r="DS164" s="5"/>
    </row>
    <row r="165" spans="6:123" ht="15" customHeight="1">
      <c r="F165" s="71"/>
      <c r="G165" s="72"/>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7"/>
      <c r="AI165" s="57"/>
      <c r="AJ165" s="57"/>
      <c r="AK165" s="57"/>
      <c r="AL165" s="57"/>
      <c r="AM165" s="57"/>
      <c r="AN165" s="57"/>
      <c r="AO165" s="57"/>
      <c r="AP165" s="57"/>
      <c r="AQ165" s="57"/>
      <c r="AR165" s="57"/>
      <c r="AS165" s="57"/>
      <c r="AT165" s="57"/>
      <c r="AU165" s="57"/>
      <c r="AV165" s="57"/>
      <c r="AW165" s="57"/>
      <c r="AX165" s="57"/>
      <c r="AY165" s="57"/>
      <c r="AZ165" s="57"/>
      <c r="BA165" s="57"/>
      <c r="BB165" s="75"/>
      <c r="BC165" s="75"/>
      <c r="BD165" s="75"/>
      <c r="BE165" s="75"/>
      <c r="BF165" s="75"/>
      <c r="BG165" s="97"/>
      <c r="BM165" s="24"/>
      <c r="CB165" s="113"/>
      <c r="CF165" s="120" t="s">
        <v>169</v>
      </c>
      <c r="CG165" s="122" t="s">
        <v>169</v>
      </c>
      <c r="CH165" s="4" t="b">
        <f t="shared" si="28"/>
        <v>0</v>
      </c>
      <c r="CI165" s="69"/>
      <c r="CJ165" s="69"/>
      <c r="CK165" s="69"/>
      <c r="CP165" s="4" t="b">
        <f t="shared" si="27"/>
        <v>0</v>
      </c>
      <c r="CQ165" s="4" t="b">
        <f t="shared" si="29"/>
        <v>0</v>
      </c>
      <c r="CZ165" s="4" t="b">
        <f>CZ135</f>
        <v>0</v>
      </c>
      <c r="DB165" s="4" t="b">
        <f>$DB$137</f>
        <v>0</v>
      </c>
      <c r="DC165" s="69"/>
      <c r="DD165" s="5"/>
      <c r="DE165" s="5"/>
      <c r="DF165" s="5"/>
      <c r="DG165" s="5"/>
      <c r="DH165" s="5"/>
      <c r="DJ165" s="78"/>
      <c r="DS165" s="5"/>
    </row>
    <row r="166" spans="6:123" ht="15" customHeight="1">
      <c r="F166" s="71"/>
      <c r="G166" s="72"/>
      <c r="H166" s="57"/>
      <c r="I166" s="57"/>
      <c r="J166" s="57"/>
      <c r="K166" s="57"/>
      <c r="L166" s="57"/>
      <c r="M166" s="57"/>
      <c r="N166" s="57"/>
      <c r="O166" s="57"/>
      <c r="P166" s="57"/>
      <c r="Q166" s="57"/>
      <c r="R166" s="57"/>
      <c r="S166" s="57"/>
      <c r="T166" s="57"/>
      <c r="U166" s="57" t="s">
        <v>166</v>
      </c>
      <c r="V166" s="57"/>
      <c r="W166" s="57"/>
      <c r="X166" s="57"/>
      <c r="Y166" s="57"/>
      <c r="Z166" s="57"/>
      <c r="AA166" s="57"/>
      <c r="AB166" s="57"/>
      <c r="AC166" s="57"/>
      <c r="AD166" s="57"/>
      <c r="AE166" s="57"/>
      <c r="AF166" s="57"/>
      <c r="AG166" s="57"/>
      <c r="AH166" s="57" t="s">
        <v>167</v>
      </c>
      <c r="AI166" s="57"/>
      <c r="AJ166" s="57"/>
      <c r="AK166" s="57"/>
      <c r="AL166" s="57"/>
      <c r="AM166" s="57"/>
      <c r="AN166" s="57"/>
      <c r="AO166" s="57"/>
      <c r="AP166" s="57"/>
      <c r="AQ166" s="57"/>
      <c r="AR166" s="57"/>
      <c r="AS166" s="57"/>
      <c r="AT166" s="57"/>
      <c r="AU166" s="57" t="s">
        <v>168</v>
      </c>
      <c r="AV166" s="57"/>
      <c r="AW166" s="57"/>
      <c r="AX166" s="57"/>
      <c r="AY166" s="57"/>
      <c r="AZ166" s="57"/>
      <c r="BA166" s="57"/>
      <c r="BB166" s="75"/>
      <c r="BC166" s="75"/>
      <c r="BD166" s="75"/>
      <c r="BE166" s="75"/>
      <c r="BF166" s="75"/>
      <c r="BG166" s="97"/>
      <c r="BK166" s="79"/>
      <c r="BM166" s="24" t="b">
        <v>0</v>
      </c>
      <c r="BN166" s="4" t="b">
        <v>0</v>
      </c>
      <c r="BO166" s="4" t="b">
        <v>0</v>
      </c>
      <c r="BP166" s="4" t="b">
        <v>0</v>
      </c>
      <c r="BQ166" s="4" t="b">
        <v>0</v>
      </c>
      <c r="BR166" s="4" t="b">
        <v>0</v>
      </c>
      <c r="BS166" s="4" t="b">
        <v>0</v>
      </c>
      <c r="BT166" s="4" t="b">
        <v>0</v>
      </c>
      <c r="BU166" s="4" t="str">
        <f>IF(BM166=TRUE,H166,"")</f>
        <v/>
      </c>
      <c r="BV166" s="4" t="str">
        <f>IF(BN166=TRUE,H166&amp;"_1mM","")</f>
        <v/>
      </c>
      <c r="BW166" s="4" t="str">
        <f>IF(BO166=TRUE,U166,"")</f>
        <v/>
      </c>
      <c r="BX166" s="4" t="str">
        <f>IF(BP166=TRUE,U166&amp;"_1mM","")</f>
        <v/>
      </c>
      <c r="BY166" s="4" t="str">
        <f>IF(BQ166=TRUE,AH166,"")</f>
        <v/>
      </c>
      <c r="BZ166" s="4" t="str">
        <f>IF(BR166=TRUE,AH166&amp;"_1mM","")</f>
        <v/>
      </c>
      <c r="CA166" s="4" t="str">
        <f>IF(BS166=TRUE,AU166,"")</f>
        <v/>
      </c>
      <c r="CB166" s="113" t="str">
        <f>IF(BT166=TRUE,AU166&amp;"_1mM","")</f>
        <v/>
      </c>
      <c r="CF166" s="120" t="s">
        <v>129</v>
      </c>
      <c r="CG166" s="122" t="s">
        <v>129</v>
      </c>
      <c r="CH166" s="4" t="b">
        <f t="shared" si="28"/>
        <v>0</v>
      </c>
      <c r="CI166" s="69"/>
      <c r="CJ166" s="69"/>
      <c r="CK166" s="69"/>
      <c r="CP166" s="4" t="b">
        <f t="shared" si="27"/>
        <v>0</v>
      </c>
      <c r="CQ166" s="4" t="b">
        <f t="shared" si="29"/>
        <v>0</v>
      </c>
      <c r="CY166" s="4" t="b">
        <f>CY134</f>
        <v>0</v>
      </c>
      <c r="DC166" s="69"/>
      <c r="DD166" s="5"/>
      <c r="DE166" s="5"/>
      <c r="DF166" s="5"/>
      <c r="DG166" s="5"/>
      <c r="DH166" s="5"/>
      <c r="DJ166" s="78"/>
      <c r="DS166" s="5"/>
    </row>
    <row r="167" spans="6:123" ht="15" customHeight="1">
      <c r="F167" s="71"/>
      <c r="G167" s="72"/>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c r="AJ167" s="57"/>
      <c r="AK167" s="57"/>
      <c r="AL167" s="57"/>
      <c r="AM167" s="57"/>
      <c r="AN167" s="57"/>
      <c r="AO167" s="57"/>
      <c r="AP167" s="57"/>
      <c r="AQ167" s="57"/>
      <c r="AR167" s="57"/>
      <c r="AS167" s="57"/>
      <c r="AT167" s="57"/>
      <c r="AU167" s="57"/>
      <c r="AV167" s="57"/>
      <c r="AW167" s="57"/>
      <c r="AX167" s="57"/>
      <c r="AY167" s="57"/>
      <c r="AZ167" s="57"/>
      <c r="BA167" s="57"/>
      <c r="BB167" s="75"/>
      <c r="BC167" s="75"/>
      <c r="BD167" s="75"/>
      <c r="BE167" s="75"/>
      <c r="BF167" s="75"/>
      <c r="BG167" s="97"/>
      <c r="BM167" s="24"/>
      <c r="CB167" s="113"/>
      <c r="CF167" s="120" t="s">
        <v>172</v>
      </c>
      <c r="CG167" s="122" t="s">
        <v>172</v>
      </c>
      <c r="CH167" s="4" t="b">
        <f t="shared" si="28"/>
        <v>0</v>
      </c>
      <c r="CI167" s="69"/>
      <c r="CJ167" s="69"/>
      <c r="CK167" s="69"/>
      <c r="CP167" s="4" t="b">
        <f t="shared" si="27"/>
        <v>0</v>
      </c>
      <c r="CQ167" s="4" t="b">
        <f t="shared" si="29"/>
        <v>0</v>
      </c>
      <c r="CZ167" s="4" t="b">
        <f>CZ135</f>
        <v>0</v>
      </c>
      <c r="DB167" s="4" t="b">
        <f>$DB$137</f>
        <v>0</v>
      </c>
      <c r="DC167" s="69"/>
      <c r="DD167" s="5"/>
      <c r="DE167" s="5"/>
      <c r="DF167" s="5"/>
      <c r="DG167" s="5"/>
      <c r="DH167" s="5"/>
      <c r="DJ167" s="78"/>
      <c r="DS167" s="5"/>
    </row>
    <row r="168" spans="6:123" ht="15" customHeight="1">
      <c r="F168" s="71"/>
      <c r="G168" s="72"/>
      <c r="H168" s="57"/>
      <c r="I168" s="57"/>
      <c r="J168" s="57"/>
      <c r="K168" s="57"/>
      <c r="L168" s="57"/>
      <c r="M168" s="57"/>
      <c r="N168" s="57"/>
      <c r="O168" s="57"/>
      <c r="P168" s="57"/>
      <c r="Q168" s="57"/>
      <c r="R168" s="57"/>
      <c r="S168" s="57"/>
      <c r="T168" s="57"/>
      <c r="U168" s="57" t="s">
        <v>170</v>
      </c>
      <c r="V168" s="57"/>
      <c r="W168" s="57"/>
      <c r="X168" s="57"/>
      <c r="Y168" s="57"/>
      <c r="Z168" s="57"/>
      <c r="AA168" s="57"/>
      <c r="AB168" s="57"/>
      <c r="AC168" s="57"/>
      <c r="AD168" s="57"/>
      <c r="AE168" s="57"/>
      <c r="AF168" s="57"/>
      <c r="AG168" s="57"/>
      <c r="AH168" s="57" t="s">
        <v>733</v>
      </c>
      <c r="AI168" s="57"/>
      <c r="AJ168" s="57"/>
      <c r="AK168" s="57"/>
      <c r="AL168" s="57"/>
      <c r="AM168" s="57"/>
      <c r="AN168" s="57"/>
      <c r="AO168" s="57"/>
      <c r="AP168" s="57"/>
      <c r="AQ168" s="57"/>
      <c r="AR168" s="57"/>
      <c r="AS168" s="57"/>
      <c r="AT168" s="57"/>
      <c r="AU168" s="57"/>
      <c r="AV168" s="57"/>
      <c r="AW168" s="57"/>
      <c r="AX168" s="57"/>
      <c r="AY168" s="57"/>
      <c r="AZ168" s="57"/>
      <c r="BA168" s="57"/>
      <c r="BB168" s="75"/>
      <c r="BC168" s="75"/>
      <c r="BD168" s="75"/>
      <c r="BE168" s="75"/>
      <c r="BF168" s="75"/>
      <c r="BG168" s="97"/>
      <c r="BM168" s="24" t="b">
        <v>0</v>
      </c>
      <c r="BN168" s="4" t="b">
        <v>0</v>
      </c>
      <c r="BO168" s="4" t="b">
        <v>0</v>
      </c>
      <c r="BP168" s="4" t="b">
        <v>0</v>
      </c>
      <c r="BQ168" s="4" t="b">
        <v>0</v>
      </c>
      <c r="BR168" s="4" t="b">
        <v>0</v>
      </c>
      <c r="BS168" s="4" t="b">
        <v>0</v>
      </c>
      <c r="BT168" s="4" t="b">
        <v>0</v>
      </c>
      <c r="BU168" s="4" t="str">
        <f>IF(BM168=TRUE,H168,"")</f>
        <v/>
      </c>
      <c r="BV168" s="4" t="str">
        <f>IF(BN168=TRUE,H168&amp;"_1mM","")</f>
        <v/>
      </c>
      <c r="BW168" s="4" t="str">
        <f>IF(BO168=TRUE,U168,"")</f>
        <v/>
      </c>
      <c r="BX168" s="4" t="str">
        <f>IF(BP168=TRUE,U168&amp;"_1mM","")</f>
        <v/>
      </c>
      <c r="BY168" s="4" t="str">
        <f>IF(BQ168=TRUE,AH168,"")</f>
        <v/>
      </c>
      <c r="BZ168" s="4" t="str">
        <f>IF(BR168=TRUE,AH168&amp;"_1mM","")</f>
        <v/>
      </c>
      <c r="CA168" s="4" t="str">
        <f>IF(BS168=TRUE,AU168,"")</f>
        <v/>
      </c>
      <c r="CB168" s="113" t="str">
        <f>IF(BT168=TRUE,AU168&amp;"_1mM","")</f>
        <v/>
      </c>
      <c r="CF168" s="120" t="s">
        <v>130</v>
      </c>
      <c r="CG168" s="122" t="s">
        <v>130</v>
      </c>
      <c r="CH168" s="4" t="b">
        <f t="shared" si="28"/>
        <v>0</v>
      </c>
      <c r="CI168" s="69"/>
      <c r="CJ168" s="69"/>
      <c r="CK168" s="69"/>
      <c r="CP168" s="4" t="b">
        <f t="shared" si="27"/>
        <v>0</v>
      </c>
      <c r="CQ168" s="4" t="b">
        <f t="shared" si="29"/>
        <v>0</v>
      </c>
      <c r="CS168" s="4" t="b">
        <f>$CS$128</f>
        <v>0</v>
      </c>
      <c r="CY168" s="4" t="b">
        <f>CY134</f>
        <v>0</v>
      </c>
      <c r="DC168" s="69"/>
      <c r="DD168" s="5"/>
      <c r="DE168" s="5"/>
      <c r="DF168" s="5"/>
      <c r="DG168" s="5"/>
      <c r="DH168" s="5"/>
      <c r="DJ168" s="78"/>
      <c r="DS168" s="5"/>
    </row>
    <row r="169" spans="6:123" ht="15" customHeight="1">
      <c r="F169" s="71"/>
      <c r="G169" s="72"/>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7"/>
      <c r="AI169" s="57"/>
      <c r="AJ169" s="57"/>
      <c r="AK169" s="57"/>
      <c r="AL169" s="57"/>
      <c r="AM169" s="57"/>
      <c r="AN169" s="57"/>
      <c r="AO169" s="57"/>
      <c r="AP169" s="57"/>
      <c r="AQ169" s="57"/>
      <c r="AR169" s="57"/>
      <c r="AS169" s="57"/>
      <c r="AT169" s="57"/>
      <c r="AU169" s="57"/>
      <c r="AV169" s="57"/>
      <c r="AW169" s="57"/>
      <c r="AX169" s="57"/>
      <c r="AY169" s="57"/>
      <c r="AZ169" s="57"/>
      <c r="BA169" s="57"/>
      <c r="BB169" s="75"/>
      <c r="BC169" s="75"/>
      <c r="BD169" s="75"/>
      <c r="BE169" s="75"/>
      <c r="BF169" s="75"/>
      <c r="BG169" s="97"/>
      <c r="BM169" s="24"/>
      <c r="CB169" s="113"/>
      <c r="CF169" s="120" t="s">
        <v>173</v>
      </c>
      <c r="CG169" s="122" t="s">
        <v>173</v>
      </c>
      <c r="CH169" s="4" t="b">
        <f t="shared" si="28"/>
        <v>0</v>
      </c>
      <c r="CI169" s="69"/>
      <c r="CJ169" s="69"/>
      <c r="CK169" s="69"/>
      <c r="CP169" s="4" t="b">
        <f t="shared" si="27"/>
        <v>0</v>
      </c>
      <c r="CQ169" s="4" t="b">
        <f t="shared" si="29"/>
        <v>0</v>
      </c>
      <c r="CU169" s="4" t="b">
        <f>$CU$130</f>
        <v>0</v>
      </c>
      <c r="CX169" s="4" t="b">
        <f>$CX$133</f>
        <v>0</v>
      </c>
      <c r="CZ169" s="4" t="b">
        <f>CZ135</f>
        <v>0</v>
      </c>
      <c r="DB169" s="4" t="b">
        <f>$DB$137</f>
        <v>0</v>
      </c>
      <c r="DC169" s="69"/>
      <c r="DD169" s="5"/>
      <c r="DE169" s="5"/>
      <c r="DF169" s="5"/>
      <c r="DG169" s="5"/>
      <c r="DH169" s="5"/>
      <c r="DJ169" s="78"/>
      <c r="DS169" s="5"/>
    </row>
    <row r="170" spans="6:123" ht="15" customHeight="1">
      <c r="F170" s="71"/>
      <c r="G170" s="72"/>
      <c r="H170" s="57"/>
      <c r="I170" s="57"/>
      <c r="J170" s="57"/>
      <c r="K170" s="57"/>
      <c r="L170" s="57"/>
      <c r="M170" s="57"/>
      <c r="N170" s="57"/>
      <c r="O170" s="57"/>
      <c r="P170" s="57"/>
      <c r="Q170" s="57"/>
      <c r="R170" s="57"/>
      <c r="S170" s="57"/>
      <c r="T170" s="57"/>
      <c r="U170" s="57"/>
      <c r="V170" s="57"/>
      <c r="W170" s="57"/>
      <c r="X170" s="57"/>
      <c r="Y170" s="57"/>
      <c r="Z170" s="57"/>
      <c r="AA170" s="79"/>
      <c r="AB170" s="57"/>
      <c r="AC170" s="57"/>
      <c r="AD170" s="57"/>
      <c r="AE170" s="57"/>
      <c r="AF170" s="57"/>
      <c r="AG170" s="57"/>
      <c r="AH170" s="57"/>
      <c r="AI170" s="57"/>
      <c r="AJ170" s="57"/>
      <c r="AK170" s="57"/>
      <c r="AL170" s="57"/>
      <c r="AM170" s="57"/>
      <c r="AN170" s="57"/>
      <c r="AO170" s="57"/>
      <c r="AP170" s="57"/>
      <c r="AQ170" s="57"/>
      <c r="AR170" s="57"/>
      <c r="AS170" s="57"/>
      <c r="AT170" s="57"/>
      <c r="AU170" s="57"/>
      <c r="AV170" s="57"/>
      <c r="AW170" s="57"/>
      <c r="AX170" s="57"/>
      <c r="AY170" s="57"/>
      <c r="AZ170" s="57"/>
      <c r="BA170" s="57"/>
      <c r="BB170" s="75"/>
      <c r="BC170" s="75"/>
      <c r="BD170" s="75"/>
      <c r="BE170" s="75"/>
      <c r="BF170" s="75"/>
      <c r="BG170" s="97"/>
      <c r="BK170" s="79"/>
      <c r="BM170" s="24" t="b">
        <v>0</v>
      </c>
      <c r="BN170" s="4" t="b">
        <v>0</v>
      </c>
      <c r="BO170" s="4" t="b">
        <v>0</v>
      </c>
      <c r="BP170" s="4" t="b">
        <v>0</v>
      </c>
      <c r="BQ170" s="4" t="b">
        <v>0</v>
      </c>
      <c r="BR170" s="4" t="b">
        <v>0</v>
      </c>
      <c r="BS170" s="4" t="b">
        <v>0</v>
      </c>
      <c r="BT170" s="4" t="b">
        <v>0</v>
      </c>
      <c r="BU170" s="4" t="str">
        <f>IF(BM170=TRUE,H170,"")</f>
        <v/>
      </c>
      <c r="BV170" s="4" t="str">
        <f>IF(BN170=TRUE,H170&amp;"_1mM","")</f>
        <v/>
      </c>
      <c r="BW170" s="4" t="str">
        <f>IF(BO170=TRUE,U170,"")</f>
        <v/>
      </c>
      <c r="BX170" s="4" t="str">
        <f>IF(BP170=TRUE,U170&amp;"_1mM","")</f>
        <v/>
      </c>
      <c r="BY170" s="4" t="str">
        <f>IF(BQ170=TRUE,AH170,"")</f>
        <v/>
      </c>
      <c r="BZ170" s="4" t="str">
        <f>IF(BR170=TRUE,AH170&amp;"_1mM","")</f>
        <v/>
      </c>
      <c r="CA170" s="4" t="str">
        <f>IF(BS170=TRUE,AU170,"")</f>
        <v/>
      </c>
      <c r="CB170" s="113" t="str">
        <f>IF(BT170=TRUE,AU170&amp;"_1mM","")</f>
        <v/>
      </c>
      <c r="CF170" s="120" t="s">
        <v>131</v>
      </c>
      <c r="CG170" s="122" t="s">
        <v>131</v>
      </c>
      <c r="CH170" s="4" t="b">
        <f t="shared" si="28"/>
        <v>0</v>
      </c>
      <c r="CI170" s="69"/>
      <c r="CJ170" s="69"/>
      <c r="CK170" s="69"/>
      <c r="CP170" s="4" t="b">
        <f t="shared" si="27"/>
        <v>0</v>
      </c>
      <c r="CQ170" s="4" t="b">
        <f t="shared" si="29"/>
        <v>0</v>
      </c>
      <c r="CS170" s="4" t="b">
        <f>$CS$128</f>
        <v>0</v>
      </c>
      <c r="CY170" s="4" t="b">
        <f>CY134</f>
        <v>0</v>
      </c>
      <c r="DC170" s="69"/>
      <c r="DD170" s="5"/>
      <c r="DE170" s="5"/>
      <c r="DF170" s="5"/>
      <c r="DG170" s="5"/>
      <c r="DH170" s="5"/>
      <c r="DJ170" s="78"/>
      <c r="DS170" s="5"/>
    </row>
    <row r="171" spans="6:123" ht="15" customHeight="1">
      <c r="F171" s="71"/>
      <c r="G171" s="72"/>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c r="AK171" s="57"/>
      <c r="AL171" s="57"/>
      <c r="AM171" s="57"/>
      <c r="AN171" s="57"/>
      <c r="AO171" s="57"/>
      <c r="AP171" s="57"/>
      <c r="AQ171" s="57"/>
      <c r="AR171" s="57"/>
      <c r="AS171" s="57"/>
      <c r="AT171" s="57"/>
      <c r="AU171" s="57"/>
      <c r="AV171" s="57"/>
      <c r="AW171" s="57"/>
      <c r="AX171" s="57"/>
      <c r="AY171" s="57"/>
      <c r="AZ171" s="57"/>
      <c r="BA171" s="57"/>
      <c r="BB171" s="75"/>
      <c r="BC171" s="75"/>
      <c r="BD171" s="75"/>
      <c r="BE171" s="75"/>
      <c r="BF171" s="75"/>
      <c r="BG171" s="97"/>
      <c r="BM171" s="24"/>
      <c r="CB171" s="113"/>
      <c r="CF171" s="120" t="s">
        <v>175</v>
      </c>
      <c r="CG171" s="122" t="s">
        <v>175</v>
      </c>
      <c r="CH171" s="4" t="b">
        <f t="shared" si="28"/>
        <v>0</v>
      </c>
      <c r="CI171" s="69"/>
      <c r="CJ171" s="69"/>
      <c r="CK171" s="69"/>
      <c r="CP171" s="4" t="b">
        <f t="shared" si="27"/>
        <v>0</v>
      </c>
      <c r="CQ171" s="4" t="b">
        <f t="shared" si="29"/>
        <v>0</v>
      </c>
      <c r="CU171" s="4" t="b">
        <f>$CU$130</f>
        <v>0</v>
      </c>
      <c r="CX171" s="4" t="b">
        <f>$CX$133</f>
        <v>0</v>
      </c>
      <c r="CZ171" s="4" t="b">
        <f>CZ135</f>
        <v>0</v>
      </c>
      <c r="DB171" s="4" t="b">
        <f>$DB$137</f>
        <v>0</v>
      </c>
      <c r="DC171" s="69"/>
      <c r="DD171" s="5"/>
      <c r="DE171" s="5"/>
      <c r="DF171" s="5"/>
      <c r="DG171" s="5"/>
      <c r="DH171" s="5"/>
      <c r="DJ171" s="78"/>
      <c r="DS171" s="5"/>
    </row>
    <row r="172" spans="6:123" ht="15" customHeight="1">
      <c r="F172" s="71"/>
      <c r="G172" s="72"/>
      <c r="H172" s="57" t="s">
        <v>174</v>
      </c>
      <c r="I172" s="57"/>
      <c r="J172" s="57"/>
      <c r="K172" s="57"/>
      <c r="L172" s="57"/>
      <c r="M172" s="57"/>
      <c r="N172" s="57"/>
      <c r="O172" s="57"/>
      <c r="P172" s="57"/>
      <c r="Q172" s="57"/>
      <c r="R172" s="57"/>
      <c r="S172" s="57"/>
      <c r="T172" s="57"/>
      <c r="U172" s="57"/>
      <c r="V172" s="57"/>
      <c r="W172" s="57"/>
      <c r="X172" s="57"/>
      <c r="Y172" s="57"/>
      <c r="Z172" s="57"/>
      <c r="AA172" s="79"/>
      <c r="AB172" s="57"/>
      <c r="AC172" s="57"/>
      <c r="AD172" s="57"/>
      <c r="AE172" s="57"/>
      <c r="AF172" s="57"/>
      <c r="AG172" s="57"/>
      <c r="AH172" s="57"/>
      <c r="AI172" s="57"/>
      <c r="AJ172" s="57"/>
      <c r="AK172" s="57"/>
      <c r="AL172" s="57"/>
      <c r="AM172" s="57"/>
      <c r="AN172" s="57"/>
      <c r="AO172" s="57"/>
      <c r="AP172" s="57"/>
      <c r="AQ172" s="57"/>
      <c r="AR172" s="57"/>
      <c r="AS172" s="57"/>
      <c r="AT172" s="57"/>
      <c r="AU172" s="57" t="s">
        <v>747</v>
      </c>
      <c r="AV172" s="57"/>
      <c r="AW172" s="57"/>
      <c r="AX172" s="57"/>
      <c r="AY172" s="57"/>
      <c r="AZ172" s="57"/>
      <c r="BA172" s="57"/>
      <c r="BB172" s="75"/>
      <c r="BC172" s="75"/>
      <c r="BD172" s="75"/>
      <c r="BE172" s="75"/>
      <c r="BF172" s="75"/>
      <c r="BG172" s="97"/>
      <c r="BM172" s="24" t="b">
        <v>0</v>
      </c>
      <c r="BN172" s="4" t="b">
        <v>0</v>
      </c>
      <c r="BO172" s="80" t="b">
        <v>0</v>
      </c>
      <c r="BP172" s="80" t="b">
        <v>0</v>
      </c>
      <c r="BQ172" s="4" t="b">
        <v>0</v>
      </c>
      <c r="BR172" s="4" t="b">
        <v>0</v>
      </c>
      <c r="BS172" s="4" t="b">
        <v>0</v>
      </c>
      <c r="BT172" s="4" t="b">
        <v>0</v>
      </c>
      <c r="BU172" s="4" t="str">
        <f>IF(BM172=TRUE,H172,"")</f>
        <v/>
      </c>
      <c r="BV172" s="4" t="str">
        <f>IF(BN172=TRUE,H172&amp;"_1mM","")</f>
        <v/>
      </c>
      <c r="BW172" s="80" t="str">
        <f>IF(BO172=TRUE,U172,"")</f>
        <v/>
      </c>
      <c r="BX172" s="80" t="str">
        <f>IF(BP172=TRUE,U172&amp;"_1mM","")</f>
        <v/>
      </c>
      <c r="BY172" s="4" t="str">
        <f>IF(BQ172=TRUE,AH172,"")</f>
        <v/>
      </c>
      <c r="BZ172" s="4" t="str">
        <f>IF(BR172=TRUE,AH172&amp;"_1mM","")</f>
        <v/>
      </c>
      <c r="CA172" s="4" t="str">
        <f>IF(BS172=TRUE,AU172,"")</f>
        <v/>
      </c>
      <c r="CB172" s="113" t="str">
        <f>IF(BT172=TRUE,AU172&amp;"_1mM","")</f>
        <v/>
      </c>
      <c r="CF172" s="120" t="s">
        <v>133</v>
      </c>
      <c r="CG172" s="122" t="s">
        <v>133</v>
      </c>
      <c r="CH172" s="4" t="b">
        <f t="shared" si="28"/>
        <v>0</v>
      </c>
      <c r="CI172" s="69"/>
      <c r="CJ172" s="69"/>
      <c r="CK172" s="69"/>
      <c r="CP172" s="4" t="b">
        <f t="shared" si="27"/>
        <v>0</v>
      </c>
      <c r="CQ172" s="4" t="b">
        <f t="shared" si="29"/>
        <v>0</v>
      </c>
      <c r="CS172" s="4" t="b">
        <f>$CS$128</f>
        <v>0</v>
      </c>
      <c r="CY172" s="4" t="b">
        <f>CY134</f>
        <v>0</v>
      </c>
      <c r="DC172" s="69"/>
      <c r="DD172" s="5"/>
      <c r="DE172" s="5"/>
      <c r="DF172" s="5"/>
      <c r="DG172" s="5"/>
      <c r="DH172" s="5"/>
      <c r="DJ172" s="78"/>
      <c r="DS172" s="5"/>
    </row>
    <row r="173" spans="6:123" ht="15" customHeight="1">
      <c r="F173" s="71"/>
      <c r="G173" s="72"/>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7"/>
      <c r="AK173" s="57"/>
      <c r="AL173" s="57"/>
      <c r="AM173" s="57"/>
      <c r="AN173" s="57"/>
      <c r="AO173" s="57"/>
      <c r="AP173" s="57"/>
      <c r="AQ173" s="57"/>
      <c r="AR173" s="57"/>
      <c r="AS173" s="57"/>
      <c r="AT173" s="57"/>
      <c r="AU173" s="57"/>
      <c r="AV173" s="57"/>
      <c r="AW173" s="57"/>
      <c r="AX173" s="57"/>
      <c r="AY173" s="57"/>
      <c r="AZ173" s="57"/>
      <c r="BA173" s="57"/>
      <c r="BB173" s="75"/>
      <c r="BC173" s="75"/>
      <c r="BD173" s="75"/>
      <c r="BE173" s="75"/>
      <c r="BF173" s="75"/>
      <c r="BG173" s="97"/>
      <c r="BM173" s="24"/>
      <c r="CB173" s="113"/>
      <c r="CF173" s="120" t="s">
        <v>180</v>
      </c>
      <c r="CG173" s="122" t="s">
        <v>180</v>
      </c>
      <c r="CH173" s="4" t="b">
        <f t="shared" si="28"/>
        <v>0</v>
      </c>
      <c r="CI173" s="69"/>
      <c r="CJ173" s="69"/>
      <c r="CK173" s="69"/>
      <c r="CP173" s="4" t="b">
        <f t="shared" si="27"/>
        <v>0</v>
      </c>
      <c r="CQ173" s="4" t="b">
        <f t="shared" si="29"/>
        <v>0</v>
      </c>
      <c r="CU173" s="4" t="b">
        <f>$CU$130</f>
        <v>0</v>
      </c>
      <c r="CX173" s="4" t="b">
        <f>$CX$133</f>
        <v>0</v>
      </c>
      <c r="CZ173" s="4" t="b">
        <f>CZ135</f>
        <v>0</v>
      </c>
      <c r="DB173" s="4" t="b">
        <f>$DB$137</f>
        <v>0</v>
      </c>
      <c r="DC173" s="69"/>
      <c r="DD173" s="5"/>
      <c r="DE173" s="5"/>
      <c r="DF173" s="5"/>
      <c r="DG173" s="5"/>
      <c r="DH173" s="5"/>
      <c r="DJ173" s="78"/>
      <c r="DS173" s="5"/>
    </row>
    <row r="174" spans="6:123" ht="15" customHeight="1">
      <c r="F174" s="71"/>
      <c r="G174" s="72"/>
      <c r="H174" s="57"/>
      <c r="I174" s="57"/>
      <c r="J174" s="57"/>
      <c r="K174" s="57"/>
      <c r="L174" s="57"/>
      <c r="M174" s="57"/>
      <c r="N174" s="57"/>
      <c r="O174" s="57"/>
      <c r="P174" s="57"/>
      <c r="Q174" s="57"/>
      <c r="R174" s="57"/>
      <c r="S174" s="57"/>
      <c r="T174" s="57"/>
      <c r="U174" s="57" t="s">
        <v>177</v>
      </c>
      <c r="V174" s="57"/>
      <c r="W174" s="57"/>
      <c r="X174" s="57"/>
      <c r="Y174" s="57"/>
      <c r="Z174" s="57"/>
      <c r="AA174" s="57"/>
      <c r="AB174" s="57"/>
      <c r="AC174" s="57"/>
      <c r="AD174" s="57"/>
      <c r="AE174" s="57"/>
      <c r="AF174" s="57"/>
      <c r="AG174" s="57"/>
      <c r="AH174" s="57"/>
      <c r="AI174" s="57"/>
      <c r="AJ174" s="57"/>
      <c r="AK174" s="57"/>
      <c r="AL174" s="57"/>
      <c r="AM174" s="57"/>
      <c r="AN174" s="57"/>
      <c r="AO174" s="57"/>
      <c r="AP174" s="57"/>
      <c r="AQ174" s="57"/>
      <c r="AR174" s="57"/>
      <c r="AS174" s="57"/>
      <c r="AT174" s="57"/>
      <c r="AU174" s="57" t="s">
        <v>179</v>
      </c>
      <c r="AV174" s="57"/>
      <c r="AW174" s="57"/>
      <c r="AX174" s="57"/>
      <c r="AY174" s="57"/>
      <c r="AZ174" s="57"/>
      <c r="BA174" s="57"/>
      <c r="BB174" s="75"/>
      <c r="BC174" s="75"/>
      <c r="BD174" s="75"/>
      <c r="BE174" s="75"/>
      <c r="BF174" s="75"/>
      <c r="BG174" s="97"/>
      <c r="BM174" s="24" t="b">
        <v>0</v>
      </c>
      <c r="BN174" s="4" t="b">
        <v>0</v>
      </c>
      <c r="BO174" s="4" t="b">
        <v>0</v>
      </c>
      <c r="BP174" s="4" t="b">
        <v>0</v>
      </c>
      <c r="BQ174" s="4" t="b">
        <v>0</v>
      </c>
      <c r="BR174" s="4" t="b">
        <v>0</v>
      </c>
      <c r="BS174" s="4" t="b">
        <v>0</v>
      </c>
      <c r="BT174" s="4" t="b">
        <v>0</v>
      </c>
      <c r="BU174" s="4" t="str">
        <f>IF(BM174=TRUE,H174,"")</f>
        <v/>
      </c>
      <c r="BV174" s="4" t="str">
        <f>IF(BN174=TRUE,H174&amp;"_1mM","")</f>
        <v/>
      </c>
      <c r="BW174" s="4" t="str">
        <f>IF(BO174=TRUE,U174,"")</f>
        <v/>
      </c>
      <c r="BX174" s="4" t="str">
        <f>IF(BP174=TRUE,U174&amp;"_1mM","")</f>
        <v/>
      </c>
      <c r="BY174" s="4" t="str">
        <f>IF(BQ174=TRUE,AH174,"")</f>
        <v/>
      </c>
      <c r="BZ174" s="4" t="str">
        <f>IF(BR174=TRUE,AH174&amp;"_1mM","")</f>
        <v/>
      </c>
      <c r="CA174" s="4" t="str">
        <f>IF(BS174=TRUE,AU174,"")</f>
        <v/>
      </c>
      <c r="CB174" s="113" t="str">
        <f>IF(BT174=TRUE,AU174&amp;"_1mM","")</f>
        <v/>
      </c>
      <c r="CF174" s="120" t="s">
        <v>134</v>
      </c>
      <c r="CG174" s="122" t="s">
        <v>134</v>
      </c>
      <c r="CH174" s="4" t="b">
        <f t="shared" si="28"/>
        <v>0</v>
      </c>
      <c r="CI174" s="69"/>
      <c r="CJ174" s="69"/>
      <c r="CK174" s="69"/>
      <c r="CP174" s="4" t="b">
        <f t="shared" si="27"/>
        <v>0</v>
      </c>
      <c r="CQ174" s="4" t="b">
        <f t="shared" si="29"/>
        <v>0</v>
      </c>
      <c r="CS174" s="4" t="b">
        <f>$CS$128</f>
        <v>0</v>
      </c>
      <c r="CY174" s="4" t="b">
        <f>CY134</f>
        <v>0</v>
      </c>
      <c r="DC174" s="69"/>
      <c r="DD174" s="5"/>
      <c r="DE174" s="5"/>
      <c r="DF174" s="5"/>
      <c r="DG174" s="5"/>
      <c r="DH174" s="5"/>
      <c r="DJ174" s="78"/>
      <c r="DS174" s="5"/>
    </row>
    <row r="175" spans="6:123" ht="15" customHeight="1">
      <c r="F175" s="71"/>
      <c r="G175" s="72"/>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7"/>
      <c r="AI175" s="57"/>
      <c r="AJ175" s="57"/>
      <c r="AK175" s="57"/>
      <c r="AL175" s="57"/>
      <c r="AM175" s="57"/>
      <c r="AN175" s="57"/>
      <c r="AO175" s="57"/>
      <c r="AP175" s="57"/>
      <c r="AQ175" s="57"/>
      <c r="AR175" s="57"/>
      <c r="AS175" s="57"/>
      <c r="AT175" s="57"/>
      <c r="AU175" s="57"/>
      <c r="AV175" s="57"/>
      <c r="AW175" s="57"/>
      <c r="AX175" s="57"/>
      <c r="AY175" s="57"/>
      <c r="AZ175" s="57"/>
      <c r="BA175" s="57"/>
      <c r="BB175" s="75"/>
      <c r="BC175" s="75"/>
      <c r="BD175" s="75"/>
      <c r="BE175" s="75"/>
      <c r="BF175" s="75"/>
      <c r="BG175" s="97"/>
      <c r="BM175" s="24"/>
      <c r="CB175" s="113"/>
      <c r="CF175" s="120" t="s">
        <v>183</v>
      </c>
      <c r="CG175" s="122" t="s">
        <v>183</v>
      </c>
      <c r="CH175" s="4" t="b">
        <f t="shared" si="28"/>
        <v>0</v>
      </c>
      <c r="CI175" s="69"/>
      <c r="CJ175" s="69"/>
      <c r="CK175" s="69"/>
      <c r="CP175" s="4" t="b">
        <f t="shared" si="27"/>
        <v>0</v>
      </c>
      <c r="CQ175" s="4" t="b">
        <f t="shared" si="29"/>
        <v>0</v>
      </c>
      <c r="CU175" s="4" t="b">
        <f>$CU$130</f>
        <v>0</v>
      </c>
      <c r="CX175" s="4" t="b">
        <f>$CX$133</f>
        <v>0</v>
      </c>
      <c r="CZ175" s="4" t="b">
        <f>CZ135</f>
        <v>0</v>
      </c>
      <c r="DB175" s="4" t="b">
        <f>$DB$137</f>
        <v>0</v>
      </c>
      <c r="DC175" s="69"/>
      <c r="DD175" s="5"/>
      <c r="DE175" s="5"/>
      <c r="DF175" s="5"/>
      <c r="DG175" s="5"/>
      <c r="DH175" s="5"/>
      <c r="DJ175" s="78"/>
      <c r="DS175" s="5"/>
    </row>
    <row r="176" spans="6:123" ht="15" customHeight="1">
      <c r="F176" s="71"/>
      <c r="G176" s="72"/>
      <c r="H176" s="57"/>
      <c r="I176" s="57"/>
      <c r="J176" s="57"/>
      <c r="K176" s="57"/>
      <c r="L176" s="57"/>
      <c r="M176" s="57"/>
      <c r="N176" s="57"/>
      <c r="O176" s="57"/>
      <c r="P176" s="57"/>
      <c r="Q176" s="57"/>
      <c r="R176" s="57"/>
      <c r="S176" s="57"/>
      <c r="T176" s="57"/>
      <c r="U176" s="57" t="s">
        <v>182</v>
      </c>
      <c r="V176" s="57"/>
      <c r="W176" s="57"/>
      <c r="X176" s="57"/>
      <c r="Y176" s="57"/>
      <c r="Z176" s="57"/>
      <c r="AA176" s="57"/>
      <c r="AB176" s="57"/>
      <c r="AC176" s="57"/>
      <c r="AD176" s="57"/>
      <c r="AE176" s="57"/>
      <c r="AF176" s="57"/>
      <c r="AG176" s="57"/>
      <c r="AH176" s="57"/>
      <c r="AI176" s="57"/>
      <c r="AJ176" s="57"/>
      <c r="AK176" s="57"/>
      <c r="AL176" s="57"/>
      <c r="AM176" s="57"/>
      <c r="AN176" s="57"/>
      <c r="AO176" s="57"/>
      <c r="AP176" s="57"/>
      <c r="AQ176" s="57"/>
      <c r="AR176" s="57"/>
      <c r="AS176" s="57"/>
      <c r="AT176" s="57"/>
      <c r="AU176" s="57"/>
      <c r="AV176" s="57"/>
      <c r="AW176" s="57"/>
      <c r="AX176" s="57"/>
      <c r="AY176" s="57"/>
      <c r="AZ176" s="57"/>
      <c r="BA176" s="57"/>
      <c r="BB176" s="75"/>
      <c r="BC176" s="75"/>
      <c r="BD176" s="75"/>
      <c r="BE176" s="75"/>
      <c r="BF176" s="75"/>
      <c r="BG176" s="97"/>
      <c r="BM176" s="24" t="b">
        <v>0</v>
      </c>
      <c r="BN176" s="4" t="b">
        <v>0</v>
      </c>
      <c r="BO176" s="4" t="b">
        <v>0</v>
      </c>
      <c r="BP176" s="4" t="b">
        <v>0</v>
      </c>
      <c r="BQ176" s="4" t="b">
        <v>0</v>
      </c>
      <c r="BR176" s="4" t="b">
        <v>0</v>
      </c>
      <c r="BS176" s="4" t="b">
        <v>0</v>
      </c>
      <c r="BT176" s="4" t="b">
        <v>0</v>
      </c>
      <c r="BU176" s="4" t="str">
        <f>IF(BM176=TRUE,H176,"")</f>
        <v/>
      </c>
      <c r="BV176" s="4" t="str">
        <f>IF(BN176=TRUE,H176&amp;"_1mM","")</f>
        <v/>
      </c>
      <c r="BW176" s="4" t="str">
        <f>IF(BO176=TRUE,U176,"")</f>
        <v/>
      </c>
      <c r="BX176" s="4" t="str">
        <f>IF(BP176=TRUE,U176&amp;"_1mM","")</f>
        <v/>
      </c>
      <c r="BY176" s="4" t="str">
        <f>IF(BQ176=TRUE,AH176,"")</f>
        <v/>
      </c>
      <c r="BZ176" s="4" t="str">
        <f>IF(BR176=TRUE,AH176&amp;"_1mM","")</f>
        <v/>
      </c>
      <c r="CA176" s="4" t="str">
        <f>IF(BS176=TRUE,AU176,"")</f>
        <v/>
      </c>
      <c r="CB176" s="113" t="str">
        <f>IF(BT176=TRUE,AU176&amp;"_1mM","")</f>
        <v/>
      </c>
      <c r="CF176" s="120" t="s">
        <v>135</v>
      </c>
      <c r="CG176" s="122" t="s">
        <v>135</v>
      </c>
      <c r="CH176" s="4" t="b">
        <f t="shared" si="28"/>
        <v>0</v>
      </c>
      <c r="CI176" s="69"/>
      <c r="CJ176" s="69"/>
      <c r="CK176" s="69"/>
      <c r="CP176" s="4" t="b">
        <f t="shared" si="27"/>
        <v>0</v>
      </c>
      <c r="CQ176" s="4" t="b">
        <f t="shared" si="29"/>
        <v>0</v>
      </c>
      <c r="CS176" s="4" t="b">
        <f>$CS$128</f>
        <v>0</v>
      </c>
      <c r="CY176" s="4" t="b">
        <f>CY134</f>
        <v>0</v>
      </c>
      <c r="DC176" s="69"/>
      <c r="DD176" s="5"/>
      <c r="DE176" s="5"/>
      <c r="DF176" s="5"/>
      <c r="DG176" s="5"/>
      <c r="DH176" s="5"/>
      <c r="DJ176" s="78"/>
      <c r="DS176" s="5"/>
    </row>
    <row r="177" spans="6:123" ht="15" customHeight="1">
      <c r="F177" s="71"/>
      <c r="G177" s="72"/>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57"/>
      <c r="AM177" s="57"/>
      <c r="AN177" s="57"/>
      <c r="AO177" s="57"/>
      <c r="AP177" s="57"/>
      <c r="AQ177" s="57"/>
      <c r="AR177" s="57"/>
      <c r="AS177" s="57"/>
      <c r="AT177" s="57"/>
      <c r="AU177" s="57"/>
      <c r="AV177" s="57"/>
      <c r="AW177" s="57"/>
      <c r="AX177" s="57"/>
      <c r="AY177" s="57"/>
      <c r="AZ177" s="57"/>
      <c r="BA177" s="57"/>
      <c r="BB177" s="75"/>
      <c r="BC177" s="75"/>
      <c r="BD177" s="75"/>
      <c r="BE177" s="75"/>
      <c r="BF177" s="75"/>
      <c r="BG177" s="97"/>
      <c r="BM177" s="24"/>
      <c r="CB177" s="113"/>
      <c r="CF177" s="120" t="s">
        <v>188</v>
      </c>
      <c r="CG177" s="122" t="s">
        <v>188</v>
      </c>
      <c r="CH177" s="4" t="b">
        <f t="shared" si="28"/>
        <v>0</v>
      </c>
      <c r="CI177" s="69"/>
      <c r="CJ177" s="69"/>
      <c r="CK177" s="69"/>
      <c r="CP177" s="4" t="b">
        <f t="shared" si="27"/>
        <v>0</v>
      </c>
      <c r="CQ177" s="4" t="b">
        <f t="shared" si="29"/>
        <v>0</v>
      </c>
      <c r="CU177" s="4" t="b">
        <f>$CU$130</f>
        <v>0</v>
      </c>
      <c r="CX177" s="4" t="b">
        <f>$CX$133</f>
        <v>0</v>
      </c>
      <c r="CZ177" s="4" t="b">
        <f>CZ135</f>
        <v>0</v>
      </c>
      <c r="DB177" s="4" t="b">
        <f>$DB$137</f>
        <v>0</v>
      </c>
      <c r="DC177" s="69"/>
      <c r="DD177" s="5"/>
      <c r="DE177" s="5"/>
      <c r="DF177" s="5"/>
      <c r="DG177" s="5"/>
      <c r="DH177" s="5"/>
      <c r="DJ177" s="78"/>
      <c r="DS177" s="5"/>
    </row>
    <row r="178" spans="6:123" ht="15" customHeight="1">
      <c r="F178" s="71"/>
      <c r="G178" s="72"/>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t="s">
        <v>186</v>
      </c>
      <c r="AI178" s="57"/>
      <c r="AJ178" s="57"/>
      <c r="AK178" s="57"/>
      <c r="AL178" s="57"/>
      <c r="AM178" s="57"/>
      <c r="AN178" s="57"/>
      <c r="AO178" s="57"/>
      <c r="AP178" s="57"/>
      <c r="AQ178" s="57"/>
      <c r="AR178" s="57"/>
      <c r="AS178" s="57"/>
      <c r="AT178" s="57"/>
      <c r="AU178" s="57" t="s">
        <v>187</v>
      </c>
      <c r="AV178" s="57"/>
      <c r="AW178" s="57"/>
      <c r="AX178" s="57"/>
      <c r="AY178" s="57"/>
      <c r="AZ178" s="57"/>
      <c r="BA178" s="57"/>
      <c r="BB178" s="75"/>
      <c r="BC178" s="75"/>
      <c r="BD178" s="75"/>
      <c r="BE178" s="75"/>
      <c r="BF178" s="75"/>
      <c r="BG178" s="97"/>
      <c r="BM178" s="24" t="b">
        <v>0</v>
      </c>
      <c r="BN178" s="4" t="b">
        <v>0</v>
      </c>
      <c r="BO178" s="4" t="b">
        <v>0</v>
      </c>
      <c r="BP178" s="4" t="b">
        <v>0</v>
      </c>
      <c r="BQ178" s="4" t="b">
        <v>0</v>
      </c>
      <c r="BR178" s="4" t="b">
        <v>0</v>
      </c>
      <c r="BS178" s="4" t="b">
        <v>0</v>
      </c>
      <c r="BT178" s="4" t="b">
        <v>0</v>
      </c>
      <c r="BU178" s="4" t="str">
        <f>IF(BM178=TRUE,H178,"")</f>
        <v/>
      </c>
      <c r="BV178" s="4" t="str">
        <f>IF(BN178=TRUE,H178&amp;"_1mM","")</f>
        <v/>
      </c>
      <c r="BW178" s="4" t="str">
        <f>IF(BO178=TRUE,U178,"")</f>
        <v/>
      </c>
      <c r="BX178" s="4" t="str">
        <f>IF(BP178=TRUE,U178&amp;"_1mM","")</f>
        <v/>
      </c>
      <c r="BY178" s="4" t="str">
        <f>IF(BQ178=TRUE,AH178,"")</f>
        <v/>
      </c>
      <c r="BZ178" s="4" t="str">
        <f>IF(BR178=TRUE,AH178&amp;"_1mM","")</f>
        <v/>
      </c>
      <c r="CA178" s="4" t="str">
        <f>IF(BS178=TRUE,AU178,"")</f>
        <v/>
      </c>
      <c r="CB178" s="113" t="str">
        <f>IF(BT178=TRUE,AU178&amp;"_1mM","")</f>
        <v/>
      </c>
      <c r="CF178" s="120" t="s">
        <v>136</v>
      </c>
      <c r="CG178" s="122" t="s">
        <v>136</v>
      </c>
      <c r="CH178" s="4" t="b">
        <f t="shared" si="28"/>
        <v>0</v>
      </c>
      <c r="CI178" s="69"/>
      <c r="CJ178" s="69"/>
      <c r="CK178" s="69"/>
      <c r="CP178" s="4" t="b">
        <f t="shared" si="27"/>
        <v>0</v>
      </c>
      <c r="CQ178" s="4" t="b">
        <f t="shared" si="29"/>
        <v>0</v>
      </c>
      <c r="CS178" s="4" t="b">
        <f>$CS$128</f>
        <v>0</v>
      </c>
      <c r="CY178" s="4" t="b">
        <f>CY134</f>
        <v>0</v>
      </c>
      <c r="DC178" s="69"/>
      <c r="DD178" s="5"/>
      <c r="DE178" s="5"/>
      <c r="DF178" s="5"/>
      <c r="DG178" s="5"/>
      <c r="DH178" s="5"/>
      <c r="DJ178" s="78"/>
      <c r="DS178" s="5"/>
    </row>
    <row r="179" spans="6:123" ht="15" customHeight="1">
      <c r="F179" s="71"/>
      <c r="G179" s="72"/>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7"/>
      <c r="AK179" s="57"/>
      <c r="AL179" s="57"/>
      <c r="AM179" s="57"/>
      <c r="AN179" s="57"/>
      <c r="AO179" s="57"/>
      <c r="AP179" s="57"/>
      <c r="AQ179" s="57"/>
      <c r="AR179" s="57"/>
      <c r="AS179" s="57"/>
      <c r="AT179" s="57"/>
      <c r="AU179" s="57"/>
      <c r="AV179" s="57"/>
      <c r="AW179" s="57"/>
      <c r="AX179" s="57"/>
      <c r="AY179" s="57"/>
      <c r="AZ179" s="57"/>
      <c r="BA179" s="57"/>
      <c r="BB179" s="75"/>
      <c r="BC179" s="75"/>
      <c r="BD179" s="75"/>
      <c r="BE179" s="75"/>
      <c r="BF179" s="75"/>
      <c r="BG179" s="97"/>
      <c r="BM179" s="24"/>
      <c r="CB179" s="113"/>
      <c r="CF179" s="120" t="s">
        <v>193</v>
      </c>
      <c r="CG179" s="122" t="s">
        <v>193</v>
      </c>
      <c r="CH179" s="4" t="b">
        <f t="shared" si="28"/>
        <v>0</v>
      </c>
      <c r="CI179" s="69"/>
      <c r="CJ179" s="69"/>
      <c r="CK179" s="69"/>
      <c r="CP179" s="4" t="b">
        <f t="shared" si="27"/>
        <v>0</v>
      </c>
      <c r="CQ179" s="4" t="b">
        <f t="shared" si="29"/>
        <v>0</v>
      </c>
      <c r="CU179" s="4" t="b">
        <f>$CU$130</f>
        <v>0</v>
      </c>
      <c r="CX179" s="4" t="b">
        <f>$CX$133</f>
        <v>0</v>
      </c>
      <c r="CZ179" s="4" t="b">
        <f>CZ135</f>
        <v>0</v>
      </c>
      <c r="DB179" s="4" t="b">
        <f>$DB$137</f>
        <v>0</v>
      </c>
      <c r="DC179" s="69"/>
      <c r="DD179" s="5"/>
      <c r="DE179" s="5"/>
      <c r="DF179" s="5"/>
      <c r="DG179" s="5"/>
      <c r="DH179" s="5"/>
      <c r="DJ179" s="78"/>
      <c r="DS179" s="5"/>
    </row>
    <row r="180" spans="6:123" ht="15" customHeight="1">
      <c r="F180" s="71"/>
      <c r="G180" s="72"/>
      <c r="H180" s="57" t="s">
        <v>189</v>
      </c>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7"/>
      <c r="AI180" s="57"/>
      <c r="AJ180" s="57"/>
      <c r="AK180" s="57"/>
      <c r="AL180" s="57"/>
      <c r="AM180" s="57"/>
      <c r="AN180" s="57"/>
      <c r="AO180" s="57"/>
      <c r="AP180" s="57"/>
      <c r="AQ180" s="57"/>
      <c r="AR180" s="57"/>
      <c r="AS180" s="57"/>
      <c r="AT180" s="57"/>
      <c r="AU180" s="57"/>
      <c r="AV180" s="57"/>
      <c r="AW180" s="57"/>
      <c r="AX180" s="57"/>
      <c r="AY180" s="57"/>
      <c r="AZ180" s="57"/>
      <c r="BA180" s="57"/>
      <c r="BB180" s="75"/>
      <c r="BC180" s="75"/>
      <c r="BD180" s="75"/>
      <c r="BE180" s="75"/>
      <c r="BF180" s="75"/>
      <c r="BG180" s="97"/>
      <c r="BM180" s="24" t="b">
        <v>0</v>
      </c>
      <c r="BN180" s="4" t="b">
        <v>0</v>
      </c>
      <c r="BO180" s="4" t="b">
        <v>0</v>
      </c>
      <c r="BP180" s="4" t="b">
        <v>0</v>
      </c>
      <c r="BQ180" s="4" t="b">
        <v>0</v>
      </c>
      <c r="BR180" s="4" t="b">
        <v>0</v>
      </c>
      <c r="BS180" s="4" t="b">
        <v>0</v>
      </c>
      <c r="BT180" s="4" t="b">
        <v>0</v>
      </c>
      <c r="BU180" s="4" t="str">
        <f>IF(BM180=TRUE,H180,"")</f>
        <v/>
      </c>
      <c r="BV180" s="4" t="str">
        <f>IF(BN180=TRUE,H180&amp;"_1mM","")</f>
        <v/>
      </c>
      <c r="BW180" s="4" t="str">
        <f>IF(BO180=TRUE,U180,"")</f>
        <v/>
      </c>
      <c r="BX180" s="4" t="str">
        <f>IF(BP180=TRUE,U180&amp;"_1mM","")</f>
        <v/>
      </c>
      <c r="BY180" s="4" t="str">
        <f>IF(BQ180=TRUE,AH180,"")</f>
        <v/>
      </c>
      <c r="BZ180" s="4" t="str">
        <f>IF(BR180=TRUE,AH180&amp;"_1mM","")</f>
        <v/>
      </c>
      <c r="CA180" s="4" t="str">
        <f>IF(BS180=TRUE,AU180,"")</f>
        <v/>
      </c>
      <c r="CB180" s="113" t="str">
        <f>IF(BT180=TRUE,AU180&amp;"_1mM","")</f>
        <v/>
      </c>
      <c r="CF180" s="120" t="s">
        <v>698</v>
      </c>
      <c r="CG180" s="122" t="s">
        <v>198</v>
      </c>
      <c r="CH180" s="4" t="b">
        <f t="shared" si="28"/>
        <v>0</v>
      </c>
      <c r="CI180" s="69"/>
      <c r="CJ180" s="69"/>
      <c r="CK180" s="69"/>
      <c r="CP180" s="4" t="b">
        <f t="shared" si="27"/>
        <v>0</v>
      </c>
      <c r="CQ180" s="4" t="b">
        <f t="shared" si="29"/>
        <v>0</v>
      </c>
      <c r="CY180" s="4" t="b">
        <f>CY134</f>
        <v>0</v>
      </c>
      <c r="DC180" s="69"/>
      <c r="DD180" s="5"/>
      <c r="DE180" s="5"/>
      <c r="DF180" s="5"/>
      <c r="DG180" s="5"/>
      <c r="DH180" s="5"/>
      <c r="DJ180" s="78"/>
      <c r="DS180" s="5"/>
    </row>
    <row r="181" spans="6:123" ht="15" customHeight="1">
      <c r="F181" s="71"/>
      <c r="G181" s="72"/>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7"/>
      <c r="AI181" s="57"/>
      <c r="AJ181" s="57"/>
      <c r="AK181" s="57"/>
      <c r="AL181" s="57"/>
      <c r="AM181" s="57"/>
      <c r="AN181" s="57"/>
      <c r="AO181" s="57"/>
      <c r="AP181" s="57"/>
      <c r="AQ181" s="57"/>
      <c r="AR181" s="57"/>
      <c r="AS181" s="57"/>
      <c r="AT181" s="57"/>
      <c r="AU181" s="57"/>
      <c r="AV181" s="57"/>
      <c r="AW181" s="57"/>
      <c r="AX181" s="57"/>
      <c r="AY181" s="57"/>
      <c r="AZ181" s="57"/>
      <c r="BA181" s="57"/>
      <c r="BB181" s="75"/>
      <c r="BC181" s="75"/>
      <c r="BD181" s="75"/>
      <c r="BE181" s="75"/>
      <c r="BF181" s="75"/>
      <c r="BG181" s="97"/>
      <c r="BM181" s="24"/>
      <c r="CB181" s="113"/>
      <c r="CF181" s="120" t="s">
        <v>699</v>
      </c>
      <c r="CG181" s="122" t="s">
        <v>199</v>
      </c>
      <c r="CH181" s="4" t="b">
        <f t="shared" si="28"/>
        <v>0</v>
      </c>
      <c r="CI181" s="69"/>
      <c r="CJ181" s="69"/>
      <c r="CK181" s="69"/>
      <c r="CP181" s="4" t="b">
        <f t="shared" si="27"/>
        <v>0</v>
      </c>
      <c r="CQ181" s="4" t="b">
        <f t="shared" si="29"/>
        <v>0</v>
      </c>
      <c r="CZ181" s="4" t="b">
        <f>CZ135</f>
        <v>0</v>
      </c>
      <c r="DB181" s="4" t="b">
        <f>$DB$137</f>
        <v>0</v>
      </c>
      <c r="DC181" s="69"/>
      <c r="DD181" s="5"/>
      <c r="DE181" s="5"/>
      <c r="DF181" s="5"/>
      <c r="DG181" s="5"/>
      <c r="DH181" s="5"/>
      <c r="DJ181" s="78"/>
      <c r="DS181" s="5"/>
    </row>
    <row r="182" spans="6:123" ht="15" customHeight="1">
      <c r="F182" s="71"/>
      <c r="G182" s="72"/>
      <c r="H182" s="57" t="s">
        <v>194</v>
      </c>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t="s">
        <v>196</v>
      </c>
      <c r="AI182" s="57"/>
      <c r="AJ182" s="57"/>
      <c r="AK182" s="57"/>
      <c r="AL182" s="57"/>
      <c r="AM182" s="57"/>
      <c r="AN182" s="57"/>
      <c r="AO182" s="57"/>
      <c r="AP182" s="57"/>
      <c r="AQ182" s="57"/>
      <c r="AR182" s="57"/>
      <c r="AS182" s="57"/>
      <c r="AT182" s="57"/>
      <c r="AU182" s="57"/>
      <c r="AV182" s="57"/>
      <c r="AW182" s="57"/>
      <c r="AX182" s="57"/>
      <c r="AY182" s="57"/>
      <c r="AZ182" s="57"/>
      <c r="BA182" s="57"/>
      <c r="BB182" s="75"/>
      <c r="BC182" s="75"/>
      <c r="BD182" s="75"/>
      <c r="BE182" s="75"/>
      <c r="BF182" s="75"/>
      <c r="BG182" s="97"/>
      <c r="BM182" s="24" t="b">
        <v>0</v>
      </c>
      <c r="BN182" s="4" t="b">
        <v>0</v>
      </c>
      <c r="BO182" s="4" t="b">
        <v>0</v>
      </c>
      <c r="BP182" s="4" t="b">
        <v>0</v>
      </c>
      <c r="BQ182" s="4" t="b">
        <v>0</v>
      </c>
      <c r="BR182" s="4" t="b">
        <v>0</v>
      </c>
      <c r="BS182" s="4" t="b">
        <v>0</v>
      </c>
      <c r="BT182" s="4" t="b">
        <v>0</v>
      </c>
      <c r="BU182" s="4" t="str">
        <f>IF(BM182=TRUE,H182,"")</f>
        <v/>
      </c>
      <c r="BV182" s="4" t="str">
        <f>IF(BN182=TRUE,H182&amp;"_1mM","")</f>
        <v/>
      </c>
      <c r="BW182" s="4" t="str">
        <f>IF(BO182=TRUE,U182,"")</f>
        <v/>
      </c>
      <c r="BX182" s="4" t="str">
        <f>IF(BP182=TRUE,U182&amp;"_1mM","")</f>
        <v/>
      </c>
      <c r="BY182" s="4" t="str">
        <f>IF(BQ182=TRUE,AH182,"")</f>
        <v/>
      </c>
      <c r="BZ182" s="4" t="str">
        <f>IF(BR182=TRUE,AH182&amp;"_1mM","")</f>
        <v/>
      </c>
      <c r="CA182" s="4" t="str">
        <f>IF(BS182=TRUE,AU182,"")</f>
        <v/>
      </c>
      <c r="CB182" s="113" t="str">
        <f>IF(BT182=TRUE,AU182&amp;"_1mM","")</f>
        <v/>
      </c>
      <c r="CF182" s="121" t="s">
        <v>139</v>
      </c>
      <c r="CG182" s="122" t="s">
        <v>139</v>
      </c>
      <c r="CH182" s="4" t="b">
        <f t="shared" si="28"/>
        <v>0</v>
      </c>
      <c r="CI182" s="69"/>
      <c r="CJ182" s="69"/>
      <c r="CK182" s="69"/>
      <c r="CP182" s="4" t="b">
        <f t="shared" si="27"/>
        <v>0</v>
      </c>
      <c r="CQ182" s="4" t="b">
        <f t="shared" si="29"/>
        <v>0</v>
      </c>
      <c r="CR182" s="4" t="b">
        <f>CR127</f>
        <v>0</v>
      </c>
      <c r="CS182" s="4" t="b">
        <f>$CS$128</f>
        <v>0</v>
      </c>
      <c r="CY182" s="4" t="b">
        <f>CY134</f>
        <v>0</v>
      </c>
      <c r="DC182" s="69"/>
      <c r="DD182" s="5"/>
      <c r="DE182" s="5"/>
      <c r="DF182" s="5"/>
      <c r="DG182" s="5"/>
      <c r="DH182" s="5"/>
      <c r="DJ182" s="78"/>
      <c r="DS182" s="5"/>
    </row>
    <row r="183" spans="6:123" ht="15" customHeight="1">
      <c r="F183" s="71"/>
      <c r="G183" s="72"/>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c r="AM183" s="57"/>
      <c r="AN183" s="57"/>
      <c r="AO183" s="57"/>
      <c r="AP183" s="57"/>
      <c r="AQ183" s="57"/>
      <c r="AR183" s="57"/>
      <c r="AS183" s="57"/>
      <c r="AT183" s="57"/>
      <c r="AU183" s="57"/>
      <c r="AV183" s="57"/>
      <c r="AW183" s="57"/>
      <c r="AX183" s="57"/>
      <c r="AY183" s="57"/>
      <c r="AZ183" s="57"/>
      <c r="BA183" s="57"/>
      <c r="BB183" s="75"/>
      <c r="BC183" s="75"/>
      <c r="BD183" s="75"/>
      <c r="BE183" s="75"/>
      <c r="BF183" s="75"/>
      <c r="BG183" s="97"/>
      <c r="BM183" s="24"/>
      <c r="CB183" s="113"/>
      <c r="CF183" s="121" t="s">
        <v>200</v>
      </c>
      <c r="CG183" s="122" t="s">
        <v>200</v>
      </c>
      <c r="CH183" s="4" t="b">
        <f t="shared" si="28"/>
        <v>0</v>
      </c>
      <c r="CI183" s="69"/>
      <c r="CJ183" s="69"/>
      <c r="CK183" s="69"/>
      <c r="CP183" s="4" t="b">
        <f t="shared" si="27"/>
        <v>0</v>
      </c>
      <c r="CQ183" s="4" t="b">
        <f t="shared" si="29"/>
        <v>0</v>
      </c>
      <c r="CU183" s="4" t="b">
        <f>$CU$130</f>
        <v>0</v>
      </c>
      <c r="CX183" s="4" t="b">
        <f>$CX$133</f>
        <v>0</v>
      </c>
      <c r="CZ183" s="4" t="b">
        <f>CZ135</f>
        <v>0</v>
      </c>
      <c r="DB183" s="4" t="b">
        <f>$DB$137</f>
        <v>0</v>
      </c>
      <c r="DC183" s="69"/>
      <c r="DD183" s="5"/>
      <c r="DE183" s="5"/>
      <c r="DF183" s="5"/>
      <c r="DG183" s="5"/>
      <c r="DH183" s="5"/>
      <c r="DJ183" s="78"/>
      <c r="DS183" s="5"/>
    </row>
    <row r="184" spans="6:123" ht="15" customHeight="1">
      <c r="F184" s="71"/>
      <c r="G184" s="72"/>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c r="AM184" s="57"/>
      <c r="AN184" s="57"/>
      <c r="AO184" s="57"/>
      <c r="AP184" s="57"/>
      <c r="AQ184" s="57"/>
      <c r="AR184" s="57"/>
      <c r="AS184" s="57"/>
      <c r="AT184" s="57"/>
      <c r="AU184" s="57"/>
      <c r="AV184" s="57"/>
      <c r="AW184" s="57"/>
      <c r="AX184" s="57"/>
      <c r="AY184" s="57"/>
      <c r="AZ184" s="57"/>
      <c r="BA184" s="57"/>
      <c r="BB184" s="75"/>
      <c r="BC184" s="75"/>
      <c r="BD184" s="75"/>
      <c r="BE184" s="75"/>
      <c r="BF184" s="75"/>
      <c r="BG184" s="97"/>
      <c r="BM184" s="24" t="b">
        <v>0</v>
      </c>
      <c r="BN184" s="4" t="b">
        <v>0</v>
      </c>
      <c r="BO184" s="4" t="b">
        <v>0</v>
      </c>
      <c r="BP184" s="4" t="b">
        <v>0</v>
      </c>
      <c r="BQ184" s="4" t="b">
        <v>0</v>
      </c>
      <c r="BR184" s="4" t="b">
        <v>0</v>
      </c>
      <c r="BS184" s="4" t="b">
        <v>0</v>
      </c>
      <c r="BT184" s="4" t="b">
        <v>0</v>
      </c>
      <c r="BU184" s="4" t="str">
        <f>IF(BM184=TRUE,H184,"")</f>
        <v/>
      </c>
      <c r="BV184" s="4" t="str">
        <f>IF(BN184=TRUE,H184&amp;"_1mM","")</f>
        <v/>
      </c>
      <c r="BW184" s="4" t="str">
        <f>IF(BO184=TRUE,U184,"")</f>
        <v/>
      </c>
      <c r="BX184" s="4" t="str">
        <f>IF(BP184=TRUE,U184&amp;"_1mM","")</f>
        <v/>
      </c>
      <c r="BY184" s="4" t="str">
        <f>IF(BQ184=TRUE,AH184,"")</f>
        <v/>
      </c>
      <c r="BZ184" s="4" t="str">
        <f>IF(BR184=TRUE,AH184&amp;"_1mM","")</f>
        <v/>
      </c>
      <c r="CA184" s="4" t="str">
        <f>IF(BS184=TRUE,AU184,"")</f>
        <v/>
      </c>
      <c r="CB184" s="113" t="str">
        <f>IF(BT184=TRUE,AU184&amp;"_1mM","")</f>
        <v/>
      </c>
      <c r="CF184" s="120" t="s">
        <v>140</v>
      </c>
      <c r="CG184" s="122" t="s">
        <v>140</v>
      </c>
      <c r="CH184" s="4" t="b">
        <f t="shared" si="28"/>
        <v>0</v>
      </c>
      <c r="CI184" s="69"/>
      <c r="CJ184" s="69"/>
      <c r="CK184" s="69"/>
      <c r="CP184" s="4" t="b">
        <f t="shared" si="27"/>
        <v>0</v>
      </c>
      <c r="CQ184" s="4" t="b">
        <f t="shared" si="29"/>
        <v>0</v>
      </c>
      <c r="CS184" s="4" t="b">
        <f>$CS$128</f>
        <v>0</v>
      </c>
      <c r="CY184" s="4" t="b">
        <f>CY134</f>
        <v>0</v>
      </c>
      <c r="DC184" s="69"/>
      <c r="DD184" s="5"/>
      <c r="DE184" s="5"/>
      <c r="DF184" s="5"/>
      <c r="DG184" s="5"/>
      <c r="DH184" s="5"/>
      <c r="DJ184" s="78"/>
      <c r="DS184" s="5"/>
    </row>
    <row r="185" spans="6:123" ht="15" customHeight="1">
      <c r="F185" s="71"/>
      <c r="G185" s="72"/>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57"/>
      <c r="AM185" s="57"/>
      <c r="AN185" s="57"/>
      <c r="AO185" s="57"/>
      <c r="AP185" s="57"/>
      <c r="AQ185" s="57"/>
      <c r="AR185" s="57"/>
      <c r="AS185" s="57"/>
      <c r="AT185" s="57"/>
      <c r="AU185" s="57"/>
      <c r="AV185" s="57"/>
      <c r="AW185" s="57"/>
      <c r="AX185" s="57"/>
      <c r="AY185" s="57"/>
      <c r="AZ185" s="57"/>
      <c r="BA185" s="57"/>
      <c r="BB185" s="75"/>
      <c r="BC185" s="75"/>
      <c r="BD185" s="75"/>
      <c r="BE185" s="75"/>
      <c r="BF185" s="75"/>
      <c r="BG185" s="97"/>
      <c r="BM185" s="24"/>
      <c r="CB185" s="113"/>
      <c r="CF185" s="120" t="s">
        <v>203</v>
      </c>
      <c r="CG185" s="122" t="s">
        <v>203</v>
      </c>
      <c r="CH185" s="4" t="b">
        <f t="shared" si="28"/>
        <v>0</v>
      </c>
      <c r="CI185" s="69"/>
      <c r="CJ185" s="69"/>
      <c r="CK185" s="69"/>
      <c r="CP185" s="4" t="b">
        <f t="shared" si="27"/>
        <v>0</v>
      </c>
      <c r="CQ185" s="4" t="b">
        <f t="shared" si="29"/>
        <v>0</v>
      </c>
      <c r="CU185" s="4" t="b">
        <f>$CU$130</f>
        <v>0</v>
      </c>
      <c r="CX185" s="4" t="b">
        <f>$CX$133</f>
        <v>0</v>
      </c>
      <c r="CZ185" s="4" t="b">
        <f>CZ135</f>
        <v>0</v>
      </c>
      <c r="DB185" s="4" t="b">
        <f>$DB$137</f>
        <v>0</v>
      </c>
      <c r="DC185" s="69"/>
      <c r="DD185" s="5"/>
      <c r="DE185" s="5"/>
      <c r="DF185" s="5"/>
      <c r="DG185" s="5"/>
      <c r="DH185" s="5"/>
      <c r="DJ185" s="78"/>
      <c r="DS185" s="5"/>
    </row>
    <row r="186" spans="6:123" ht="15" customHeight="1">
      <c r="F186" s="71"/>
      <c r="G186" s="72"/>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7" t="s">
        <v>201</v>
      </c>
      <c r="AI186" s="57"/>
      <c r="AJ186" s="57"/>
      <c r="AK186" s="57"/>
      <c r="AL186" s="57"/>
      <c r="AM186" s="57"/>
      <c r="AN186" s="57"/>
      <c r="AO186" s="57"/>
      <c r="AP186" s="57"/>
      <c r="AQ186" s="57"/>
      <c r="AR186" s="57"/>
      <c r="AS186" s="57"/>
      <c r="AT186" s="57"/>
      <c r="AU186" s="57"/>
      <c r="AV186" s="57"/>
      <c r="AW186" s="57"/>
      <c r="AX186" s="57"/>
      <c r="AY186" s="57"/>
      <c r="AZ186" s="57"/>
      <c r="BA186" s="57"/>
      <c r="BB186" s="75"/>
      <c r="BC186" s="75"/>
      <c r="BD186" s="75"/>
      <c r="BE186" s="75"/>
      <c r="BF186" s="75"/>
      <c r="BG186" s="97"/>
      <c r="BM186" s="24" t="b">
        <v>0</v>
      </c>
      <c r="BN186" s="4" t="b">
        <v>0</v>
      </c>
      <c r="BO186" s="4" t="b">
        <v>0</v>
      </c>
      <c r="BP186" s="4" t="b">
        <v>0</v>
      </c>
      <c r="BQ186" s="4" t="b">
        <v>0</v>
      </c>
      <c r="BR186" s="4" t="b">
        <v>0</v>
      </c>
      <c r="BS186" s="4" t="b">
        <v>0</v>
      </c>
      <c r="BT186" s="4" t="b">
        <v>0</v>
      </c>
      <c r="BU186" s="4" t="str">
        <f>IF(BM186=TRUE,H186,"")</f>
        <v/>
      </c>
      <c r="BV186" s="4" t="str">
        <f>IF(BN186=TRUE,H186&amp;"_1mM","")</f>
        <v/>
      </c>
      <c r="BW186" s="4" t="str">
        <f>IF(BO186=TRUE,U186,"")</f>
        <v/>
      </c>
      <c r="BX186" s="4" t="str">
        <f>IF(BP186=TRUE,U186&amp;"_1mM","")</f>
        <v/>
      </c>
      <c r="BY186" s="4" t="str">
        <f>IF(BQ186=TRUE,AH186,"")</f>
        <v/>
      </c>
      <c r="BZ186" s="4" t="str">
        <f>IF(BR186=TRUE,AH186&amp;"_1mM","")</f>
        <v/>
      </c>
      <c r="CA186" s="4" t="str">
        <f>IF(BS186=TRUE,AU186,"")</f>
        <v/>
      </c>
      <c r="CB186" s="113" t="str">
        <f>IF(BT186=TRUE,AU186&amp;"_1mM","")</f>
        <v/>
      </c>
      <c r="CF186" s="120" t="s">
        <v>141</v>
      </c>
      <c r="CG186" s="122" t="s">
        <v>141</v>
      </c>
      <c r="CH186" s="4" t="b">
        <f t="shared" si="28"/>
        <v>0</v>
      </c>
      <c r="CI186" s="69"/>
      <c r="CJ186" s="69"/>
      <c r="CK186" s="69"/>
      <c r="CP186" s="4" t="b">
        <f t="shared" si="27"/>
        <v>0</v>
      </c>
      <c r="CQ186" s="4" t="b">
        <f t="shared" si="29"/>
        <v>0</v>
      </c>
      <c r="CS186" s="4" t="b">
        <f>$CS$128</f>
        <v>0</v>
      </c>
      <c r="CY186" s="4" t="b">
        <f>CY134</f>
        <v>0</v>
      </c>
      <c r="DC186" s="69"/>
      <c r="DD186" s="5"/>
      <c r="DE186" s="5"/>
      <c r="DF186" s="5"/>
      <c r="DG186" s="5"/>
      <c r="DH186" s="5"/>
      <c r="DJ186" s="78"/>
      <c r="DS186" s="5"/>
    </row>
    <row r="187" spans="6:123" ht="15" customHeight="1">
      <c r="F187" s="71"/>
      <c r="G187" s="72"/>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7"/>
      <c r="AI187" s="57"/>
      <c r="AJ187" s="57"/>
      <c r="AK187" s="57"/>
      <c r="AL187" s="57"/>
      <c r="AM187" s="57"/>
      <c r="AN187" s="57"/>
      <c r="AO187" s="57"/>
      <c r="AP187" s="57"/>
      <c r="AQ187" s="57"/>
      <c r="AR187" s="57"/>
      <c r="AS187" s="57"/>
      <c r="AT187" s="57"/>
      <c r="AU187" s="57"/>
      <c r="AV187" s="57"/>
      <c r="AW187" s="57"/>
      <c r="AX187" s="57"/>
      <c r="AY187" s="57"/>
      <c r="AZ187" s="57"/>
      <c r="BA187" s="57"/>
      <c r="BB187" s="75"/>
      <c r="BC187" s="75"/>
      <c r="BD187" s="75"/>
      <c r="BE187" s="75"/>
      <c r="BF187" s="75"/>
      <c r="BG187" s="97"/>
      <c r="BM187" s="24"/>
      <c r="CB187" s="113"/>
      <c r="CF187" s="120" t="s">
        <v>208</v>
      </c>
      <c r="CG187" s="122" t="s">
        <v>208</v>
      </c>
      <c r="CH187" s="4" t="b">
        <f t="shared" si="28"/>
        <v>0</v>
      </c>
      <c r="CI187" s="69"/>
      <c r="CJ187" s="69"/>
      <c r="CK187" s="69"/>
      <c r="CP187" s="4" t="b">
        <f t="shared" si="27"/>
        <v>0</v>
      </c>
      <c r="CQ187" s="4" t="b">
        <f t="shared" si="29"/>
        <v>0</v>
      </c>
      <c r="CU187" s="4" t="b">
        <f>$CU$130</f>
        <v>0</v>
      </c>
      <c r="CX187" s="4" t="b">
        <f>$CX$133</f>
        <v>0</v>
      </c>
      <c r="CZ187" s="4" t="b">
        <f>CZ135</f>
        <v>0</v>
      </c>
      <c r="DB187" s="4" t="b">
        <f>$DB$137</f>
        <v>0</v>
      </c>
      <c r="DC187" s="69"/>
      <c r="DD187" s="5"/>
      <c r="DE187" s="5"/>
      <c r="DF187" s="5"/>
      <c r="DG187" s="5"/>
      <c r="DH187" s="5"/>
      <c r="DJ187" s="78"/>
      <c r="DS187" s="5"/>
    </row>
    <row r="188" spans="6:123" ht="15" customHeight="1">
      <c r="F188" s="71"/>
      <c r="G188" s="72"/>
      <c r="H188" s="57" t="s">
        <v>204</v>
      </c>
      <c r="I188" s="57"/>
      <c r="J188" s="57"/>
      <c r="K188" s="57"/>
      <c r="L188" s="57"/>
      <c r="M188" s="57"/>
      <c r="N188" s="57"/>
      <c r="O188" s="57"/>
      <c r="P188" s="57"/>
      <c r="Q188" s="57"/>
      <c r="R188" s="57"/>
      <c r="S188" s="57"/>
      <c r="T188" s="57"/>
      <c r="U188" s="57" t="s">
        <v>205</v>
      </c>
      <c r="V188" s="57"/>
      <c r="W188" s="57"/>
      <c r="X188" s="57"/>
      <c r="Y188" s="57"/>
      <c r="Z188" s="57"/>
      <c r="AA188" s="57"/>
      <c r="AB188" s="57"/>
      <c r="AC188" s="57"/>
      <c r="AD188" s="57"/>
      <c r="AE188" s="57"/>
      <c r="AF188" s="57"/>
      <c r="AG188" s="57"/>
      <c r="AH188" s="57" t="s">
        <v>206</v>
      </c>
      <c r="AI188" s="57"/>
      <c r="AJ188" s="57"/>
      <c r="AK188" s="57"/>
      <c r="AL188" s="57"/>
      <c r="AM188" s="57"/>
      <c r="AN188" s="57"/>
      <c r="AO188" s="57"/>
      <c r="AP188" s="57"/>
      <c r="AQ188" s="57"/>
      <c r="AR188" s="57"/>
      <c r="AS188" s="57"/>
      <c r="AT188" s="57"/>
      <c r="AU188" s="57" t="s">
        <v>207</v>
      </c>
      <c r="AV188" s="57"/>
      <c r="AW188" s="57"/>
      <c r="AX188" s="57"/>
      <c r="AY188" s="57"/>
      <c r="AZ188" s="57"/>
      <c r="BA188" s="57"/>
      <c r="BB188" s="75"/>
      <c r="BC188" s="75"/>
      <c r="BD188" s="75"/>
      <c r="BE188" s="75"/>
      <c r="BF188" s="75"/>
      <c r="BG188" s="97"/>
      <c r="BM188" s="24" t="b">
        <v>0</v>
      </c>
      <c r="BN188" s="4" t="b">
        <v>0</v>
      </c>
      <c r="BO188" s="4" t="b">
        <v>0</v>
      </c>
      <c r="BP188" s="4" t="b">
        <v>0</v>
      </c>
      <c r="BQ188" s="4" t="b">
        <v>0</v>
      </c>
      <c r="BR188" s="4" t="b">
        <v>0</v>
      </c>
      <c r="BS188" s="4" t="b">
        <v>0</v>
      </c>
      <c r="BT188" s="4" t="b">
        <v>0</v>
      </c>
      <c r="BU188" s="4" t="str">
        <f>IF(BM188=TRUE,H188,"")</f>
        <v/>
      </c>
      <c r="BV188" s="4" t="str">
        <f>IF(BN188=TRUE,H188&amp;"_1mM","")</f>
        <v/>
      </c>
      <c r="BW188" s="4" t="str">
        <f>IF(BO188=TRUE,U188,"")</f>
        <v/>
      </c>
      <c r="BX188" s="4" t="str">
        <f>IF(BP188=TRUE,U188&amp;"_1mM","")</f>
        <v/>
      </c>
      <c r="BY188" s="4" t="str">
        <f>IF(BQ188=TRUE,AH188,"")</f>
        <v/>
      </c>
      <c r="BZ188" s="4" t="str">
        <f>IF(BR188=TRUE,AH188&amp;"_1mM","")</f>
        <v/>
      </c>
      <c r="CA188" s="4" t="str">
        <f>IF(BS188=TRUE,AU188,"")</f>
        <v/>
      </c>
      <c r="CB188" s="113" t="str">
        <f>IF(BT188=TRUE,AU188&amp;"_1mM","")</f>
        <v/>
      </c>
      <c r="CF188" s="120" t="s">
        <v>144</v>
      </c>
      <c r="CG188" s="122" t="s">
        <v>144</v>
      </c>
      <c r="CH188" s="4" t="b">
        <f t="shared" si="28"/>
        <v>0</v>
      </c>
      <c r="CI188" s="69"/>
      <c r="CJ188" s="69"/>
      <c r="CK188" s="69"/>
      <c r="CP188" s="4" t="b">
        <f t="shared" si="27"/>
        <v>0</v>
      </c>
      <c r="CQ188" s="4" t="b">
        <f t="shared" si="29"/>
        <v>0</v>
      </c>
      <c r="CR188" s="4" t="b">
        <f>CR127</f>
        <v>0</v>
      </c>
      <c r="CS188" s="4" t="b">
        <f>$CS$128</f>
        <v>0</v>
      </c>
      <c r="CY188" s="4" t="b">
        <f>CY134</f>
        <v>0</v>
      </c>
      <c r="DC188" s="69"/>
      <c r="DD188" s="5"/>
      <c r="DE188" s="5"/>
      <c r="DF188" s="5"/>
      <c r="DG188" s="5"/>
      <c r="DH188" s="5"/>
      <c r="DJ188" s="78"/>
      <c r="DS188" s="5"/>
    </row>
    <row r="189" spans="6:123" ht="15" customHeight="1">
      <c r="F189" s="71"/>
      <c r="G189" s="72"/>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7"/>
      <c r="AI189" s="57"/>
      <c r="AJ189" s="57"/>
      <c r="AK189" s="57"/>
      <c r="AL189" s="57"/>
      <c r="AM189" s="57"/>
      <c r="AN189" s="57"/>
      <c r="AO189" s="57"/>
      <c r="AP189" s="57"/>
      <c r="AQ189" s="57"/>
      <c r="AR189" s="57"/>
      <c r="AS189" s="57"/>
      <c r="AT189" s="57"/>
      <c r="AU189" s="57"/>
      <c r="AV189" s="57"/>
      <c r="AW189" s="57"/>
      <c r="AX189" s="57"/>
      <c r="AY189" s="57"/>
      <c r="AZ189" s="57"/>
      <c r="BA189" s="57"/>
      <c r="BB189" s="75"/>
      <c r="BC189" s="75"/>
      <c r="BD189" s="75"/>
      <c r="BE189" s="75"/>
      <c r="BF189" s="75"/>
      <c r="BG189" s="97"/>
      <c r="BM189" s="24"/>
      <c r="CB189" s="113"/>
      <c r="CF189" s="120" t="s">
        <v>210</v>
      </c>
      <c r="CG189" s="122" t="s">
        <v>210</v>
      </c>
      <c r="CH189" s="4" t="b">
        <f t="shared" si="28"/>
        <v>0</v>
      </c>
      <c r="CI189" s="69"/>
      <c r="CJ189" s="69"/>
      <c r="CK189" s="69"/>
      <c r="CP189" s="4" t="b">
        <f t="shared" si="27"/>
        <v>0</v>
      </c>
      <c r="CQ189" s="4" t="b">
        <f t="shared" si="29"/>
        <v>0</v>
      </c>
      <c r="CU189" s="4" t="b">
        <f>$CU$130</f>
        <v>0</v>
      </c>
      <c r="CX189" s="4" t="b">
        <f>$CX$133</f>
        <v>0</v>
      </c>
      <c r="CZ189" s="4" t="b">
        <f>CZ135</f>
        <v>0</v>
      </c>
      <c r="DB189" s="4" t="b">
        <f>$DB$137</f>
        <v>0</v>
      </c>
      <c r="DC189" s="69"/>
      <c r="DD189" s="5"/>
      <c r="DE189" s="5"/>
      <c r="DF189" s="5"/>
      <c r="DG189" s="5"/>
      <c r="DH189" s="5"/>
      <c r="DJ189" s="78"/>
      <c r="DS189" s="5"/>
    </row>
    <row r="190" spans="6:123" ht="15" customHeight="1">
      <c r="F190" s="71"/>
      <c r="G190" s="72"/>
      <c r="H190" s="57" t="s">
        <v>765</v>
      </c>
      <c r="I190" s="57"/>
      <c r="J190" s="57"/>
      <c r="K190" s="57"/>
      <c r="L190" s="57"/>
      <c r="M190" s="57"/>
      <c r="N190" s="57"/>
      <c r="O190" s="57"/>
      <c r="P190" s="57"/>
      <c r="Q190" s="57"/>
      <c r="R190" s="57"/>
      <c r="S190" s="57"/>
      <c r="T190" s="57"/>
      <c r="U190" s="57" t="s">
        <v>767</v>
      </c>
      <c r="V190" s="57"/>
      <c r="W190" s="57"/>
      <c r="X190" s="57"/>
      <c r="Y190" s="57"/>
      <c r="Z190" s="57"/>
      <c r="AA190" s="57"/>
      <c r="AB190" s="57"/>
      <c r="AC190" s="57"/>
      <c r="AD190" s="57"/>
      <c r="AE190" s="57"/>
      <c r="AF190" s="57"/>
      <c r="AG190" s="57"/>
      <c r="AH190" s="57" t="s">
        <v>769</v>
      </c>
      <c r="AI190" s="57"/>
      <c r="AJ190" s="57"/>
      <c r="AK190" s="57"/>
      <c r="AL190" s="57"/>
      <c r="AM190" s="57"/>
      <c r="AN190" s="57"/>
      <c r="AO190" s="57"/>
      <c r="AP190" s="57"/>
      <c r="AQ190" s="57"/>
      <c r="AR190" s="57"/>
      <c r="AS190" s="57"/>
      <c r="AT190" s="57"/>
      <c r="AU190" s="57"/>
      <c r="AV190" s="57"/>
      <c r="AW190" s="57"/>
      <c r="AX190" s="57"/>
      <c r="AY190" s="57"/>
      <c r="AZ190" s="57"/>
      <c r="BA190" s="57"/>
      <c r="BB190" s="75"/>
      <c r="BC190" s="75"/>
      <c r="BD190" s="75"/>
      <c r="BE190" s="75"/>
      <c r="BF190" s="75"/>
      <c r="BG190" s="97"/>
      <c r="BM190" s="24" t="b">
        <v>0</v>
      </c>
      <c r="BN190" s="4" t="b">
        <v>0</v>
      </c>
      <c r="BO190" s="4" t="b">
        <v>0</v>
      </c>
      <c r="BP190" s="4" t="b">
        <v>0</v>
      </c>
      <c r="BQ190" s="4" t="b">
        <v>0</v>
      </c>
      <c r="BR190" s="4" t="b">
        <v>0</v>
      </c>
      <c r="BS190" s="4" t="b">
        <v>0</v>
      </c>
      <c r="BT190" s="4" t="b">
        <v>0</v>
      </c>
      <c r="BU190" s="4" t="str">
        <f>IF(BM190=TRUE,H190,"")</f>
        <v/>
      </c>
      <c r="BV190" s="4" t="str">
        <f>IF(BN190=TRUE,H190&amp;"_1mM","")</f>
        <v/>
      </c>
      <c r="BW190" s="4" t="str">
        <f>IF(BO190=TRUE,U190,"")</f>
        <v/>
      </c>
      <c r="BX190" s="4" t="str">
        <f>IF(BP190=TRUE,U190&amp;"_1mM","")</f>
        <v/>
      </c>
      <c r="BY190" s="4" t="str">
        <f>IF(BQ190=TRUE,AH190,"")</f>
        <v/>
      </c>
      <c r="BZ190" s="4" t="str">
        <f>IF(BR190=TRUE,AH190&amp;"_1mM","")</f>
        <v/>
      </c>
      <c r="CA190" s="4" t="str">
        <f>IF(BS190=TRUE,AU190,"")</f>
        <v/>
      </c>
      <c r="CB190" s="113" t="str">
        <f>IF(BT190=TRUE,AU190&amp;"_1mM","")</f>
        <v/>
      </c>
      <c r="CF190" s="120" t="s">
        <v>700</v>
      </c>
      <c r="CG190" s="122" t="s">
        <v>701</v>
      </c>
      <c r="CH190" s="4" t="b">
        <f t="shared" si="28"/>
        <v>0</v>
      </c>
      <c r="CI190" s="69"/>
      <c r="CJ190" s="69"/>
      <c r="CK190" s="69"/>
      <c r="CP190" s="4" t="b">
        <f t="shared" si="27"/>
        <v>0</v>
      </c>
      <c r="CQ190" s="4" t="b">
        <f t="shared" si="29"/>
        <v>0</v>
      </c>
      <c r="CY190" s="4" t="b">
        <f>CY134</f>
        <v>0</v>
      </c>
      <c r="DC190" s="69"/>
      <c r="DD190" s="5"/>
      <c r="DE190" s="5"/>
      <c r="DF190" s="5"/>
      <c r="DG190" s="5"/>
      <c r="DH190" s="5"/>
      <c r="DJ190" s="78"/>
      <c r="DS190" s="5"/>
    </row>
    <row r="191" spans="6:123" ht="15" customHeight="1">
      <c r="F191" s="71"/>
      <c r="G191" s="72"/>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7"/>
      <c r="AI191" s="57"/>
      <c r="AJ191" s="57"/>
      <c r="AK191" s="57"/>
      <c r="AL191" s="57"/>
      <c r="AM191" s="57"/>
      <c r="AN191" s="57"/>
      <c r="AO191" s="57"/>
      <c r="AP191" s="57"/>
      <c r="AQ191" s="57"/>
      <c r="AR191" s="57"/>
      <c r="AS191" s="57"/>
      <c r="AT191" s="57"/>
      <c r="AU191" s="57"/>
      <c r="AV191" s="57"/>
      <c r="AW191" s="57"/>
      <c r="AX191" s="57"/>
      <c r="AY191" s="57"/>
      <c r="AZ191" s="57"/>
      <c r="BA191" s="57"/>
      <c r="BB191" s="75"/>
      <c r="BC191" s="75"/>
      <c r="BD191" s="75"/>
      <c r="BE191" s="75"/>
      <c r="BF191" s="75"/>
      <c r="BG191" s="97"/>
      <c r="BM191" s="24"/>
      <c r="CB191" s="113"/>
      <c r="CF191" s="120" t="s">
        <v>702</v>
      </c>
      <c r="CG191" s="123" t="s">
        <v>703</v>
      </c>
      <c r="CH191" s="4" t="b">
        <f t="shared" si="28"/>
        <v>0</v>
      </c>
      <c r="CI191" s="69"/>
      <c r="CJ191" s="69"/>
      <c r="CK191" s="69"/>
      <c r="CP191" s="4" t="b">
        <f t="shared" si="27"/>
        <v>0</v>
      </c>
      <c r="CQ191" s="4" t="b">
        <f t="shared" si="29"/>
        <v>0</v>
      </c>
      <c r="CZ191" s="4" t="b">
        <f>CZ135</f>
        <v>0</v>
      </c>
      <c r="DB191" s="4" t="b">
        <f>$DB$137</f>
        <v>0</v>
      </c>
      <c r="DC191" s="69"/>
      <c r="DD191" s="5"/>
      <c r="DE191" s="5"/>
      <c r="DF191" s="5"/>
      <c r="DG191" s="5"/>
      <c r="DH191" s="5"/>
      <c r="DJ191" s="78"/>
      <c r="DS191" s="5"/>
    </row>
    <row r="192" spans="6:123" ht="15" customHeight="1">
      <c r="F192" s="71"/>
      <c r="G192" s="72"/>
      <c r="H192" s="57" t="s">
        <v>211</v>
      </c>
      <c r="I192" s="57"/>
      <c r="J192" s="57"/>
      <c r="K192" s="57"/>
      <c r="L192" s="57"/>
      <c r="M192" s="57"/>
      <c r="N192" s="57"/>
      <c r="O192" s="57"/>
      <c r="P192" s="57"/>
      <c r="Q192" s="57"/>
      <c r="R192" s="57"/>
      <c r="S192" s="57"/>
      <c r="T192" s="57"/>
      <c r="U192" s="57" t="s">
        <v>771</v>
      </c>
      <c r="V192" s="57"/>
      <c r="W192" s="57"/>
      <c r="X192" s="57"/>
      <c r="Y192" s="57"/>
      <c r="Z192" s="57"/>
      <c r="AA192" s="57"/>
      <c r="AB192" s="57"/>
      <c r="AC192" s="57"/>
      <c r="AD192" s="57"/>
      <c r="AE192" s="57"/>
      <c r="AF192" s="57"/>
      <c r="AG192" s="57"/>
      <c r="AH192" s="57"/>
      <c r="AI192" s="57"/>
      <c r="AJ192" s="57"/>
      <c r="AK192" s="57"/>
      <c r="AL192" s="57"/>
      <c r="AM192" s="57"/>
      <c r="AN192" s="57"/>
      <c r="AO192" s="57"/>
      <c r="AP192" s="57"/>
      <c r="AQ192" s="57"/>
      <c r="AR192" s="57"/>
      <c r="AS192" s="57"/>
      <c r="AT192" s="57"/>
      <c r="AU192" s="57" t="s">
        <v>775</v>
      </c>
      <c r="AV192" s="57"/>
      <c r="AW192" s="57"/>
      <c r="AX192" s="57"/>
      <c r="AY192" s="57"/>
      <c r="AZ192" s="57"/>
      <c r="BA192" s="57"/>
      <c r="BB192" s="75"/>
      <c r="BC192" s="75"/>
      <c r="BD192" s="75"/>
      <c r="BE192" s="75"/>
      <c r="BF192" s="75"/>
      <c r="BG192" s="97"/>
      <c r="BM192" s="24" t="b">
        <v>0</v>
      </c>
      <c r="BN192" s="4" t="b">
        <v>0</v>
      </c>
      <c r="BO192" s="4" t="b">
        <v>0</v>
      </c>
      <c r="BP192" s="4" t="b">
        <v>0</v>
      </c>
      <c r="BQ192" s="4" t="b">
        <v>0</v>
      </c>
      <c r="BR192" s="4" t="b">
        <v>0</v>
      </c>
      <c r="BS192" s="4" t="b">
        <v>0</v>
      </c>
      <c r="BT192" s="4" t="b">
        <v>0</v>
      </c>
      <c r="BU192" s="4" t="str">
        <f>IF(BM192=TRUE,H192,"")</f>
        <v/>
      </c>
      <c r="BV192" s="4" t="str">
        <f>IF(BN192=TRUE,H192&amp;"_1mM","")</f>
        <v/>
      </c>
      <c r="BW192" s="4" t="str">
        <f>IF(BO192=TRUE,U192,"")</f>
        <v/>
      </c>
      <c r="BX192" s="4" t="str">
        <f>IF(BP192=TRUE,U192&amp;"_1mM","")</f>
        <v/>
      </c>
      <c r="BY192" s="4" t="str">
        <f>IF(BQ192=TRUE,AH192,"")</f>
        <v/>
      </c>
      <c r="BZ192" s="4" t="str">
        <f>IF(BR192=TRUE,AH192&amp;"_1mM","")</f>
        <v/>
      </c>
      <c r="CA192" s="4" t="str">
        <f>IF(BS192=TRUE,AU192,"")</f>
        <v/>
      </c>
      <c r="CB192" s="113" t="str">
        <f>IF(BT192=TRUE,AU192&amp;"_1mM","")</f>
        <v/>
      </c>
      <c r="CF192" s="120" t="s">
        <v>704</v>
      </c>
      <c r="CG192" s="123" t="s">
        <v>212</v>
      </c>
      <c r="CH192" s="4" t="b">
        <f t="shared" si="28"/>
        <v>0</v>
      </c>
      <c r="CI192" s="69"/>
      <c r="CJ192" s="69"/>
      <c r="CK192" s="69"/>
      <c r="CP192" s="4" t="b">
        <f t="shared" si="27"/>
        <v>0</v>
      </c>
      <c r="CQ192" s="4" t="b">
        <f t="shared" si="29"/>
        <v>0</v>
      </c>
      <c r="CY192" s="4" t="b">
        <f>CY134</f>
        <v>0</v>
      </c>
      <c r="DC192" s="69"/>
      <c r="DD192" s="5"/>
      <c r="DE192" s="5"/>
      <c r="DF192" s="5"/>
      <c r="DG192" s="5"/>
      <c r="DH192" s="5"/>
      <c r="DJ192" s="78"/>
      <c r="DS192" s="5"/>
    </row>
    <row r="193" spans="2:123" ht="15" customHeight="1">
      <c r="F193" s="71"/>
      <c r="G193" s="72"/>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7"/>
      <c r="AM193" s="57"/>
      <c r="AN193" s="57"/>
      <c r="AO193" s="57"/>
      <c r="AP193" s="57"/>
      <c r="AQ193" s="57"/>
      <c r="AR193" s="57"/>
      <c r="AS193" s="57"/>
      <c r="AT193" s="57"/>
      <c r="AU193" s="57"/>
      <c r="AV193" s="57"/>
      <c r="AW193" s="57"/>
      <c r="AX193" s="57"/>
      <c r="AY193" s="57"/>
      <c r="AZ193" s="57"/>
      <c r="BA193" s="57"/>
      <c r="BB193" s="75"/>
      <c r="BC193" s="75"/>
      <c r="BD193" s="75"/>
      <c r="BE193" s="75"/>
      <c r="BF193" s="75"/>
      <c r="BG193" s="97"/>
      <c r="BM193" s="24"/>
      <c r="CB193" s="113"/>
      <c r="CF193" s="120" t="s">
        <v>705</v>
      </c>
      <c r="CG193" s="123" t="s">
        <v>213</v>
      </c>
      <c r="CH193" s="4" t="b">
        <f t="shared" si="28"/>
        <v>0</v>
      </c>
      <c r="CI193" s="69"/>
      <c r="CJ193" s="69"/>
      <c r="CK193" s="69"/>
      <c r="CP193" s="4" t="b">
        <f t="shared" si="27"/>
        <v>0</v>
      </c>
      <c r="CQ193" s="4" t="b">
        <f t="shared" si="29"/>
        <v>0</v>
      </c>
      <c r="CZ193" s="4" t="b">
        <f>CZ135</f>
        <v>0</v>
      </c>
      <c r="DB193" s="4" t="b">
        <f>$DB$137</f>
        <v>0</v>
      </c>
      <c r="DC193" s="69"/>
      <c r="DD193" s="5"/>
      <c r="DE193" s="5"/>
      <c r="DF193" s="5"/>
      <c r="DG193" s="5"/>
      <c r="DH193" s="5"/>
      <c r="DJ193" s="78"/>
      <c r="DS193" s="5"/>
    </row>
    <row r="194" spans="2:123" ht="15" customHeight="1">
      <c r="F194" s="71"/>
      <c r="G194" s="72"/>
      <c r="H194" s="57" t="s">
        <v>214</v>
      </c>
      <c r="I194" s="57"/>
      <c r="J194" s="57"/>
      <c r="K194" s="57"/>
      <c r="L194" s="57"/>
      <c r="M194" s="57"/>
      <c r="N194" s="57"/>
      <c r="O194" s="57"/>
      <c r="P194" s="57"/>
      <c r="Q194" s="57"/>
      <c r="R194" s="57"/>
      <c r="S194" s="57"/>
      <c r="T194" s="57"/>
      <c r="U194" s="57" t="s">
        <v>215</v>
      </c>
      <c r="V194" s="57"/>
      <c r="W194" s="57"/>
      <c r="X194" s="57"/>
      <c r="Y194" s="57"/>
      <c r="Z194" s="57"/>
      <c r="AA194" s="57"/>
      <c r="AB194" s="57"/>
      <c r="AC194" s="57"/>
      <c r="AD194" s="57"/>
      <c r="AE194" s="57"/>
      <c r="AF194" s="57"/>
      <c r="AG194" s="57"/>
      <c r="AH194" s="57" t="s">
        <v>216</v>
      </c>
      <c r="AI194" s="57"/>
      <c r="AJ194" s="57"/>
      <c r="AK194" s="57"/>
      <c r="AL194" s="57"/>
      <c r="AM194" s="57"/>
      <c r="AN194" s="57"/>
      <c r="AO194" s="57"/>
      <c r="AP194" s="57"/>
      <c r="AQ194" s="57"/>
      <c r="AR194" s="57"/>
      <c r="AS194" s="57"/>
      <c r="AT194" s="57"/>
      <c r="AU194" s="57" t="s">
        <v>777</v>
      </c>
      <c r="AV194" s="57"/>
      <c r="AW194" s="57"/>
      <c r="AX194" s="57"/>
      <c r="AY194" s="57"/>
      <c r="AZ194" s="57"/>
      <c r="BA194" s="57"/>
      <c r="BB194" s="75"/>
      <c r="BC194" s="75"/>
      <c r="BD194" s="75"/>
      <c r="BE194" s="75"/>
      <c r="BF194" s="75"/>
      <c r="BG194" s="97"/>
      <c r="BM194" s="24" t="b">
        <v>0</v>
      </c>
      <c r="BN194" s="4" t="b">
        <v>0</v>
      </c>
      <c r="BO194" s="4" t="b">
        <v>0</v>
      </c>
      <c r="BP194" s="4" t="b">
        <v>0</v>
      </c>
      <c r="BQ194" s="4" t="b">
        <v>0</v>
      </c>
      <c r="BR194" s="4" t="b">
        <v>0</v>
      </c>
      <c r="BS194" s="4" t="b">
        <v>0</v>
      </c>
      <c r="BT194" s="4" t="b">
        <v>0</v>
      </c>
      <c r="BU194" s="4" t="str">
        <f>IF(BM194=TRUE,H194,"")</f>
        <v/>
      </c>
      <c r="BV194" s="4" t="str">
        <f>IF(BN194=TRUE,H194&amp;"_1mM","")</f>
        <v/>
      </c>
      <c r="BW194" s="4" t="str">
        <f>IF(BO194=TRUE,U194,"")</f>
        <v/>
      </c>
      <c r="BX194" s="4" t="str">
        <f>IF(BP194=TRUE,U194&amp;"_1mM","")</f>
        <v/>
      </c>
      <c r="BY194" s="4" t="str">
        <f>IF(BQ194=TRUE,AH194,"")</f>
        <v/>
      </c>
      <c r="BZ194" s="4" t="str">
        <f>IF(BR194=TRUE,AH194&amp;"_1mM","")</f>
        <v/>
      </c>
      <c r="CA194" s="4" t="str">
        <f>IF(BS194=TRUE,AU194,"")</f>
        <v/>
      </c>
      <c r="CB194" s="113" t="str">
        <f>IF(BT194=TRUE,AU194&amp;"_1mM","")</f>
        <v/>
      </c>
      <c r="CF194" s="120" t="s">
        <v>706</v>
      </c>
      <c r="CG194" s="123" t="s">
        <v>707</v>
      </c>
      <c r="CH194" s="4" t="b">
        <f t="shared" si="28"/>
        <v>0</v>
      </c>
      <c r="CI194" s="69"/>
      <c r="CJ194" s="69"/>
      <c r="CK194" s="69"/>
      <c r="CP194" s="4" t="b">
        <f t="shared" si="27"/>
        <v>0</v>
      </c>
      <c r="CQ194" s="4" t="b">
        <f t="shared" si="29"/>
        <v>0</v>
      </c>
      <c r="CY194" s="4" t="b">
        <f>CY134</f>
        <v>0</v>
      </c>
      <c r="DC194" s="69"/>
      <c r="DD194" s="5"/>
      <c r="DE194" s="5"/>
      <c r="DF194" s="5"/>
      <c r="DG194" s="5"/>
      <c r="DH194" s="5"/>
      <c r="DJ194" s="78"/>
      <c r="DS194" s="5"/>
    </row>
    <row r="195" spans="2:123" ht="15" customHeight="1">
      <c r="F195" s="71"/>
      <c r="G195" s="72"/>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7"/>
      <c r="AI195" s="57"/>
      <c r="AJ195" s="57"/>
      <c r="AK195" s="57"/>
      <c r="AL195" s="57"/>
      <c r="AM195" s="57"/>
      <c r="AN195" s="57"/>
      <c r="AO195" s="57"/>
      <c r="AP195" s="57"/>
      <c r="AQ195" s="57"/>
      <c r="AR195" s="57"/>
      <c r="AS195" s="57"/>
      <c r="AT195" s="57"/>
      <c r="AU195" s="57"/>
      <c r="AV195" s="57"/>
      <c r="AW195" s="57"/>
      <c r="AX195" s="57"/>
      <c r="AY195" s="57"/>
      <c r="AZ195" s="57"/>
      <c r="BA195" s="57"/>
      <c r="BB195" s="75"/>
      <c r="BC195" s="75"/>
      <c r="BD195" s="75"/>
      <c r="BE195" s="75"/>
      <c r="BF195" s="75"/>
      <c r="BG195" s="97"/>
      <c r="BM195" s="24"/>
      <c r="CB195" s="113"/>
      <c r="CF195" s="120" t="s">
        <v>708</v>
      </c>
      <c r="CG195" s="123" t="s">
        <v>709</v>
      </c>
      <c r="CH195" s="4" t="b">
        <f t="shared" si="28"/>
        <v>0</v>
      </c>
      <c r="CI195" s="69"/>
      <c r="CJ195" s="69"/>
      <c r="CK195" s="69"/>
      <c r="CP195" s="4" t="b">
        <f t="shared" si="27"/>
        <v>0</v>
      </c>
      <c r="CQ195" s="4" t="b">
        <f t="shared" si="29"/>
        <v>0</v>
      </c>
      <c r="CZ195" s="4" t="b">
        <f>CZ135</f>
        <v>0</v>
      </c>
      <c r="DB195" s="4" t="b">
        <f>$DB$137</f>
        <v>0</v>
      </c>
      <c r="DC195" s="69"/>
      <c r="DD195" s="5"/>
      <c r="DE195" s="5"/>
      <c r="DF195" s="5"/>
      <c r="DG195" s="5"/>
      <c r="DH195" s="5"/>
      <c r="DJ195" s="78"/>
      <c r="DS195" s="5"/>
    </row>
    <row r="196" spans="2:123" ht="15" customHeight="1">
      <c r="F196" s="71"/>
      <c r="G196" s="72"/>
      <c r="H196" s="57" t="s">
        <v>779</v>
      </c>
      <c r="I196" s="57"/>
      <c r="J196" s="57"/>
      <c r="K196" s="57"/>
      <c r="L196" s="57"/>
      <c r="M196" s="57"/>
      <c r="N196" s="57"/>
      <c r="O196" s="57"/>
      <c r="P196" s="57"/>
      <c r="Q196" s="57"/>
      <c r="R196" s="57"/>
      <c r="S196" s="57"/>
      <c r="T196" s="57"/>
      <c r="U196" s="57" t="s">
        <v>781</v>
      </c>
      <c r="V196" s="57"/>
      <c r="W196" s="57"/>
      <c r="X196" s="57"/>
      <c r="Y196" s="57"/>
      <c r="Z196" s="57"/>
      <c r="AA196" s="57"/>
      <c r="AB196" s="57"/>
      <c r="AC196" s="57"/>
      <c r="AD196" s="57"/>
      <c r="AE196" s="57"/>
      <c r="AF196" s="57"/>
      <c r="AG196" s="57"/>
      <c r="AH196" s="57" t="s">
        <v>783</v>
      </c>
      <c r="AI196" s="57"/>
      <c r="AJ196" s="57"/>
      <c r="AK196" s="57"/>
      <c r="AL196" s="57"/>
      <c r="AM196" s="57"/>
      <c r="AN196" s="57"/>
      <c r="AO196" s="57"/>
      <c r="AP196" s="57"/>
      <c r="AQ196" s="57"/>
      <c r="AR196" s="57"/>
      <c r="AS196" s="57"/>
      <c r="AT196" s="57"/>
      <c r="AU196" s="57" t="s">
        <v>218</v>
      </c>
      <c r="AV196" s="57"/>
      <c r="AW196" s="57"/>
      <c r="AX196" s="57"/>
      <c r="AY196" s="57"/>
      <c r="AZ196" s="57"/>
      <c r="BA196" s="57"/>
      <c r="BB196" s="75"/>
      <c r="BC196" s="75"/>
      <c r="BD196" s="75"/>
      <c r="BE196" s="75"/>
      <c r="BF196" s="75"/>
      <c r="BG196" s="97"/>
      <c r="BM196" s="24" t="b">
        <v>0</v>
      </c>
      <c r="BN196" s="4" t="b">
        <v>0</v>
      </c>
      <c r="BO196" s="4" t="b">
        <v>0</v>
      </c>
      <c r="BP196" s="4" t="b">
        <v>0</v>
      </c>
      <c r="BQ196" s="4" t="b">
        <v>0</v>
      </c>
      <c r="BR196" s="4" t="b">
        <v>0</v>
      </c>
      <c r="BS196" s="4" t="b">
        <v>0</v>
      </c>
      <c r="BT196" s="4" t="b">
        <v>0</v>
      </c>
      <c r="BU196" s="4" t="str">
        <f>IF(BM196=TRUE,H196,"")</f>
        <v/>
      </c>
      <c r="BV196" s="4" t="str">
        <f>IF(BN196=TRUE,H196&amp;"_1mM","")</f>
        <v/>
      </c>
      <c r="BW196" s="4" t="str">
        <f>IF(BO196=TRUE,U196,"")</f>
        <v/>
      </c>
      <c r="BX196" s="4" t="str">
        <f>IF(BP196=TRUE,U196&amp;"_1mM","")</f>
        <v/>
      </c>
      <c r="BY196" s="4" t="str">
        <f>IF(BQ196=TRUE,AH196,"")</f>
        <v/>
      </c>
      <c r="BZ196" s="4" t="str">
        <f>IF(BR196=TRUE,AH196&amp;"_1mM","")</f>
        <v/>
      </c>
      <c r="CA196" s="4" t="str">
        <f>IF(BS196=TRUE,AU196,"")</f>
        <v/>
      </c>
      <c r="CB196" s="113" t="str">
        <f>IF(BT196=TRUE,AU196&amp;"_1mM","")</f>
        <v/>
      </c>
      <c r="CF196" s="120" t="s">
        <v>710</v>
      </c>
      <c r="CG196" s="123" t="s">
        <v>711</v>
      </c>
      <c r="CH196" s="4" t="b">
        <f t="shared" si="28"/>
        <v>0</v>
      </c>
      <c r="CI196" s="69"/>
      <c r="CJ196" s="69"/>
      <c r="CK196" s="69"/>
      <c r="CP196" s="4" t="b">
        <f t="shared" si="27"/>
        <v>0</v>
      </c>
      <c r="CQ196" s="4" t="b">
        <f t="shared" si="29"/>
        <v>0</v>
      </c>
      <c r="CY196" s="4" t="b">
        <f>CY134</f>
        <v>0</v>
      </c>
      <c r="DC196" s="69"/>
      <c r="DD196" s="5"/>
      <c r="DE196" s="5"/>
      <c r="DF196" s="5"/>
      <c r="DG196" s="5"/>
      <c r="DH196" s="5"/>
      <c r="DJ196" s="78"/>
      <c r="DS196" s="5"/>
    </row>
    <row r="197" spans="2:123" ht="15.75" customHeight="1">
      <c r="F197" s="71"/>
      <c r="G197" s="72"/>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c r="AK197" s="57"/>
      <c r="AL197" s="57"/>
      <c r="AM197" s="57"/>
      <c r="AN197" s="57"/>
      <c r="AO197" s="57"/>
      <c r="AP197" s="57"/>
      <c r="AQ197" s="57"/>
      <c r="AR197" s="57"/>
      <c r="AS197" s="57"/>
      <c r="AT197" s="57"/>
      <c r="AU197" s="57"/>
      <c r="AV197" s="57"/>
      <c r="AW197" s="57"/>
      <c r="AX197" s="57"/>
      <c r="AY197" s="57"/>
      <c r="AZ197" s="57"/>
      <c r="BA197" s="57"/>
      <c r="BB197" s="75"/>
      <c r="BC197" s="75"/>
      <c r="BD197" s="75"/>
      <c r="BE197" s="75"/>
      <c r="BF197" s="75"/>
      <c r="BG197" s="97"/>
      <c r="BM197" s="24"/>
      <c r="CB197" s="113"/>
      <c r="CF197" s="120" t="s">
        <v>712</v>
      </c>
      <c r="CG197" s="123" t="s">
        <v>217</v>
      </c>
      <c r="CH197" s="4" t="b">
        <f t="shared" si="28"/>
        <v>0</v>
      </c>
      <c r="CI197" s="69"/>
      <c r="CJ197" s="69"/>
      <c r="CK197" s="69"/>
      <c r="CP197" s="4" t="b">
        <f t="shared" si="27"/>
        <v>0</v>
      </c>
      <c r="CQ197" s="4" t="b">
        <f t="shared" si="29"/>
        <v>0</v>
      </c>
      <c r="CZ197" s="4" t="b">
        <f>CZ135</f>
        <v>0</v>
      </c>
      <c r="DB197" s="4" t="b">
        <f>$DB$137</f>
        <v>0</v>
      </c>
      <c r="DC197" s="69"/>
      <c r="DD197" s="5"/>
      <c r="DE197" s="5"/>
      <c r="DF197" s="5"/>
      <c r="DG197" s="5"/>
      <c r="DH197" s="5"/>
      <c r="DJ197" s="78"/>
      <c r="DS197" s="5"/>
    </row>
    <row r="198" spans="2:123" ht="15" customHeight="1">
      <c r="F198" s="71"/>
      <c r="G198" s="72"/>
      <c r="H198" s="57" t="s">
        <v>219</v>
      </c>
      <c r="I198" s="57"/>
      <c r="J198" s="57"/>
      <c r="K198" s="57"/>
      <c r="L198" s="57"/>
      <c r="M198" s="57"/>
      <c r="N198" s="57"/>
      <c r="O198" s="57"/>
      <c r="P198" s="57"/>
      <c r="Q198" s="57"/>
      <c r="R198" s="57"/>
      <c r="S198" s="57"/>
      <c r="T198" s="57"/>
      <c r="U198" s="57" t="s">
        <v>220</v>
      </c>
      <c r="V198" s="57"/>
      <c r="W198" s="57"/>
      <c r="X198" s="57"/>
      <c r="Y198" s="57"/>
      <c r="Z198" s="57"/>
      <c r="AA198" s="57"/>
      <c r="AB198" s="57"/>
      <c r="AC198" s="57"/>
      <c r="AD198" s="57"/>
      <c r="AE198" s="57"/>
      <c r="AF198" s="57"/>
      <c r="AG198" s="57"/>
      <c r="AH198" s="57" t="s">
        <v>221</v>
      </c>
      <c r="AI198" s="57"/>
      <c r="AJ198" s="57"/>
      <c r="AK198" s="57"/>
      <c r="AL198" s="57"/>
      <c r="AM198" s="57"/>
      <c r="AN198" s="57"/>
      <c r="AO198" s="57"/>
      <c r="AP198" s="57"/>
      <c r="AQ198" s="57"/>
      <c r="AR198" s="57"/>
      <c r="AS198" s="57"/>
      <c r="AT198" s="57"/>
      <c r="AU198" s="57"/>
      <c r="AV198" s="57"/>
      <c r="AW198" s="57"/>
      <c r="AX198" s="57"/>
      <c r="AY198" s="57"/>
      <c r="AZ198" s="57"/>
      <c r="BA198" s="57"/>
      <c r="BB198" s="75"/>
      <c r="BC198" s="75"/>
      <c r="BD198" s="75"/>
      <c r="BE198" s="75"/>
      <c r="BF198" s="75"/>
      <c r="BG198" s="97"/>
      <c r="BM198" s="24" t="b">
        <v>0</v>
      </c>
      <c r="BN198" s="4" t="b">
        <v>0</v>
      </c>
      <c r="BO198" s="4" t="b">
        <v>0</v>
      </c>
      <c r="BP198" s="4" t="b">
        <v>0</v>
      </c>
      <c r="BQ198" s="4" t="b">
        <v>0</v>
      </c>
      <c r="BR198" s="4" t="b">
        <v>0</v>
      </c>
      <c r="BS198" s="4" t="b">
        <v>0</v>
      </c>
      <c r="BT198" s="4" t="b">
        <v>0</v>
      </c>
      <c r="BU198" s="4" t="str">
        <f>IF(BM198=TRUE,H198,"")</f>
        <v/>
      </c>
      <c r="BV198" s="4" t="str">
        <f>IF(BN198=TRUE,H198&amp;"_1mM","")</f>
        <v/>
      </c>
      <c r="BW198" s="4" t="str">
        <f>IF(BO198=TRUE,U198,"")</f>
        <v/>
      </c>
      <c r="BX198" s="4" t="str">
        <f>IF(BP198=TRUE,U198&amp;"_1mM","")</f>
        <v/>
      </c>
      <c r="BY198" s="4" t="str">
        <f>IF(BQ198=TRUE,AH198,"")</f>
        <v/>
      </c>
      <c r="BZ198" s="4" t="str">
        <f>IF(BR198=TRUE,AH198&amp;"_1mM","")</f>
        <v/>
      </c>
      <c r="CA198" s="4" t="str">
        <f>IF(BS198=TRUE,AU198,"")</f>
        <v/>
      </c>
      <c r="CB198" s="113" t="str">
        <f>IF(BT198=TRUE,AU198&amp;"_1mM","")</f>
        <v/>
      </c>
      <c r="CF198" s="120" t="s">
        <v>713</v>
      </c>
      <c r="CG198" s="123" t="s">
        <v>714</v>
      </c>
      <c r="CH198" s="4" t="b">
        <f t="shared" si="28"/>
        <v>0</v>
      </c>
      <c r="CI198" s="69"/>
      <c r="CJ198" s="69"/>
      <c r="CK198" s="69"/>
      <c r="CP198" s="4" t="b">
        <f t="shared" si="27"/>
        <v>0</v>
      </c>
      <c r="CQ198" s="4" t="b">
        <f t="shared" si="29"/>
        <v>0</v>
      </c>
      <c r="CY198" s="4" t="b">
        <f>CY134</f>
        <v>0</v>
      </c>
      <c r="DC198" s="69"/>
      <c r="DD198" s="5"/>
      <c r="DE198" s="5"/>
      <c r="DF198" s="5"/>
      <c r="DG198" s="5"/>
      <c r="DH198" s="5"/>
      <c r="DJ198" s="78"/>
      <c r="DS198" s="5"/>
    </row>
    <row r="199" spans="2:123" ht="15" customHeight="1">
      <c r="F199" s="71"/>
      <c r="G199" s="72"/>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c r="AM199" s="57"/>
      <c r="AN199" s="57"/>
      <c r="AO199" s="57"/>
      <c r="AP199" s="57"/>
      <c r="AQ199" s="57"/>
      <c r="AR199" s="57"/>
      <c r="AS199" s="57"/>
      <c r="AT199" s="57"/>
      <c r="AU199" s="57"/>
      <c r="AV199" s="57"/>
      <c r="AW199" s="57"/>
      <c r="AX199" s="57"/>
      <c r="AY199" s="57"/>
      <c r="AZ199" s="57"/>
      <c r="BA199" s="57"/>
      <c r="BB199" s="75"/>
      <c r="BC199" s="75"/>
      <c r="BD199" s="75"/>
      <c r="BE199" s="75"/>
      <c r="BF199" s="75"/>
      <c r="BG199" s="97"/>
      <c r="BM199" s="24"/>
      <c r="CB199" s="113"/>
      <c r="CF199" s="120" t="s">
        <v>715</v>
      </c>
      <c r="CG199" s="123" t="s">
        <v>716</v>
      </c>
      <c r="CH199" s="4" t="b">
        <f t="shared" si="28"/>
        <v>0</v>
      </c>
      <c r="CI199" s="69"/>
      <c r="CJ199" s="69"/>
      <c r="CK199" s="69"/>
      <c r="CP199" s="4" t="b">
        <f t="shared" si="27"/>
        <v>0</v>
      </c>
      <c r="CQ199" s="4" t="b">
        <f t="shared" si="29"/>
        <v>0</v>
      </c>
      <c r="CZ199" s="4" t="b">
        <f>CZ135</f>
        <v>0</v>
      </c>
      <c r="DB199" s="4" t="b">
        <f>$DB$137</f>
        <v>0</v>
      </c>
      <c r="DC199" s="69"/>
      <c r="DD199" s="5"/>
      <c r="DE199" s="5"/>
      <c r="DF199" s="5"/>
      <c r="DG199" s="5"/>
      <c r="DH199" s="5"/>
      <c r="DJ199" s="78"/>
      <c r="DS199" s="5"/>
    </row>
    <row r="200" spans="2:123" ht="15" customHeight="1">
      <c r="F200" s="71"/>
      <c r="G200" s="72"/>
      <c r="H200" s="57" t="s">
        <v>225</v>
      </c>
      <c r="I200" s="57"/>
      <c r="J200" s="57"/>
      <c r="K200" s="57"/>
      <c r="L200" s="57"/>
      <c r="M200" s="57"/>
      <c r="N200" s="57"/>
      <c r="O200" s="57"/>
      <c r="P200" s="57"/>
      <c r="Q200" s="57"/>
      <c r="R200" s="57"/>
      <c r="S200" s="57"/>
      <c r="T200" s="57"/>
      <c r="U200" s="57" t="s">
        <v>226</v>
      </c>
      <c r="V200" s="57"/>
      <c r="W200" s="57"/>
      <c r="X200" s="57"/>
      <c r="Y200" s="57"/>
      <c r="Z200" s="57"/>
      <c r="AA200" s="57"/>
      <c r="AB200" s="57"/>
      <c r="AC200" s="57"/>
      <c r="AD200" s="57"/>
      <c r="AE200" s="57"/>
      <c r="AF200" s="57"/>
      <c r="AG200" s="57"/>
      <c r="AH200" s="57"/>
      <c r="AI200" s="57"/>
      <c r="AJ200" s="57"/>
      <c r="AK200" s="57"/>
      <c r="AL200" s="57"/>
      <c r="AM200" s="57"/>
      <c r="AN200" s="57"/>
      <c r="AO200" s="57"/>
      <c r="AP200" s="57"/>
      <c r="AQ200" s="57"/>
      <c r="AR200" s="57"/>
      <c r="AS200" s="57"/>
      <c r="AT200" s="57"/>
      <c r="AU200" s="57"/>
      <c r="AV200" s="57"/>
      <c r="AW200" s="57"/>
      <c r="AX200" s="57"/>
      <c r="AY200" s="57"/>
      <c r="AZ200" s="57"/>
      <c r="BA200" s="57"/>
      <c r="BB200" s="75"/>
      <c r="BC200" s="75"/>
      <c r="BD200" s="75"/>
      <c r="BE200" s="75"/>
      <c r="BF200" s="75"/>
      <c r="BG200" s="97"/>
      <c r="BM200" s="24" t="b">
        <v>0</v>
      </c>
      <c r="BN200" s="4" t="b">
        <v>0</v>
      </c>
      <c r="BO200" s="4" t="b">
        <v>0</v>
      </c>
      <c r="BP200" s="4" t="b">
        <v>0</v>
      </c>
      <c r="BQ200" s="4" t="b">
        <v>0</v>
      </c>
      <c r="BR200" s="4" t="b">
        <v>0</v>
      </c>
      <c r="BS200" s="4" t="b">
        <v>0</v>
      </c>
      <c r="BT200" s="4" t="b">
        <v>0</v>
      </c>
      <c r="BU200" s="4" t="str">
        <f>IF(BM200=TRUE,H200,"")</f>
        <v/>
      </c>
      <c r="BV200" s="4" t="str">
        <f>IF(BN200=TRUE,H200&amp;"_1mM","")</f>
        <v/>
      </c>
      <c r="BW200" s="4" t="str">
        <f>IF(BO200=TRUE,U200,"")</f>
        <v/>
      </c>
      <c r="BX200" s="4" t="str">
        <f>IF(BP200=TRUE,U200&amp;"_1mM","")</f>
        <v/>
      </c>
      <c r="BY200" s="4" t="str">
        <f>IF(BQ200=TRUE,AH200,"")</f>
        <v/>
      </c>
      <c r="BZ200" s="4" t="str">
        <f>IF(BR200=TRUE,AH200&amp;"_1mM","")</f>
        <v/>
      </c>
      <c r="CA200" s="4" t="str">
        <f>IF(BS200=TRUE,AU200,"")</f>
        <v/>
      </c>
      <c r="CB200" s="113" t="str">
        <f>IF(BT200=TRUE,AU200&amp;"_1mM","")</f>
        <v/>
      </c>
      <c r="CF200" s="120" t="s">
        <v>717</v>
      </c>
      <c r="CG200" s="123" t="s">
        <v>718</v>
      </c>
      <c r="CH200" s="4" t="b">
        <f t="shared" si="28"/>
        <v>0</v>
      </c>
      <c r="CI200" s="69"/>
      <c r="CJ200" s="69"/>
      <c r="CK200" s="69"/>
      <c r="CP200" s="4" t="b">
        <f t="shared" si="27"/>
        <v>0</v>
      </c>
      <c r="CQ200" s="4" t="b">
        <f t="shared" si="29"/>
        <v>0</v>
      </c>
      <c r="CY200" s="4" t="b">
        <f>CY134</f>
        <v>0</v>
      </c>
      <c r="DC200" s="69"/>
      <c r="DD200" s="5"/>
      <c r="DE200" s="5"/>
      <c r="DF200" s="5"/>
      <c r="DG200" s="5"/>
      <c r="DH200" s="5"/>
      <c r="DJ200" s="78"/>
      <c r="DS200" s="5"/>
    </row>
    <row r="201" spans="2:123" ht="15" customHeight="1">
      <c r="F201" s="71"/>
      <c r="G201" s="72"/>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7"/>
      <c r="AI201" s="57"/>
      <c r="AJ201" s="57"/>
      <c r="AK201" s="57"/>
      <c r="AL201" s="57"/>
      <c r="AM201" s="57"/>
      <c r="AN201" s="57"/>
      <c r="AO201" s="57"/>
      <c r="AP201" s="57"/>
      <c r="AQ201" s="57"/>
      <c r="AR201" s="57"/>
      <c r="AS201" s="57"/>
      <c r="AT201" s="57"/>
      <c r="AU201" s="57"/>
      <c r="AV201" s="57"/>
      <c r="AW201" s="57"/>
      <c r="AX201" s="57"/>
      <c r="AY201" s="57"/>
      <c r="AZ201" s="57"/>
      <c r="BA201" s="57"/>
      <c r="BB201" s="75"/>
      <c r="BC201" s="75"/>
      <c r="BD201" s="75"/>
      <c r="BE201" s="75"/>
      <c r="BF201" s="75"/>
      <c r="BG201" s="97"/>
      <c r="BM201" s="24"/>
      <c r="CB201" s="113"/>
      <c r="CF201" s="120" t="s">
        <v>719</v>
      </c>
      <c r="CG201" s="123" t="s">
        <v>720</v>
      </c>
      <c r="CH201" s="4" t="b">
        <f t="shared" si="28"/>
        <v>0</v>
      </c>
      <c r="CI201" s="69"/>
      <c r="CJ201" s="69"/>
      <c r="CK201" s="69"/>
      <c r="CP201" s="4" t="b">
        <f t="shared" si="27"/>
        <v>0</v>
      </c>
      <c r="CQ201" s="4" t="b">
        <f t="shared" si="29"/>
        <v>0</v>
      </c>
      <c r="CZ201" s="4" t="b">
        <f>CZ135</f>
        <v>0</v>
      </c>
      <c r="DB201" s="4" t="b">
        <f>$DB$137</f>
        <v>0</v>
      </c>
      <c r="DC201" s="69"/>
      <c r="DD201" s="5"/>
      <c r="DE201" s="5"/>
      <c r="DF201" s="5"/>
      <c r="DG201" s="5"/>
      <c r="DH201" s="5"/>
      <c r="DJ201" s="78"/>
      <c r="DS201" s="5"/>
    </row>
    <row r="202" spans="2:123" ht="15" customHeight="1">
      <c r="F202" s="71"/>
      <c r="G202" s="72"/>
      <c r="H202" s="57" t="s">
        <v>231</v>
      </c>
      <c r="I202" s="57"/>
      <c r="J202" s="57"/>
      <c r="K202" s="57"/>
      <c r="L202" s="57"/>
      <c r="M202" s="57"/>
      <c r="N202" s="57"/>
      <c r="O202" s="57"/>
      <c r="P202" s="57"/>
      <c r="Q202" s="57"/>
      <c r="R202" s="57"/>
      <c r="S202" s="57"/>
      <c r="T202" s="57"/>
      <c r="U202" s="57" t="s">
        <v>232</v>
      </c>
      <c r="V202" s="57"/>
      <c r="W202" s="57"/>
      <c r="X202" s="57"/>
      <c r="Y202" s="57"/>
      <c r="Z202" s="57"/>
      <c r="AA202" s="57"/>
      <c r="AB202" s="57"/>
      <c r="AC202" s="57"/>
      <c r="AD202" s="57"/>
      <c r="AE202" s="57"/>
      <c r="AF202" s="57"/>
      <c r="AG202" s="57"/>
      <c r="AH202" s="57"/>
      <c r="AI202" s="57"/>
      <c r="AJ202" s="57"/>
      <c r="AK202" s="57"/>
      <c r="AL202" s="57"/>
      <c r="AM202" s="57"/>
      <c r="AN202" s="57"/>
      <c r="AO202" s="57"/>
      <c r="AP202" s="57"/>
      <c r="AQ202" s="57"/>
      <c r="AR202" s="57"/>
      <c r="AS202" s="57"/>
      <c r="AT202" s="57"/>
      <c r="AU202" s="57"/>
      <c r="AV202" s="57"/>
      <c r="AW202" s="57"/>
      <c r="AX202" s="57"/>
      <c r="AY202" s="57"/>
      <c r="AZ202" s="57"/>
      <c r="BA202" s="57"/>
      <c r="BB202" s="75"/>
      <c r="BC202" s="75"/>
      <c r="BD202" s="75"/>
      <c r="BE202" s="75"/>
      <c r="BF202" s="75"/>
      <c r="BG202" s="97"/>
      <c r="BM202" s="24" t="b">
        <v>0</v>
      </c>
      <c r="BN202" s="4" t="b">
        <v>0</v>
      </c>
      <c r="BO202" s="4" t="b">
        <v>0</v>
      </c>
      <c r="BP202" s="4" t="b">
        <v>0</v>
      </c>
      <c r="BQ202" s="4" t="b">
        <v>0</v>
      </c>
      <c r="BR202" s="4" t="b">
        <v>0</v>
      </c>
      <c r="BS202" s="4" t="b">
        <v>0</v>
      </c>
      <c r="BT202" s="4" t="b">
        <v>0</v>
      </c>
      <c r="BU202" s="4" t="str">
        <f>IF(BM202=TRUE,H202,"")</f>
        <v/>
      </c>
      <c r="BV202" s="4" t="str">
        <f>IF(BN202=TRUE,H202&amp;"_1mM","")</f>
        <v/>
      </c>
      <c r="BW202" s="4" t="str">
        <f>IF(BO202=TRUE,U202,"")</f>
        <v/>
      </c>
      <c r="BX202" s="4" t="str">
        <f>IF(BP202=TRUE,U202&amp;"_1mM","")</f>
        <v/>
      </c>
      <c r="BY202" s="4" t="str">
        <f>IF(BQ202=TRUE,AH202,"")</f>
        <v/>
      </c>
      <c r="BZ202" s="4" t="str">
        <f>IF(BR202=TRUE,AH202&amp;"_1mM","")</f>
        <v/>
      </c>
      <c r="CA202" s="4" t="str">
        <f>IF(BS202=TRUE,AU202,"")</f>
        <v/>
      </c>
      <c r="CB202" s="113" t="str">
        <f>IF(BT202=TRUE,AU202&amp;"_1mM","")</f>
        <v/>
      </c>
      <c r="CF202" s="120" t="s">
        <v>721</v>
      </c>
      <c r="CG202" s="123" t="s">
        <v>223</v>
      </c>
      <c r="CH202" s="4" t="b">
        <f t="shared" si="28"/>
        <v>0</v>
      </c>
      <c r="CI202" s="69"/>
      <c r="CJ202" s="69"/>
      <c r="CK202" s="69"/>
      <c r="CP202" s="4" t="b">
        <f t="shared" si="27"/>
        <v>0</v>
      </c>
      <c r="CQ202" s="4" t="b">
        <f t="shared" si="29"/>
        <v>0</v>
      </c>
      <c r="CY202" s="4" t="b">
        <f>CY134</f>
        <v>0</v>
      </c>
      <c r="DC202" s="69"/>
      <c r="DD202" s="5"/>
      <c r="DE202" s="5"/>
      <c r="DF202" s="5"/>
      <c r="DG202" s="5"/>
      <c r="DH202" s="5"/>
      <c r="DJ202" s="78"/>
      <c r="DS202" s="5"/>
    </row>
    <row r="203" spans="2:123" ht="15" customHeight="1">
      <c r="F203" s="71"/>
      <c r="G203" s="72"/>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7"/>
      <c r="AI203" s="57"/>
      <c r="AJ203" s="57"/>
      <c r="AK203" s="57"/>
      <c r="AL203" s="57"/>
      <c r="AM203" s="57"/>
      <c r="AN203" s="57"/>
      <c r="AO203" s="57"/>
      <c r="AP203" s="57"/>
      <c r="AQ203" s="57"/>
      <c r="AR203" s="57"/>
      <c r="AS203" s="57"/>
      <c r="AT203" s="57"/>
      <c r="AU203" s="57"/>
      <c r="AV203" s="57"/>
      <c r="AW203" s="57"/>
      <c r="AX203" s="57"/>
      <c r="AY203" s="57"/>
      <c r="AZ203" s="57"/>
      <c r="BA203" s="57"/>
      <c r="BB203" s="75"/>
      <c r="BC203" s="75"/>
      <c r="BD203" s="75"/>
      <c r="BE203" s="75"/>
      <c r="BF203" s="75"/>
      <c r="BG203" s="97"/>
      <c r="BM203" s="24"/>
      <c r="CB203" s="113"/>
      <c r="CF203" s="120" t="s">
        <v>722</v>
      </c>
      <c r="CG203" s="123" t="s">
        <v>224</v>
      </c>
      <c r="CH203" s="4" t="b">
        <f t="shared" si="28"/>
        <v>0</v>
      </c>
      <c r="CI203" s="69"/>
      <c r="CJ203" s="69"/>
      <c r="CK203" s="69"/>
      <c r="CP203" s="4" t="b">
        <f t="shared" si="27"/>
        <v>0</v>
      </c>
      <c r="CQ203" s="4" t="b">
        <f t="shared" si="29"/>
        <v>0</v>
      </c>
      <c r="CZ203" s="4" t="b">
        <f>CZ135</f>
        <v>0</v>
      </c>
      <c r="DB203" s="4" t="b">
        <f>$DB$137</f>
        <v>0</v>
      </c>
      <c r="DC203" s="69"/>
      <c r="DD203" s="5"/>
      <c r="DE203" s="5"/>
      <c r="DF203" s="5"/>
      <c r="DG203" s="5"/>
      <c r="DH203" s="5"/>
      <c r="DJ203" s="78"/>
      <c r="DS203" s="5"/>
    </row>
    <row r="204" spans="2:123" ht="15" customHeight="1">
      <c r="F204" s="71"/>
      <c r="G204" s="72"/>
      <c r="H204" s="57" t="s">
        <v>237</v>
      </c>
      <c r="I204" s="57"/>
      <c r="J204" s="57"/>
      <c r="K204" s="57"/>
      <c r="L204" s="57"/>
      <c r="M204" s="57"/>
      <c r="N204" s="57"/>
      <c r="O204" s="57"/>
      <c r="P204" s="57"/>
      <c r="Q204" s="57"/>
      <c r="R204" s="57"/>
      <c r="S204" s="57"/>
      <c r="T204" s="57"/>
      <c r="U204" s="57" t="s">
        <v>238</v>
      </c>
      <c r="V204" s="57"/>
      <c r="W204" s="57"/>
      <c r="X204" s="57"/>
      <c r="Y204" s="57"/>
      <c r="Z204" s="57"/>
      <c r="AA204" s="57"/>
      <c r="AB204" s="57"/>
      <c r="AC204" s="57"/>
      <c r="AD204" s="57"/>
      <c r="AE204" s="57"/>
      <c r="AF204" s="57"/>
      <c r="AG204" s="57"/>
      <c r="AH204" s="57" t="s">
        <v>785</v>
      </c>
      <c r="AI204" s="57"/>
      <c r="AJ204" s="57"/>
      <c r="AK204" s="57"/>
      <c r="AL204" s="57"/>
      <c r="AM204" s="57"/>
      <c r="AN204" s="57"/>
      <c r="AO204" s="57"/>
      <c r="AP204" s="57"/>
      <c r="AQ204" s="57"/>
      <c r="AR204" s="57"/>
      <c r="AS204" s="57"/>
      <c r="AT204" s="57"/>
      <c r="AU204" s="57"/>
      <c r="AV204" s="57"/>
      <c r="AW204" s="57"/>
      <c r="AX204" s="57"/>
      <c r="AY204" s="57"/>
      <c r="AZ204" s="57"/>
      <c r="BA204" s="57"/>
      <c r="BB204" s="75"/>
      <c r="BC204" s="75"/>
      <c r="BD204" s="75"/>
      <c r="BE204" s="75"/>
      <c r="BF204" s="75"/>
      <c r="BG204" s="97"/>
      <c r="BM204" s="24" t="b">
        <v>0</v>
      </c>
      <c r="BN204" s="4" t="b">
        <v>0</v>
      </c>
      <c r="BO204" s="4" t="b">
        <v>0</v>
      </c>
      <c r="BP204" s="4" t="b">
        <v>0</v>
      </c>
      <c r="BQ204" s="4" t="b">
        <v>0</v>
      </c>
      <c r="BR204" s="4" t="b">
        <v>0</v>
      </c>
      <c r="BS204" s="4" t="b">
        <v>0</v>
      </c>
      <c r="BT204" s="4" t="b">
        <v>0</v>
      </c>
      <c r="BU204" s="4" t="str">
        <f>IF(BM204=TRUE,H204,"")</f>
        <v/>
      </c>
      <c r="BV204" s="4" t="str">
        <f>IF(BN204=TRUE,H204&amp;"_1mM","")</f>
        <v/>
      </c>
      <c r="BW204" s="4" t="str">
        <f>IF(BO204=TRUE,U204,"")</f>
        <v/>
      </c>
      <c r="BX204" s="4" t="str">
        <f>IF(BP204=TRUE,U204&amp;"_1mM","")</f>
        <v/>
      </c>
      <c r="BY204" s="4" t="str">
        <f>IF(BQ204=TRUE,AH204,"")</f>
        <v/>
      </c>
      <c r="BZ204" s="4" t="str">
        <f>IF(BR204=TRUE,AH204&amp;"_1mM","")</f>
        <v/>
      </c>
      <c r="CA204" s="4" t="str">
        <f>IF(BS204=TRUE,AU204,"")</f>
        <v/>
      </c>
      <c r="CB204" s="113" t="str">
        <f>IF(BT204=TRUE,AU204&amp;"_1mM","")</f>
        <v/>
      </c>
      <c r="CF204" s="121" t="s">
        <v>723</v>
      </c>
      <c r="CG204" s="123" t="s">
        <v>229</v>
      </c>
      <c r="CH204" s="4" t="b">
        <f t="shared" si="28"/>
        <v>0</v>
      </c>
      <c r="CI204" s="69"/>
      <c r="CJ204" s="69"/>
      <c r="CK204" s="69"/>
      <c r="CP204" s="4" t="b">
        <f t="shared" ref="CP204:CP267" si="30">IF(COUNTIF(DJ:DJ,CF204)&gt;0,TRUE,FALSE)</f>
        <v>0</v>
      </c>
      <c r="CQ204" s="4" t="b">
        <f t="shared" si="29"/>
        <v>0</v>
      </c>
      <c r="CY204" s="4" t="b">
        <f>CY134</f>
        <v>0</v>
      </c>
      <c r="DC204" s="69"/>
      <c r="DD204" s="5"/>
      <c r="DE204" s="5"/>
      <c r="DF204" s="5"/>
      <c r="DG204" s="5"/>
      <c r="DH204" s="5"/>
      <c r="DJ204" s="78"/>
      <c r="DS204" s="5"/>
    </row>
    <row r="205" spans="2:123" ht="15" customHeight="1">
      <c r="F205" s="82"/>
      <c r="G205" s="83"/>
      <c r="H205" s="102"/>
      <c r="I205" s="102"/>
      <c r="J205" s="102"/>
      <c r="K205" s="102"/>
      <c r="L205" s="102"/>
      <c r="M205" s="102"/>
      <c r="N205" s="102"/>
      <c r="O205" s="102"/>
      <c r="P205" s="102"/>
      <c r="Q205" s="102"/>
      <c r="R205" s="102"/>
      <c r="S205" s="102"/>
      <c r="T205" s="102"/>
      <c r="U205" s="102"/>
      <c r="V205" s="102"/>
      <c r="W205" s="102"/>
      <c r="X205" s="102"/>
      <c r="Y205" s="102"/>
      <c r="Z205" s="102"/>
      <c r="AA205" s="102"/>
      <c r="AB205" s="102"/>
      <c r="AC205" s="102"/>
      <c r="AD205" s="102"/>
      <c r="AE205" s="102"/>
      <c r="AF205" s="102"/>
      <c r="AG205" s="102"/>
      <c r="AH205" s="102"/>
      <c r="AI205" s="102"/>
      <c r="AJ205" s="102"/>
      <c r="AK205" s="102"/>
      <c r="AL205" s="102"/>
      <c r="AM205" s="102"/>
      <c r="AN205" s="102"/>
      <c r="AO205" s="102"/>
      <c r="AP205" s="102"/>
      <c r="AQ205" s="102"/>
      <c r="AR205" s="102"/>
      <c r="AS205" s="102"/>
      <c r="AT205" s="102"/>
      <c r="AU205" s="102"/>
      <c r="AV205" s="102"/>
      <c r="AW205" s="102"/>
      <c r="AX205" s="102"/>
      <c r="AY205" s="102"/>
      <c r="AZ205" s="102"/>
      <c r="BA205" s="102"/>
      <c r="BB205" s="98"/>
      <c r="BC205" s="98"/>
      <c r="BD205" s="98"/>
      <c r="BE205" s="98"/>
      <c r="BF205" s="98"/>
      <c r="BG205" s="99"/>
      <c r="BM205" s="24"/>
      <c r="CB205" s="113"/>
      <c r="CF205" s="121" t="s">
        <v>724</v>
      </c>
      <c r="CG205" s="123" t="s">
        <v>230</v>
      </c>
      <c r="CH205" s="4" t="b">
        <f t="shared" ref="CH205:CH268" si="31">IF(COUNTIF(CP205:DD205,TRUE)=0,FALSE,TRUE)</f>
        <v>0</v>
      </c>
      <c r="CI205" s="69"/>
      <c r="CJ205" s="69"/>
      <c r="CK205" s="69"/>
      <c r="CP205" s="4" t="b">
        <f t="shared" si="30"/>
        <v>0</v>
      </c>
      <c r="CQ205" s="4" t="b">
        <f t="shared" ref="CQ205:CQ268" si="32">IF(COUNTIF($BU$142:$CB$317,CF205)&gt;0,TRUE,FALSE)</f>
        <v>0</v>
      </c>
      <c r="CZ205" s="4" t="b">
        <f>CZ135</f>
        <v>0</v>
      </c>
      <c r="DB205" s="4" t="b">
        <f>$DB$137</f>
        <v>0</v>
      </c>
      <c r="DC205" s="69"/>
      <c r="DD205" s="5"/>
      <c r="DE205" s="5"/>
      <c r="DF205" s="5"/>
      <c r="DG205" s="5"/>
      <c r="DH205" s="5"/>
      <c r="DJ205" s="78"/>
      <c r="DS205" s="5"/>
    </row>
    <row r="206" spans="2:123" ht="15" customHeight="1">
      <c r="F206" s="84"/>
      <c r="G206" s="85"/>
      <c r="H206" s="103"/>
      <c r="I206" s="103"/>
      <c r="J206" s="103"/>
      <c r="K206" s="103"/>
      <c r="L206" s="103"/>
      <c r="M206" s="103"/>
      <c r="N206" s="103"/>
      <c r="O206" s="103"/>
      <c r="P206" s="103"/>
      <c r="Q206" s="103"/>
      <c r="R206" s="103"/>
      <c r="S206" s="103"/>
      <c r="T206" s="103"/>
      <c r="U206" s="103"/>
      <c r="V206" s="103"/>
      <c r="W206" s="103"/>
      <c r="X206" s="103"/>
      <c r="Y206" s="103"/>
      <c r="Z206" s="103"/>
      <c r="AA206" s="103"/>
      <c r="AB206" s="103"/>
      <c r="AC206" s="103"/>
      <c r="AD206" s="103"/>
      <c r="AE206" s="103"/>
      <c r="AF206" s="103"/>
      <c r="AG206" s="103"/>
      <c r="AH206" s="103"/>
      <c r="AI206" s="103"/>
      <c r="AJ206" s="103"/>
      <c r="AK206" s="103"/>
      <c r="AL206" s="103"/>
      <c r="AM206" s="103"/>
      <c r="AN206" s="103"/>
      <c r="AO206" s="103"/>
      <c r="AP206" s="103"/>
      <c r="AQ206" s="103"/>
      <c r="AR206" s="103"/>
      <c r="AS206" s="103"/>
      <c r="AT206" s="103"/>
      <c r="AU206" s="103"/>
      <c r="AV206" s="103"/>
      <c r="AW206" s="103"/>
      <c r="AX206" s="103"/>
      <c r="AY206" s="103"/>
      <c r="AZ206" s="103"/>
      <c r="BA206" s="103"/>
      <c r="BB206" s="100"/>
      <c r="BC206" s="100"/>
      <c r="BD206" s="100"/>
      <c r="BE206" s="100"/>
      <c r="BF206" s="100"/>
      <c r="BG206" s="101"/>
      <c r="BM206" s="24"/>
      <c r="CB206" s="113"/>
      <c r="CF206" s="120" t="s">
        <v>725</v>
      </c>
      <c r="CG206" s="123" t="s">
        <v>235</v>
      </c>
      <c r="CH206" s="4" t="b">
        <f t="shared" si="31"/>
        <v>0</v>
      </c>
      <c r="CI206" s="69"/>
      <c r="CJ206" s="69"/>
      <c r="CK206" s="69"/>
      <c r="CP206" s="4" t="b">
        <f t="shared" si="30"/>
        <v>0</v>
      </c>
      <c r="CQ206" s="4" t="b">
        <f t="shared" si="32"/>
        <v>0</v>
      </c>
      <c r="CY206" s="4" t="b">
        <f>CY134</f>
        <v>0</v>
      </c>
      <c r="DC206" s="69"/>
      <c r="DD206" s="5"/>
      <c r="DE206" s="5"/>
      <c r="DF206" s="5"/>
      <c r="DG206" s="5"/>
      <c r="DH206" s="5"/>
      <c r="DJ206" s="78"/>
      <c r="DS206" s="5"/>
    </row>
    <row r="207" spans="2:123" ht="15" customHeight="1">
      <c r="B207" s="72"/>
      <c r="F207" s="47" t="s">
        <v>242</v>
      </c>
      <c r="G207" s="2"/>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7"/>
      <c r="AI207" s="57"/>
      <c r="AJ207" s="57"/>
      <c r="AK207" s="57"/>
      <c r="AL207" s="57"/>
      <c r="AM207" s="57"/>
      <c r="AN207" s="57"/>
      <c r="AO207" s="57"/>
      <c r="AP207" s="57"/>
      <c r="AQ207" s="57"/>
      <c r="AR207" s="57"/>
      <c r="AS207" s="57"/>
      <c r="AT207" s="57"/>
      <c r="AU207" s="57"/>
      <c r="AV207" s="57"/>
      <c r="AW207" s="57"/>
      <c r="AX207" s="57"/>
      <c r="AY207" s="57"/>
      <c r="AZ207" s="57"/>
      <c r="BA207" s="57"/>
      <c r="BB207" s="75"/>
      <c r="BC207" s="75"/>
      <c r="BD207" s="75"/>
      <c r="BE207" s="75"/>
      <c r="BF207" s="75"/>
      <c r="BG207" s="97"/>
      <c r="BM207" s="24"/>
      <c r="CB207" s="113"/>
      <c r="CF207" s="120" t="s">
        <v>726</v>
      </c>
      <c r="CG207" s="123" t="s">
        <v>236</v>
      </c>
      <c r="CH207" s="4" t="b">
        <f t="shared" si="31"/>
        <v>0</v>
      </c>
      <c r="CI207" s="69"/>
      <c r="CJ207" s="69"/>
      <c r="CK207" s="69"/>
      <c r="CP207" s="4" t="b">
        <f t="shared" si="30"/>
        <v>0</v>
      </c>
      <c r="CQ207" s="4" t="b">
        <f t="shared" si="32"/>
        <v>0</v>
      </c>
      <c r="CZ207" s="4" t="b">
        <f>CZ135</f>
        <v>0</v>
      </c>
      <c r="DB207" s="4" t="b">
        <f t="shared" ref="DB207:DB208" si="33">$DB$137</f>
        <v>0</v>
      </c>
      <c r="DC207" s="69"/>
      <c r="DD207" s="5"/>
      <c r="DE207" s="5"/>
      <c r="DF207" s="5"/>
      <c r="DG207" s="5"/>
      <c r="DH207" s="5"/>
      <c r="DJ207" s="78"/>
      <c r="DS207" s="5"/>
    </row>
    <row r="208" spans="2:123" ht="15" customHeight="1">
      <c r="B208" s="72"/>
      <c r="F208" s="71"/>
      <c r="G208" s="2"/>
      <c r="H208" s="57"/>
      <c r="I208" s="57"/>
      <c r="J208" s="57"/>
      <c r="K208" s="57"/>
      <c r="L208" s="57"/>
      <c r="M208" s="57"/>
      <c r="N208" s="57"/>
      <c r="O208" s="104" t="s">
        <v>667</v>
      </c>
      <c r="P208" s="104"/>
      <c r="Q208" s="104" t="s">
        <v>664</v>
      </c>
      <c r="R208" s="62"/>
      <c r="S208" s="62"/>
      <c r="T208" s="62"/>
      <c r="U208" s="62"/>
      <c r="V208" s="62"/>
      <c r="W208" s="62"/>
      <c r="X208" s="62"/>
      <c r="Y208" s="62"/>
      <c r="Z208" s="62"/>
      <c r="AA208" s="62"/>
      <c r="AB208" s="104" t="s">
        <v>665</v>
      </c>
      <c r="AC208" s="104"/>
      <c r="AD208" s="104" t="s">
        <v>668</v>
      </c>
      <c r="AE208" s="62"/>
      <c r="AF208" s="62"/>
      <c r="AG208" s="62"/>
      <c r="AH208" s="62"/>
      <c r="AI208" s="62"/>
      <c r="AJ208" s="62"/>
      <c r="AK208" s="62"/>
      <c r="AL208" s="62"/>
      <c r="AM208" s="62"/>
      <c r="AN208" s="62"/>
      <c r="AO208" s="104" t="s">
        <v>117</v>
      </c>
      <c r="AP208" s="104"/>
      <c r="AQ208" s="104" t="s">
        <v>118</v>
      </c>
      <c r="AR208" s="62"/>
      <c r="AS208" s="62"/>
      <c r="AT208" s="62"/>
      <c r="AU208" s="62"/>
      <c r="AV208" s="62"/>
      <c r="AW208" s="62"/>
      <c r="AX208" s="62"/>
      <c r="AY208" s="62"/>
      <c r="AZ208" s="62"/>
      <c r="BA208" s="62"/>
      <c r="BB208" s="74" t="s">
        <v>669</v>
      </c>
      <c r="BC208" s="74"/>
      <c r="BD208" s="74" t="s">
        <v>668</v>
      </c>
      <c r="BE208" s="75"/>
      <c r="BF208" s="75"/>
      <c r="BG208" s="97"/>
      <c r="BM208" s="24"/>
      <c r="CB208" s="113"/>
      <c r="CF208" s="120" t="s">
        <v>727</v>
      </c>
      <c r="CG208" s="123" t="s">
        <v>728</v>
      </c>
      <c r="CH208" s="4" t="b">
        <f t="shared" si="31"/>
        <v>0</v>
      </c>
      <c r="CI208" s="69"/>
      <c r="CJ208" s="69"/>
      <c r="CK208" s="69"/>
      <c r="CP208" s="4" t="b">
        <f t="shared" si="30"/>
        <v>0</v>
      </c>
      <c r="CQ208" s="4" t="b">
        <f>IF(COUNTIF($BU$142:$CB$317,CF208)&gt;0,TRUE,FALSE)</f>
        <v>0</v>
      </c>
      <c r="CZ208" s="80" t="b">
        <f>CZ135</f>
        <v>0</v>
      </c>
      <c r="DB208" s="4" t="b">
        <f t="shared" si="33"/>
        <v>0</v>
      </c>
      <c r="DC208" s="69"/>
      <c r="DD208" s="5"/>
      <c r="DE208" s="5"/>
      <c r="DF208" s="5"/>
      <c r="DG208" s="5"/>
      <c r="DH208" s="5"/>
      <c r="DJ208" s="78"/>
      <c r="DS208" s="5"/>
    </row>
    <row r="209" spans="2:123" ht="15" customHeight="1">
      <c r="B209" s="72"/>
      <c r="F209" s="71"/>
      <c r="G209" s="2"/>
      <c r="H209" s="57" t="s">
        <v>244</v>
      </c>
      <c r="I209" s="57"/>
      <c r="J209" s="57"/>
      <c r="K209" s="57"/>
      <c r="L209" s="57"/>
      <c r="M209" s="57"/>
      <c r="N209" s="57"/>
      <c r="O209" s="57"/>
      <c r="P209" s="57"/>
      <c r="Q209" s="57"/>
      <c r="R209" s="57"/>
      <c r="S209" s="57"/>
      <c r="T209" s="57"/>
      <c r="U209" s="57" t="s">
        <v>245</v>
      </c>
      <c r="V209" s="57"/>
      <c r="W209" s="57"/>
      <c r="X209" s="57"/>
      <c r="Y209" s="57"/>
      <c r="Z209" s="57"/>
      <c r="AA209" s="57"/>
      <c r="AB209" s="57"/>
      <c r="AC209" s="57"/>
      <c r="AD209" s="57"/>
      <c r="AE209" s="57"/>
      <c r="AF209" s="57"/>
      <c r="AG209" s="57"/>
      <c r="AH209" s="57" t="s">
        <v>246</v>
      </c>
      <c r="AI209" s="57"/>
      <c r="AJ209" s="57"/>
      <c r="AK209" s="57"/>
      <c r="AL209" s="57"/>
      <c r="AM209" s="57"/>
      <c r="AN209" s="57"/>
      <c r="AO209" s="57"/>
      <c r="AP209" s="57"/>
      <c r="AQ209" s="57"/>
      <c r="AR209" s="57"/>
      <c r="AS209" s="57"/>
      <c r="AT209" s="57"/>
      <c r="AU209" s="57" t="s">
        <v>247</v>
      </c>
      <c r="AV209" s="57"/>
      <c r="AW209" s="57"/>
      <c r="AX209" s="57"/>
      <c r="AY209" s="57"/>
      <c r="AZ209" s="57"/>
      <c r="BA209" s="57"/>
      <c r="BB209" s="75"/>
      <c r="BC209" s="75"/>
      <c r="BD209" s="75"/>
      <c r="BE209" s="75"/>
      <c r="BF209" s="75"/>
      <c r="BG209" s="97"/>
      <c r="BM209" s="24" t="b">
        <v>0</v>
      </c>
      <c r="BN209" s="4" t="b">
        <v>0</v>
      </c>
      <c r="BO209" s="4" t="b">
        <v>0</v>
      </c>
      <c r="BQ209" s="4" t="b">
        <v>0</v>
      </c>
      <c r="BS209" s="4" t="b">
        <v>0</v>
      </c>
      <c r="BT209" s="4" t="b">
        <v>0</v>
      </c>
      <c r="BU209" s="4" t="str">
        <f>IF(BM209=TRUE,H209,"")</f>
        <v/>
      </c>
      <c r="BV209" s="4" t="str">
        <f>IF(BN209=TRUE,H209&amp;"_1mM","")</f>
        <v/>
      </c>
      <c r="BW209" s="4" t="str">
        <f>IF(BO209=TRUE,U209,"")</f>
        <v/>
      </c>
      <c r="BX209" s="4" t="str">
        <f>IF(BP209=TRUE,U209&amp;"_1mM","")</f>
        <v/>
      </c>
      <c r="BY209" s="4" t="str">
        <f>IF(BQ209=TRUE,AH209,"")</f>
        <v/>
      </c>
      <c r="BZ209" s="4" t="str">
        <f>IF(BR209=TRUE,AH209&amp;"_1mM","")</f>
        <v/>
      </c>
      <c r="CA209" s="4" t="str">
        <f>IF(BS209=TRUE,AU209,"")</f>
        <v/>
      </c>
      <c r="CB209" s="113" t="str">
        <f>IF(BT209=TRUE,AU209&amp;"_1mM","")</f>
        <v/>
      </c>
      <c r="CF209" s="120" t="s">
        <v>729</v>
      </c>
      <c r="CG209" s="123" t="s">
        <v>240</v>
      </c>
      <c r="CH209" s="4" t="b">
        <f t="shared" si="31"/>
        <v>0</v>
      </c>
      <c r="CI209" s="69"/>
      <c r="CJ209" s="69"/>
      <c r="CK209" s="69"/>
      <c r="CP209" s="4" t="b">
        <f t="shared" si="30"/>
        <v>0</v>
      </c>
      <c r="CQ209" s="4" t="b">
        <f t="shared" si="32"/>
        <v>0</v>
      </c>
      <c r="CY209" s="4" t="b">
        <f>CY134</f>
        <v>0</v>
      </c>
      <c r="DC209" s="69"/>
      <c r="DD209" s="5"/>
      <c r="DE209" s="5"/>
      <c r="DF209" s="5"/>
      <c r="DG209" s="5"/>
      <c r="DH209" s="5"/>
      <c r="DJ209" s="78"/>
      <c r="DS209" s="5"/>
    </row>
    <row r="210" spans="2:123" ht="15" customHeight="1">
      <c r="B210" s="72"/>
      <c r="F210" s="71"/>
      <c r="G210" s="2"/>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7"/>
      <c r="AM210" s="57"/>
      <c r="AN210" s="57"/>
      <c r="AO210" s="57"/>
      <c r="AP210" s="57"/>
      <c r="AQ210" s="57"/>
      <c r="AR210" s="57"/>
      <c r="AS210" s="57"/>
      <c r="AT210" s="57"/>
      <c r="AU210" s="57"/>
      <c r="AV210" s="57"/>
      <c r="AW210" s="57"/>
      <c r="AX210" s="57"/>
      <c r="AY210" s="57"/>
      <c r="AZ210" s="57"/>
      <c r="BA210" s="57"/>
      <c r="BB210" s="75"/>
      <c r="BC210" s="75"/>
      <c r="BD210" s="75"/>
      <c r="BE210" s="75"/>
      <c r="BF210" s="75"/>
      <c r="BG210" s="97"/>
      <c r="BM210" s="24"/>
      <c r="CB210" s="113"/>
      <c r="CF210" s="120" t="s">
        <v>730</v>
      </c>
      <c r="CG210" s="123" t="s">
        <v>241</v>
      </c>
      <c r="CH210" s="4" t="b">
        <f t="shared" si="31"/>
        <v>0</v>
      </c>
      <c r="CI210" s="69"/>
      <c r="CJ210" s="69"/>
      <c r="CK210" s="69"/>
      <c r="CP210" s="4" t="b">
        <f t="shared" si="30"/>
        <v>0</v>
      </c>
      <c r="CQ210" s="4" t="b">
        <f>IF(COUNTIF($BU$142:$CB$317,CF210)&gt;0,TRUE,FALSE)</f>
        <v>0</v>
      </c>
      <c r="CZ210" s="4" t="b">
        <f>CZ135</f>
        <v>0</v>
      </c>
      <c r="DB210" s="4" t="b">
        <f>$DB$137</f>
        <v>0</v>
      </c>
      <c r="DC210" s="69"/>
      <c r="DD210" s="5"/>
      <c r="DE210" s="5"/>
      <c r="DF210" s="5"/>
      <c r="DG210" s="5"/>
      <c r="DH210" s="5"/>
      <c r="DJ210" s="78"/>
      <c r="DS210" s="5"/>
    </row>
    <row r="211" spans="2:123" ht="15" customHeight="1">
      <c r="B211" s="72"/>
      <c r="F211" s="71"/>
      <c r="G211" s="2"/>
      <c r="H211" s="57" t="s">
        <v>249</v>
      </c>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7" t="s">
        <v>251</v>
      </c>
      <c r="AI211" s="57"/>
      <c r="AJ211" s="57"/>
      <c r="AK211" s="57"/>
      <c r="AL211" s="57"/>
      <c r="AM211" s="57"/>
      <c r="AN211" s="57"/>
      <c r="AO211" s="57"/>
      <c r="AP211" s="57"/>
      <c r="AQ211" s="57"/>
      <c r="AR211" s="57"/>
      <c r="AS211" s="57"/>
      <c r="AT211" s="57"/>
      <c r="AU211" s="57" t="s">
        <v>787</v>
      </c>
      <c r="AV211" s="57"/>
      <c r="AW211" s="57"/>
      <c r="AX211" s="57"/>
      <c r="AY211" s="57"/>
      <c r="AZ211" s="57"/>
      <c r="BA211" s="57"/>
      <c r="BB211" s="75"/>
      <c r="BC211" s="75"/>
      <c r="BD211" s="75"/>
      <c r="BE211" s="75"/>
      <c r="BF211" s="75"/>
      <c r="BG211" s="97"/>
      <c r="BM211" s="24" t="b">
        <v>0</v>
      </c>
      <c r="BO211" s="4" t="b">
        <v>0</v>
      </c>
      <c r="BP211" s="4" t="b">
        <v>0</v>
      </c>
      <c r="BQ211" s="4" t="b">
        <v>0</v>
      </c>
      <c r="BS211" s="4" t="b">
        <v>0</v>
      </c>
      <c r="BT211" s="4" t="b">
        <v>0</v>
      </c>
      <c r="BU211" s="4" t="str">
        <f>IF(BM211=TRUE,H211,"")</f>
        <v/>
      </c>
      <c r="BV211" s="4" t="str">
        <f>IF(BN211=TRUE,H211&amp;"_1mM","")</f>
        <v/>
      </c>
      <c r="BW211" s="4" t="str">
        <f>IF(BO211=TRUE,U211,"")</f>
        <v/>
      </c>
      <c r="BX211" s="4" t="str">
        <f>IF(BP211=TRUE,U211&amp;"_1mM","")</f>
        <v/>
      </c>
      <c r="BY211" s="4" t="str">
        <f>IF(BQ211=TRUE,AH211,"")</f>
        <v/>
      </c>
      <c r="BZ211" s="4" t="str">
        <f>IF(BR211=TRUE,AH211&amp;"_1mM","")</f>
        <v/>
      </c>
      <c r="CA211" s="4" t="str">
        <f>IF(BS211=TRUE,AU211,"")</f>
        <v/>
      </c>
      <c r="CB211" s="113" t="str">
        <f>IF(BT211=TRUE,AU211&amp;"_1mM","")</f>
        <v/>
      </c>
      <c r="CF211" s="120" t="s">
        <v>149</v>
      </c>
      <c r="CG211" s="123" t="s">
        <v>149</v>
      </c>
      <c r="CH211" s="4" t="b">
        <f t="shared" si="31"/>
        <v>0</v>
      </c>
      <c r="CI211" s="69"/>
      <c r="CJ211" s="69"/>
      <c r="CK211" s="69"/>
      <c r="CP211" s="4" t="b">
        <f t="shared" si="30"/>
        <v>0</v>
      </c>
      <c r="CQ211" s="4" t="b">
        <f t="shared" si="32"/>
        <v>0</v>
      </c>
      <c r="CS211" s="4" t="b">
        <f>$CS$128</f>
        <v>0</v>
      </c>
      <c r="CY211" s="4" t="b">
        <f>CY134</f>
        <v>0</v>
      </c>
      <c r="DC211" s="69"/>
      <c r="DD211" s="5"/>
      <c r="DE211" s="5"/>
      <c r="DF211" s="5"/>
      <c r="DG211" s="5"/>
      <c r="DH211" s="5"/>
      <c r="DJ211" s="78"/>
      <c r="DS211" s="5"/>
    </row>
    <row r="212" spans="2:123" ht="15" customHeight="1">
      <c r="B212" s="72"/>
      <c r="F212" s="71"/>
      <c r="G212" s="2"/>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c r="AM212" s="57"/>
      <c r="AN212" s="57"/>
      <c r="AO212" s="57"/>
      <c r="AP212" s="57"/>
      <c r="AQ212" s="57"/>
      <c r="AR212" s="57"/>
      <c r="AS212" s="57"/>
      <c r="AT212" s="57"/>
      <c r="AU212" s="57"/>
      <c r="AV212" s="57"/>
      <c r="AW212" s="57"/>
      <c r="AX212" s="57"/>
      <c r="AY212" s="57"/>
      <c r="AZ212" s="57"/>
      <c r="BA212" s="57"/>
      <c r="BB212" s="75"/>
      <c r="BC212" s="75"/>
      <c r="BD212" s="75"/>
      <c r="BE212" s="75"/>
      <c r="BF212" s="75"/>
      <c r="BG212" s="97"/>
      <c r="BM212" s="24"/>
      <c r="CB212" s="113"/>
      <c r="CF212" s="120" t="s">
        <v>243</v>
      </c>
      <c r="CG212" s="123" t="s">
        <v>243</v>
      </c>
      <c r="CH212" s="4" t="b">
        <f t="shared" si="31"/>
        <v>0</v>
      </c>
      <c r="CI212" s="69"/>
      <c r="CJ212" s="69"/>
      <c r="CK212" s="69"/>
      <c r="CP212" s="4" t="b">
        <f t="shared" si="30"/>
        <v>0</v>
      </c>
      <c r="CQ212" s="4" t="b">
        <f t="shared" si="32"/>
        <v>0</v>
      </c>
      <c r="CU212" s="4" t="b">
        <f>$CU$130</f>
        <v>0</v>
      </c>
      <c r="CX212" s="4" t="b">
        <f>$CX$133</f>
        <v>0</v>
      </c>
      <c r="CZ212" s="4" t="b">
        <f>CZ135</f>
        <v>0</v>
      </c>
      <c r="DB212" s="4" t="b">
        <f>$DB$137</f>
        <v>0</v>
      </c>
      <c r="DC212" s="69"/>
      <c r="DD212" s="5"/>
      <c r="DE212" s="5"/>
      <c r="DF212" s="5"/>
      <c r="DG212" s="5"/>
      <c r="DH212" s="5"/>
      <c r="DJ212" s="78"/>
      <c r="DS212" s="5"/>
    </row>
    <row r="213" spans="2:123" ht="15" customHeight="1">
      <c r="B213" s="72"/>
      <c r="F213" s="71"/>
      <c r="G213" s="2"/>
      <c r="H213" s="57"/>
      <c r="I213" s="57"/>
      <c r="J213" s="57"/>
      <c r="K213" s="57"/>
      <c r="L213" s="57"/>
      <c r="M213" s="57"/>
      <c r="N213" s="57"/>
      <c r="O213" s="57"/>
      <c r="P213" s="57"/>
      <c r="Q213" s="57"/>
      <c r="R213" s="57"/>
      <c r="S213" s="57"/>
      <c r="T213" s="57"/>
      <c r="U213" s="57" t="s">
        <v>254</v>
      </c>
      <c r="V213" s="57"/>
      <c r="W213" s="57"/>
      <c r="X213" s="57"/>
      <c r="Y213" s="57"/>
      <c r="Z213" s="57"/>
      <c r="AA213" s="57"/>
      <c r="AB213" s="57"/>
      <c r="AC213" s="57"/>
      <c r="AD213" s="57"/>
      <c r="AE213" s="57"/>
      <c r="AF213" s="57"/>
      <c r="AG213" s="57"/>
      <c r="AH213" s="57" t="s">
        <v>255</v>
      </c>
      <c r="AI213" s="57"/>
      <c r="AJ213" s="57"/>
      <c r="AK213" s="57"/>
      <c r="AL213" s="57"/>
      <c r="AM213" s="57"/>
      <c r="AN213" s="57"/>
      <c r="AO213" s="57"/>
      <c r="AP213" s="57"/>
      <c r="AQ213" s="57"/>
      <c r="AR213" s="57"/>
      <c r="AS213" s="57"/>
      <c r="AT213" s="57"/>
      <c r="AU213" s="57" t="s">
        <v>256</v>
      </c>
      <c r="AV213" s="57"/>
      <c r="AW213" s="57"/>
      <c r="AX213" s="57"/>
      <c r="AY213" s="57"/>
      <c r="AZ213" s="57"/>
      <c r="BA213" s="57"/>
      <c r="BB213" s="75"/>
      <c r="BC213" s="75"/>
      <c r="BD213" s="75"/>
      <c r="BE213" s="75"/>
      <c r="BF213" s="75"/>
      <c r="BG213" s="97"/>
      <c r="BM213" s="24" t="b">
        <v>0</v>
      </c>
      <c r="BN213" s="4" t="b">
        <v>0</v>
      </c>
      <c r="BO213" s="4" t="b">
        <v>0</v>
      </c>
      <c r="BP213" s="4" t="b">
        <v>0</v>
      </c>
      <c r="BQ213" s="4" t="b">
        <v>0</v>
      </c>
      <c r="BS213" s="4" t="b">
        <v>0</v>
      </c>
      <c r="BU213" s="4" t="str">
        <f>IF(BM213=TRUE,H213,"")</f>
        <v/>
      </c>
      <c r="BV213" s="4" t="str">
        <f>IF(BN213=TRUE,H213&amp;"_1mM","")</f>
        <v/>
      </c>
      <c r="BW213" s="4" t="str">
        <f>IF(BO213=TRUE,U213,"")</f>
        <v/>
      </c>
      <c r="BX213" s="4" t="str">
        <f>IF(BP213=TRUE,U213&amp;"_1mM","")</f>
        <v/>
      </c>
      <c r="BY213" s="4" t="str">
        <f>IF(BQ213=TRUE,AH213,"")</f>
        <v/>
      </c>
      <c r="BZ213" s="4" t="str">
        <f>IF(BR213=TRUE,AH213&amp;"_1mM","")</f>
        <v/>
      </c>
      <c r="CA213" s="4" t="str">
        <f>IF(BS213=TRUE,AU213,"")</f>
        <v/>
      </c>
      <c r="CB213" s="113" t="str">
        <f>IF(BT213=TRUE,AU213&amp;"_1mM","")</f>
        <v/>
      </c>
      <c r="CF213" s="120" t="s">
        <v>150</v>
      </c>
      <c r="CG213" s="123" t="s">
        <v>150</v>
      </c>
      <c r="CH213" s="4" t="b">
        <f t="shared" si="31"/>
        <v>0</v>
      </c>
      <c r="CI213" s="69"/>
      <c r="CJ213" s="69"/>
      <c r="CK213" s="69"/>
      <c r="CP213" s="4" t="b">
        <f t="shared" si="30"/>
        <v>0</v>
      </c>
      <c r="CQ213" s="4" t="b">
        <f t="shared" si="32"/>
        <v>0</v>
      </c>
      <c r="CR213" s="4" t="b">
        <f>CR127</f>
        <v>0</v>
      </c>
      <c r="CS213" s="4" t="b">
        <f>$CS$128</f>
        <v>0</v>
      </c>
      <c r="CY213" s="4" t="b">
        <f>CY134</f>
        <v>0</v>
      </c>
      <c r="DC213" s="69"/>
      <c r="DD213" s="5"/>
      <c r="DE213" s="5"/>
      <c r="DF213" s="5"/>
      <c r="DG213" s="5"/>
      <c r="DH213" s="5"/>
      <c r="DJ213" s="78"/>
      <c r="DS213" s="5"/>
    </row>
    <row r="214" spans="2:123" ht="15" customHeight="1">
      <c r="B214" s="72"/>
      <c r="F214" s="71"/>
      <c r="G214" s="2"/>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7"/>
      <c r="AI214" s="57"/>
      <c r="AJ214" s="57"/>
      <c r="AK214" s="57"/>
      <c r="AL214" s="57"/>
      <c r="AM214" s="57"/>
      <c r="AN214" s="57"/>
      <c r="AO214" s="57"/>
      <c r="AP214" s="57"/>
      <c r="AQ214" s="57"/>
      <c r="AR214" s="57"/>
      <c r="AS214" s="57"/>
      <c r="AT214" s="57"/>
      <c r="AU214" s="57"/>
      <c r="AV214" s="57"/>
      <c r="AW214" s="57"/>
      <c r="AX214" s="57"/>
      <c r="AY214" s="57"/>
      <c r="AZ214" s="57"/>
      <c r="BA214" s="57"/>
      <c r="BB214" s="75"/>
      <c r="BC214" s="75"/>
      <c r="BD214" s="75"/>
      <c r="BE214" s="75"/>
      <c r="BF214" s="75"/>
      <c r="BG214" s="97"/>
      <c r="BM214" s="24"/>
      <c r="CB214" s="113"/>
      <c r="CF214" s="120" t="s">
        <v>248</v>
      </c>
      <c r="CG214" s="123" t="s">
        <v>248</v>
      </c>
      <c r="CH214" s="4" t="b">
        <f t="shared" si="31"/>
        <v>0</v>
      </c>
      <c r="CI214" s="69"/>
      <c r="CJ214" s="69"/>
      <c r="CK214" s="69"/>
      <c r="CP214" s="4" t="b">
        <f t="shared" si="30"/>
        <v>0</v>
      </c>
      <c r="CQ214" s="4" t="b">
        <f t="shared" si="32"/>
        <v>0</v>
      </c>
      <c r="CU214" s="4" t="b">
        <f>$CU$130</f>
        <v>0</v>
      </c>
      <c r="CX214" s="4" t="b">
        <f>$CX$133</f>
        <v>0</v>
      </c>
      <c r="CZ214" s="4" t="b">
        <f>CZ135</f>
        <v>0</v>
      </c>
      <c r="DB214" s="4" t="b">
        <f>$DB$137</f>
        <v>0</v>
      </c>
      <c r="DC214" s="69"/>
      <c r="DD214" s="5"/>
      <c r="DE214" s="5"/>
      <c r="DF214" s="5"/>
      <c r="DG214" s="5"/>
      <c r="DH214" s="5"/>
      <c r="DJ214" s="78"/>
      <c r="DS214" s="5"/>
    </row>
    <row r="215" spans="2:123" ht="15" customHeight="1">
      <c r="B215" s="72"/>
      <c r="F215" s="71"/>
      <c r="G215" s="2"/>
      <c r="H215" s="57"/>
      <c r="I215" s="57"/>
      <c r="J215" s="57"/>
      <c r="K215" s="57"/>
      <c r="L215" s="57"/>
      <c r="M215" s="57"/>
      <c r="N215" s="57"/>
      <c r="O215" s="57"/>
      <c r="P215" s="105"/>
      <c r="Q215" s="57"/>
      <c r="R215" s="57"/>
      <c r="S215" s="57"/>
      <c r="T215" s="57"/>
      <c r="U215" s="57"/>
      <c r="V215" s="57"/>
      <c r="W215" s="57"/>
      <c r="X215" s="57"/>
      <c r="Y215" s="57"/>
      <c r="Z215" s="57"/>
      <c r="AA215" s="57"/>
      <c r="AB215" s="57"/>
      <c r="AC215" s="57"/>
      <c r="AD215" s="57"/>
      <c r="AE215" s="57"/>
      <c r="AF215" s="57"/>
      <c r="AG215" s="57"/>
      <c r="AH215" s="57" t="s">
        <v>260</v>
      </c>
      <c r="AI215" s="57"/>
      <c r="AJ215" s="57"/>
      <c r="AK215" s="57"/>
      <c r="AL215" s="57"/>
      <c r="AM215" s="57"/>
      <c r="AN215" s="57"/>
      <c r="AO215" s="57"/>
      <c r="AP215" s="57"/>
      <c r="AQ215" s="57"/>
      <c r="AR215" s="57"/>
      <c r="AS215" s="57"/>
      <c r="AT215" s="57"/>
      <c r="AU215" s="57" t="s">
        <v>261</v>
      </c>
      <c r="AV215" s="57"/>
      <c r="AW215" s="57"/>
      <c r="AX215" s="57"/>
      <c r="AY215" s="57"/>
      <c r="AZ215" s="57"/>
      <c r="BA215" s="57"/>
      <c r="BB215" s="75"/>
      <c r="BC215" s="75"/>
      <c r="BD215" s="75"/>
      <c r="BE215" s="75"/>
      <c r="BF215" s="75"/>
      <c r="BG215" s="97"/>
      <c r="BM215" s="24" t="b">
        <v>0</v>
      </c>
      <c r="BO215" s="4" t="b">
        <v>0</v>
      </c>
      <c r="BQ215" s="4" t="b">
        <v>0</v>
      </c>
      <c r="BR215" s="4" t="b">
        <v>0</v>
      </c>
      <c r="BS215" s="4" t="b">
        <v>0</v>
      </c>
      <c r="BT215" s="4" t="b">
        <v>0</v>
      </c>
      <c r="BU215" s="4" t="str">
        <f>IF(BM215=TRUE,H215,"")</f>
        <v/>
      </c>
      <c r="BV215" s="4" t="str">
        <f>IF(BN215=TRUE,H215&amp;"_1mM","")</f>
        <v/>
      </c>
      <c r="BW215" s="4" t="str">
        <f>IF(BO215=TRUE,U215,"")</f>
        <v/>
      </c>
      <c r="BX215" s="4" t="str">
        <f>IF(BP215=TRUE,U215&amp;"_1mM","")</f>
        <v/>
      </c>
      <c r="BY215" s="4" t="str">
        <f>IF(BQ215=TRUE,AH215,"")</f>
        <v/>
      </c>
      <c r="BZ215" s="4" t="str">
        <f>IF(BR215=TRUE,AH215&amp;"_1mM","")</f>
        <v/>
      </c>
      <c r="CA215" s="4" t="str">
        <f>IF(BS215=TRUE,AU215,"")</f>
        <v/>
      </c>
      <c r="CB215" s="113" t="str">
        <f>IF(BT215=TRUE,AU215&amp;"_1mM","")</f>
        <v/>
      </c>
      <c r="CF215" s="120" t="s">
        <v>151</v>
      </c>
      <c r="CG215" s="123" t="s">
        <v>151</v>
      </c>
      <c r="CH215" s="4" t="b">
        <f t="shared" si="31"/>
        <v>0</v>
      </c>
      <c r="CI215" s="69"/>
      <c r="CJ215" s="69"/>
      <c r="CK215" s="69"/>
      <c r="CP215" s="4" t="b">
        <f t="shared" si="30"/>
        <v>0</v>
      </c>
      <c r="CQ215" s="4" t="b">
        <f t="shared" si="32"/>
        <v>0</v>
      </c>
      <c r="CS215" s="4" t="b">
        <f>$CS$128</f>
        <v>0</v>
      </c>
      <c r="CY215" s="4" t="b">
        <f>CY134</f>
        <v>0</v>
      </c>
      <c r="DC215" s="69"/>
      <c r="DD215" s="5"/>
      <c r="DE215" s="5"/>
      <c r="DF215" s="5"/>
      <c r="DG215" s="5"/>
      <c r="DH215" s="5"/>
      <c r="DJ215" s="78"/>
      <c r="DS215" s="5"/>
    </row>
    <row r="216" spans="2:123" ht="15" customHeight="1">
      <c r="B216" s="72"/>
      <c r="F216" s="71"/>
      <c r="G216" s="2"/>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7"/>
      <c r="AI216" s="57"/>
      <c r="AJ216" s="57"/>
      <c r="AK216" s="57"/>
      <c r="AL216" s="57"/>
      <c r="AM216" s="57"/>
      <c r="AN216" s="57"/>
      <c r="AO216" s="57"/>
      <c r="AP216" s="57"/>
      <c r="AQ216" s="57"/>
      <c r="AR216" s="57"/>
      <c r="AS216" s="57"/>
      <c r="AT216" s="57"/>
      <c r="AU216" s="57"/>
      <c r="AV216" s="57"/>
      <c r="AW216" s="57"/>
      <c r="AX216" s="57"/>
      <c r="AY216" s="57"/>
      <c r="AZ216" s="57"/>
      <c r="BA216" s="57"/>
      <c r="BB216" s="75"/>
      <c r="BC216" s="75"/>
      <c r="BD216" s="75"/>
      <c r="BE216" s="75"/>
      <c r="BF216" s="75"/>
      <c r="BG216" s="97"/>
      <c r="BM216" s="24"/>
      <c r="CB216" s="113"/>
      <c r="CF216" s="120" t="s">
        <v>252</v>
      </c>
      <c r="CG216" s="123" t="s">
        <v>252</v>
      </c>
      <c r="CH216" s="4" t="b">
        <f t="shared" si="31"/>
        <v>0</v>
      </c>
      <c r="CI216" s="69"/>
      <c r="CJ216" s="69"/>
      <c r="CK216" s="69"/>
      <c r="CP216" s="4" t="b">
        <f t="shared" si="30"/>
        <v>0</v>
      </c>
      <c r="CQ216" s="4" t="b">
        <f t="shared" si="32"/>
        <v>0</v>
      </c>
      <c r="CU216" s="4" t="b">
        <f>$CU$130</f>
        <v>0</v>
      </c>
      <c r="CX216" s="4" t="b">
        <f>$CX$133</f>
        <v>0</v>
      </c>
      <c r="CZ216" s="4" t="b">
        <f>CZ135</f>
        <v>0</v>
      </c>
      <c r="DB216" s="4" t="b">
        <f>$DB$137</f>
        <v>0</v>
      </c>
      <c r="DC216" s="69"/>
      <c r="DD216" s="5"/>
      <c r="DE216" s="5"/>
      <c r="DF216" s="5"/>
      <c r="DG216" s="5"/>
      <c r="DH216" s="5"/>
      <c r="DJ216" s="78"/>
      <c r="DS216" s="5"/>
    </row>
    <row r="217" spans="2:123" ht="15" customHeight="1">
      <c r="B217" s="72"/>
      <c r="F217" s="71"/>
      <c r="G217" s="2"/>
      <c r="H217" s="57" t="s">
        <v>263</v>
      </c>
      <c r="I217" s="57"/>
      <c r="J217" s="57"/>
      <c r="K217" s="57"/>
      <c r="L217" s="57"/>
      <c r="M217" s="57"/>
      <c r="N217" s="57"/>
      <c r="O217" s="57"/>
      <c r="P217" s="57"/>
      <c r="Q217" s="57"/>
      <c r="R217" s="57"/>
      <c r="S217" s="57"/>
      <c r="T217" s="57"/>
      <c r="U217" s="57" t="s">
        <v>264</v>
      </c>
      <c r="V217" s="57"/>
      <c r="W217" s="57"/>
      <c r="X217" s="57"/>
      <c r="Y217" s="57"/>
      <c r="Z217" s="57"/>
      <c r="AA217" s="57"/>
      <c r="AB217" s="57"/>
      <c r="AC217" s="57"/>
      <c r="AD217" s="57"/>
      <c r="AE217" s="57"/>
      <c r="AF217" s="57"/>
      <c r="AG217" s="57"/>
      <c r="AH217" s="57" t="s">
        <v>265</v>
      </c>
      <c r="AI217" s="57"/>
      <c r="AJ217" s="57"/>
      <c r="AK217" s="57"/>
      <c r="AL217" s="57"/>
      <c r="AM217" s="57"/>
      <c r="AN217" s="57"/>
      <c r="AO217" s="57"/>
      <c r="AP217" s="57"/>
      <c r="AQ217" s="57"/>
      <c r="AR217" s="57"/>
      <c r="AS217" s="57"/>
      <c r="AT217" s="57"/>
      <c r="AU217" s="57"/>
      <c r="AV217" s="57"/>
      <c r="AW217" s="57"/>
      <c r="AX217" s="57"/>
      <c r="AY217" s="57"/>
      <c r="AZ217" s="57"/>
      <c r="BA217" s="57"/>
      <c r="BB217" s="75"/>
      <c r="BC217" s="75"/>
      <c r="BD217" s="75"/>
      <c r="BE217" s="75"/>
      <c r="BF217" s="75"/>
      <c r="BG217" s="97"/>
      <c r="BM217" s="24" t="b">
        <v>0</v>
      </c>
      <c r="BN217" s="4" t="b">
        <v>0</v>
      </c>
      <c r="BO217" s="4" t="b">
        <v>0</v>
      </c>
      <c r="BP217" s="4" t="b">
        <v>0</v>
      </c>
      <c r="BQ217" s="4" t="b">
        <v>0</v>
      </c>
      <c r="BR217" s="4" t="b">
        <v>0</v>
      </c>
      <c r="BS217" s="4" t="b">
        <v>0</v>
      </c>
      <c r="BT217" s="4" t="b">
        <v>0</v>
      </c>
      <c r="BU217" s="4" t="str">
        <f>IF(BM217=TRUE,H217,"")</f>
        <v/>
      </c>
      <c r="BV217" s="4" t="str">
        <f>IF(BN217=TRUE,H217&amp;"_1mM","")</f>
        <v/>
      </c>
      <c r="BW217" s="4" t="str">
        <f>IF(BO217=TRUE,U217,"")</f>
        <v/>
      </c>
      <c r="BX217" s="4" t="str">
        <f>IF(BP217=TRUE,U217&amp;"_1mM","")</f>
        <v/>
      </c>
      <c r="BY217" s="4" t="str">
        <f>IF(BQ217=TRUE,AH217,"")</f>
        <v/>
      </c>
      <c r="BZ217" s="4" t="str">
        <f>IF(BR217=TRUE,AH217&amp;"_1mM","")</f>
        <v/>
      </c>
      <c r="CA217" s="4" t="str">
        <f>IF(BS217=TRUE,AU217,"")</f>
        <v/>
      </c>
      <c r="CB217" s="113" t="str">
        <f>IF(BT217=TRUE,AU217&amp;"_1mM","")</f>
        <v/>
      </c>
      <c r="CF217" s="120" t="s">
        <v>152</v>
      </c>
      <c r="CG217" s="123" t="s">
        <v>152</v>
      </c>
      <c r="CH217" s="4" t="b">
        <f t="shared" si="31"/>
        <v>0</v>
      </c>
      <c r="CI217" s="69"/>
      <c r="CJ217" s="69"/>
      <c r="CK217" s="69"/>
      <c r="CP217" s="4" t="b">
        <f t="shared" si="30"/>
        <v>0</v>
      </c>
      <c r="CQ217" s="4" t="b">
        <f t="shared" si="32"/>
        <v>0</v>
      </c>
      <c r="CS217" s="4" t="b">
        <f>$CS$128</f>
        <v>0</v>
      </c>
      <c r="CY217" s="4" t="b">
        <f>CY134</f>
        <v>0</v>
      </c>
      <c r="DC217" s="69"/>
      <c r="DD217" s="5"/>
      <c r="DE217" s="5"/>
      <c r="DF217" s="5"/>
      <c r="DG217" s="5"/>
      <c r="DH217" s="5"/>
      <c r="DJ217" s="78"/>
      <c r="DS217" s="5"/>
    </row>
    <row r="218" spans="2:123" ht="15" customHeight="1">
      <c r="B218" s="72"/>
      <c r="F218" s="71"/>
      <c r="G218" s="2"/>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c r="AN218" s="57"/>
      <c r="AO218" s="57"/>
      <c r="AP218" s="57"/>
      <c r="AQ218" s="57"/>
      <c r="AR218" s="57"/>
      <c r="AS218" s="57"/>
      <c r="AT218" s="57"/>
      <c r="AU218" s="57"/>
      <c r="AV218" s="57"/>
      <c r="AW218" s="57"/>
      <c r="AX218" s="57"/>
      <c r="AY218" s="57"/>
      <c r="AZ218" s="57"/>
      <c r="BA218" s="57"/>
      <c r="BB218" s="75"/>
      <c r="BC218" s="75"/>
      <c r="BD218" s="75"/>
      <c r="BE218" s="75"/>
      <c r="BF218" s="75"/>
      <c r="BG218" s="97"/>
      <c r="BM218" s="24"/>
      <c r="CB218" s="113"/>
      <c r="CF218" s="120" t="s">
        <v>257</v>
      </c>
      <c r="CG218" s="123" t="s">
        <v>257</v>
      </c>
      <c r="CH218" s="4" t="b">
        <f t="shared" si="31"/>
        <v>0</v>
      </c>
      <c r="CI218" s="69"/>
      <c r="CJ218" s="69"/>
      <c r="CK218" s="69"/>
      <c r="CP218" s="4" t="b">
        <f t="shared" si="30"/>
        <v>0</v>
      </c>
      <c r="CQ218" s="4" t="b">
        <f t="shared" si="32"/>
        <v>0</v>
      </c>
      <c r="CU218" s="4" t="b">
        <f>$CU$130</f>
        <v>0</v>
      </c>
      <c r="CX218" s="4" t="b">
        <f>$CX$133</f>
        <v>0</v>
      </c>
      <c r="CZ218" s="4" t="b">
        <f>CZ135</f>
        <v>0</v>
      </c>
      <c r="DB218" s="4" t="b">
        <f>$DB$137</f>
        <v>0</v>
      </c>
      <c r="DC218" s="69"/>
      <c r="DD218" s="5"/>
      <c r="DE218" s="5"/>
      <c r="DF218" s="5"/>
      <c r="DG218" s="5"/>
      <c r="DH218" s="5"/>
      <c r="DJ218" s="78"/>
      <c r="DS218" s="5"/>
    </row>
    <row r="219" spans="2:123" ht="15" customHeight="1">
      <c r="B219" s="72"/>
      <c r="F219" s="71"/>
      <c r="G219" s="2"/>
      <c r="H219" s="57" t="s">
        <v>869</v>
      </c>
      <c r="I219" s="57"/>
      <c r="J219" s="57"/>
      <c r="K219" s="57"/>
      <c r="L219" s="57"/>
      <c r="M219" s="57"/>
      <c r="N219" s="57"/>
      <c r="O219" s="57"/>
      <c r="P219" s="57"/>
      <c r="Q219" s="57"/>
      <c r="R219" s="57"/>
      <c r="S219" s="57"/>
      <c r="T219" s="57"/>
      <c r="U219" s="57" t="s">
        <v>268</v>
      </c>
      <c r="V219" s="57"/>
      <c r="W219" s="57"/>
      <c r="X219" s="57"/>
      <c r="Y219" s="57"/>
      <c r="Z219" s="57"/>
      <c r="AA219" s="57"/>
      <c r="AB219" s="57"/>
      <c r="AC219" s="57"/>
      <c r="AD219" s="57"/>
      <c r="AE219" s="57"/>
      <c r="AF219" s="57"/>
      <c r="AG219" s="57"/>
      <c r="AH219" s="57" t="s">
        <v>269</v>
      </c>
      <c r="AI219" s="57"/>
      <c r="AJ219" s="57"/>
      <c r="AK219" s="57"/>
      <c r="AL219" s="57"/>
      <c r="AM219" s="57"/>
      <c r="AN219" s="57"/>
      <c r="AO219" s="57"/>
      <c r="AP219" s="57"/>
      <c r="AQ219" s="57"/>
      <c r="AR219" s="57"/>
      <c r="AS219" s="57"/>
      <c r="AT219" s="57"/>
      <c r="AU219" s="57" t="s">
        <v>270</v>
      </c>
      <c r="AV219" s="57"/>
      <c r="AW219" s="57"/>
      <c r="AX219" s="57"/>
      <c r="AY219" s="57"/>
      <c r="AZ219" s="57"/>
      <c r="BA219" s="57"/>
      <c r="BB219" s="75"/>
      <c r="BC219" s="54" t="s">
        <v>309</v>
      </c>
      <c r="BD219" s="75"/>
      <c r="BE219" s="75"/>
      <c r="BF219" s="75"/>
      <c r="BG219" s="97"/>
      <c r="BM219" s="24" t="b">
        <v>0</v>
      </c>
      <c r="BN219" s="4" t="b">
        <v>0</v>
      </c>
      <c r="BO219" s="4" t="b">
        <v>0</v>
      </c>
      <c r="BP219" s="4" t="b">
        <v>0</v>
      </c>
      <c r="BQ219" s="4" t="b">
        <v>0</v>
      </c>
      <c r="BR219" s="4" t="b">
        <v>0</v>
      </c>
      <c r="BS219" s="4" t="b">
        <v>0</v>
      </c>
      <c r="BU219" s="4" t="str">
        <f>IF(BM219=TRUE,H219,"")</f>
        <v/>
      </c>
      <c r="BV219" s="4" t="str">
        <f>IF(BN219=TRUE,H219&amp;"_1mM","")</f>
        <v/>
      </c>
      <c r="BW219" s="4" t="str">
        <f>IF(BO219=TRUE,U219,"")</f>
        <v/>
      </c>
      <c r="BX219" s="4" t="str">
        <f>IF(BP219=TRUE,U219&amp;"_1mM","")</f>
        <v/>
      </c>
      <c r="BY219" s="4" t="str">
        <f>IF(BQ219=TRUE,AH219,"")</f>
        <v/>
      </c>
      <c r="BZ219" s="4" t="str">
        <f>IF(BR219=TRUE,AH219&amp;"_1mM","")</f>
        <v/>
      </c>
      <c r="CA219" s="4" t="str">
        <f>IF(BS219=TRUE,AU219,"")</f>
        <v/>
      </c>
      <c r="CB219" s="113" t="str">
        <f>IF(BT219=TRUE,AU219&amp;"_1mM","")</f>
        <v/>
      </c>
      <c r="CF219" s="120" t="s">
        <v>153</v>
      </c>
      <c r="CG219" s="123" t="s">
        <v>153</v>
      </c>
      <c r="CH219" s="4" t="b">
        <f t="shared" si="31"/>
        <v>0</v>
      </c>
      <c r="CI219" s="69"/>
      <c r="CJ219" s="69"/>
      <c r="CK219" s="69"/>
      <c r="CP219" s="4" t="b">
        <f t="shared" si="30"/>
        <v>0</v>
      </c>
      <c r="CQ219" s="4" t="b">
        <f t="shared" si="32"/>
        <v>0</v>
      </c>
      <c r="CS219" s="4" t="b">
        <f>$CS$128</f>
        <v>0</v>
      </c>
      <c r="CY219" s="4" t="b">
        <f>CY134</f>
        <v>0</v>
      </c>
      <c r="DC219" s="69"/>
      <c r="DD219" s="5"/>
      <c r="DE219" s="5"/>
      <c r="DF219" s="5"/>
      <c r="DG219" s="5"/>
      <c r="DH219" s="5"/>
      <c r="DJ219" s="78"/>
      <c r="DS219" s="5"/>
    </row>
    <row r="220" spans="2:123" ht="15" customHeight="1">
      <c r="B220" s="72"/>
      <c r="F220" s="71"/>
      <c r="G220" s="2"/>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7"/>
      <c r="AI220" s="57"/>
      <c r="AJ220" s="57"/>
      <c r="AK220" s="57"/>
      <c r="AL220" s="57"/>
      <c r="AM220" s="57"/>
      <c r="AN220" s="57"/>
      <c r="AO220" s="57"/>
      <c r="AP220" s="57"/>
      <c r="AQ220" s="57"/>
      <c r="AR220" s="57"/>
      <c r="AS220" s="57"/>
      <c r="AT220" s="57"/>
      <c r="AU220" s="57"/>
      <c r="AV220" s="57"/>
      <c r="AW220" s="57"/>
      <c r="AX220" s="57"/>
      <c r="AY220" s="57"/>
      <c r="AZ220" s="57"/>
      <c r="BA220" s="57"/>
      <c r="BB220" s="75"/>
      <c r="BC220" s="75"/>
      <c r="BD220" s="75"/>
      <c r="BE220" s="75"/>
      <c r="BF220" s="75"/>
      <c r="BG220" s="97"/>
      <c r="BM220" s="24"/>
      <c r="CB220" s="113"/>
      <c r="CF220" s="120" t="s">
        <v>262</v>
      </c>
      <c r="CG220" s="123" t="s">
        <v>262</v>
      </c>
      <c r="CH220" s="4" t="b">
        <f t="shared" si="31"/>
        <v>0</v>
      </c>
      <c r="CI220" s="69"/>
      <c r="CJ220" s="69"/>
      <c r="CK220" s="69"/>
      <c r="CP220" s="4" t="b">
        <f t="shared" si="30"/>
        <v>0</v>
      </c>
      <c r="CQ220" s="4" t="b">
        <f t="shared" si="32"/>
        <v>0</v>
      </c>
      <c r="CU220" s="4" t="b">
        <f>$CU$130</f>
        <v>0</v>
      </c>
      <c r="CX220" s="4" t="b">
        <f>$CX$133</f>
        <v>0</v>
      </c>
      <c r="CZ220" s="4" t="b">
        <f>CZ135</f>
        <v>0</v>
      </c>
      <c r="DB220" s="4" t="b">
        <f>$DB$137</f>
        <v>0</v>
      </c>
      <c r="DC220" s="69"/>
      <c r="DD220" s="5"/>
      <c r="DE220" s="5"/>
      <c r="DF220" s="5"/>
      <c r="DG220" s="5"/>
      <c r="DH220" s="5"/>
      <c r="DJ220" s="78"/>
      <c r="DS220" s="5"/>
    </row>
    <row r="221" spans="2:123" ht="15" customHeight="1">
      <c r="B221" s="72"/>
      <c r="F221" s="71"/>
      <c r="G221" s="2"/>
      <c r="H221" s="57"/>
      <c r="I221" s="57"/>
      <c r="J221" s="57"/>
      <c r="K221" s="57"/>
      <c r="L221" s="57"/>
      <c r="M221" s="57"/>
      <c r="N221" s="57"/>
      <c r="O221" s="57"/>
      <c r="P221" s="57"/>
      <c r="Q221" s="57"/>
      <c r="R221" s="57"/>
      <c r="S221" s="57"/>
      <c r="T221" s="57"/>
      <c r="U221" s="57" t="s">
        <v>273</v>
      </c>
      <c r="V221" s="57"/>
      <c r="W221" s="57"/>
      <c r="X221" s="57"/>
      <c r="Y221" s="57"/>
      <c r="Z221" s="57"/>
      <c r="AA221" s="57"/>
      <c r="AB221" s="57"/>
      <c r="AC221" s="57"/>
      <c r="AD221" s="57"/>
      <c r="AE221" s="57"/>
      <c r="AF221" s="57"/>
      <c r="AG221" s="57"/>
      <c r="AH221" s="57"/>
      <c r="AI221" s="57"/>
      <c r="AJ221" s="57"/>
      <c r="AK221" s="57"/>
      <c r="AL221" s="57"/>
      <c r="AM221" s="57"/>
      <c r="AN221" s="57"/>
      <c r="AO221" s="57"/>
      <c r="AP221" s="57"/>
      <c r="AQ221" s="57"/>
      <c r="AR221" s="57"/>
      <c r="AS221" s="57"/>
      <c r="AT221" s="57"/>
      <c r="AU221" s="57"/>
      <c r="AV221" s="57"/>
      <c r="AW221" s="57"/>
      <c r="AX221" s="57"/>
      <c r="AY221" s="57"/>
      <c r="AZ221" s="57"/>
      <c r="BA221" s="57"/>
      <c r="BB221" s="75"/>
      <c r="BC221" s="75"/>
      <c r="BD221" s="75"/>
      <c r="BE221" s="75"/>
      <c r="BF221" s="75"/>
      <c r="BG221" s="97"/>
      <c r="BM221" s="24" t="b">
        <v>0</v>
      </c>
      <c r="BN221" s="4" t="b">
        <v>0</v>
      </c>
      <c r="BO221" s="4" t="b">
        <v>0</v>
      </c>
      <c r="BP221" s="4" t="b">
        <v>0</v>
      </c>
      <c r="BQ221" s="4" t="b">
        <v>0</v>
      </c>
      <c r="BR221" s="4" t="b">
        <v>0</v>
      </c>
      <c r="BS221" s="4" t="b">
        <v>0</v>
      </c>
      <c r="BT221" s="4" t="b">
        <v>0</v>
      </c>
      <c r="BU221" s="4" t="str">
        <f>IF(BM221=TRUE,H221,"")</f>
        <v/>
      </c>
      <c r="BV221" s="4" t="str">
        <f>IF(BN221=TRUE,H221&amp;"_1mM","")</f>
        <v/>
      </c>
      <c r="BW221" s="4" t="str">
        <f>IF(BO221=TRUE,U221,"")</f>
        <v/>
      </c>
      <c r="BX221" s="4" t="str">
        <f>IF(BP221=TRUE,U221&amp;"_1mM","")</f>
        <v/>
      </c>
      <c r="BY221" s="4" t="str">
        <f>IF(BQ221=TRUE,AH221,"")</f>
        <v/>
      </c>
      <c r="BZ221" s="4" t="str">
        <f>IF(BR221=TRUE,AH221&amp;"_1mM","")</f>
        <v/>
      </c>
      <c r="CA221" s="4" t="str">
        <f>IF(BS221=TRUE,AU221,"")</f>
        <v/>
      </c>
      <c r="CB221" s="113" t="str">
        <f>IF(BT221=TRUE,AU221&amp;"_1mM","")</f>
        <v/>
      </c>
      <c r="CF221" s="120" t="s">
        <v>154</v>
      </c>
      <c r="CG221" s="123" t="s">
        <v>154</v>
      </c>
      <c r="CH221" s="4" t="b">
        <f t="shared" si="31"/>
        <v>0</v>
      </c>
      <c r="CI221" s="69"/>
      <c r="CJ221" s="69"/>
      <c r="CK221" s="69"/>
      <c r="CP221" s="4" t="b">
        <f t="shared" si="30"/>
        <v>0</v>
      </c>
      <c r="CQ221" s="4" t="b">
        <f t="shared" si="32"/>
        <v>0</v>
      </c>
      <c r="CS221" s="4" t="b">
        <f>$CS$128</f>
        <v>0</v>
      </c>
      <c r="CY221" s="4" t="b">
        <f>CY134</f>
        <v>0</v>
      </c>
      <c r="DC221" s="69"/>
      <c r="DD221" s="5"/>
      <c r="DE221" s="5"/>
      <c r="DF221" s="5"/>
      <c r="DG221" s="5"/>
      <c r="DH221" s="5"/>
      <c r="DJ221" s="78"/>
      <c r="DS221" s="5"/>
    </row>
    <row r="222" spans="2:123" ht="15" customHeight="1">
      <c r="B222" s="72"/>
      <c r="F222" s="71"/>
      <c r="G222" s="2"/>
      <c r="H222" s="57"/>
      <c r="I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7"/>
      <c r="AI222" s="57"/>
      <c r="AJ222" s="57"/>
      <c r="AK222" s="57"/>
      <c r="AL222" s="57"/>
      <c r="AM222" s="57"/>
      <c r="AN222" s="57"/>
      <c r="AO222" s="57"/>
      <c r="AP222" s="57"/>
      <c r="AQ222" s="57"/>
      <c r="AR222" s="57"/>
      <c r="AS222" s="57"/>
      <c r="AT222" s="57"/>
      <c r="AU222" s="57"/>
      <c r="AV222" s="57"/>
      <c r="AW222" s="57"/>
      <c r="AX222" s="57"/>
      <c r="AY222" s="57"/>
      <c r="AZ222" s="57"/>
      <c r="BA222" s="57"/>
      <c r="BB222" s="75"/>
      <c r="BC222" s="75"/>
      <c r="BD222" s="75"/>
      <c r="BE222" s="75"/>
      <c r="BF222" s="75"/>
      <c r="BG222" s="97"/>
      <c r="BM222" s="24"/>
      <c r="CB222" s="113"/>
      <c r="CF222" s="120" t="s">
        <v>266</v>
      </c>
      <c r="CG222" s="123" t="s">
        <v>266</v>
      </c>
      <c r="CH222" s="4" t="b">
        <f t="shared" si="31"/>
        <v>0</v>
      </c>
      <c r="CI222" s="69"/>
      <c r="CJ222" s="69"/>
      <c r="CK222" s="69"/>
      <c r="CP222" s="4" t="b">
        <f t="shared" si="30"/>
        <v>0</v>
      </c>
      <c r="CQ222" s="4" t="b">
        <f t="shared" si="32"/>
        <v>0</v>
      </c>
      <c r="CU222" s="4" t="b">
        <f>$CU$130</f>
        <v>0</v>
      </c>
      <c r="CX222" s="4" t="b">
        <f>$CX$133</f>
        <v>0</v>
      </c>
      <c r="CZ222" s="4" t="b">
        <f>CZ135</f>
        <v>0</v>
      </c>
      <c r="DB222" s="4" t="b">
        <f>$DB$137</f>
        <v>0</v>
      </c>
      <c r="DC222" s="69"/>
      <c r="DD222" s="5"/>
      <c r="DE222" s="5"/>
      <c r="DF222" s="5"/>
      <c r="DG222" s="5"/>
      <c r="DH222" s="5"/>
      <c r="DJ222" s="78"/>
      <c r="DS222" s="5"/>
    </row>
    <row r="223" spans="2:123" ht="15" customHeight="1">
      <c r="B223" s="72"/>
      <c r="F223" s="71"/>
      <c r="G223" s="2"/>
      <c r="H223" s="57"/>
      <c r="I223" s="57"/>
      <c r="J223" s="57"/>
      <c r="K223" s="57"/>
      <c r="L223" s="57"/>
      <c r="M223" s="57"/>
      <c r="N223" s="57"/>
      <c r="O223" s="57"/>
      <c r="P223" s="57"/>
      <c r="Q223" s="57"/>
      <c r="R223" s="57"/>
      <c r="S223" s="57"/>
      <c r="T223" s="57"/>
      <c r="U223" s="57" t="s">
        <v>278</v>
      </c>
      <c r="V223" s="57"/>
      <c r="W223" s="57"/>
      <c r="X223" s="57"/>
      <c r="Y223" s="57"/>
      <c r="Z223" s="57"/>
      <c r="AA223" s="57"/>
      <c r="AB223" s="57"/>
      <c r="AC223" s="57"/>
      <c r="AD223" s="57"/>
      <c r="AE223" s="57"/>
      <c r="AF223" s="57"/>
      <c r="AG223" s="57"/>
      <c r="AH223" s="57" t="s">
        <v>279</v>
      </c>
      <c r="AI223" s="57"/>
      <c r="AJ223" s="57"/>
      <c r="AK223" s="57"/>
      <c r="AL223" s="57"/>
      <c r="AM223" s="57"/>
      <c r="AN223" s="57"/>
      <c r="AO223" s="57"/>
      <c r="AP223" s="57"/>
      <c r="AQ223" s="57"/>
      <c r="AR223" s="57"/>
      <c r="AS223" s="57"/>
      <c r="AT223" s="57"/>
      <c r="AU223" s="57" t="s">
        <v>280</v>
      </c>
      <c r="AV223" s="57"/>
      <c r="AW223" s="57"/>
      <c r="AX223" s="57"/>
      <c r="AY223" s="57"/>
      <c r="AZ223" s="57"/>
      <c r="BA223" s="57"/>
      <c r="BB223" s="75"/>
      <c r="BC223" s="75"/>
      <c r="BD223" s="75"/>
      <c r="BE223" s="75"/>
      <c r="BF223" s="75"/>
      <c r="BG223" s="97"/>
      <c r="BM223" s="24" t="b">
        <v>0</v>
      </c>
      <c r="BN223" s="4" t="b">
        <v>0</v>
      </c>
      <c r="BO223" s="4" t="b">
        <v>0</v>
      </c>
      <c r="BQ223" s="4" t="b">
        <v>0</v>
      </c>
      <c r="BR223" s="4" t="b">
        <v>0</v>
      </c>
      <c r="BS223" s="4" t="b">
        <v>0</v>
      </c>
      <c r="BT223" s="4" t="b">
        <v>0</v>
      </c>
      <c r="BU223" s="4" t="str">
        <f>IF(BM223=TRUE,H223,"")</f>
        <v/>
      </c>
      <c r="BV223" s="4" t="str">
        <f>IF(BN223=TRUE,H223&amp;"_1mM","")</f>
        <v/>
      </c>
      <c r="BW223" s="4" t="str">
        <f>IF(BO223=TRUE,U223,"")</f>
        <v/>
      </c>
      <c r="BX223" s="4" t="str">
        <f>IF(BP223=TRUE,U223&amp;"_1mM","")</f>
        <v/>
      </c>
      <c r="BY223" s="4" t="str">
        <f>IF(BQ223=TRUE,AH223,"")</f>
        <v/>
      </c>
      <c r="BZ223" s="4" t="str">
        <f>IF(BR223=TRUE,AH223&amp;"_1mM","")</f>
        <v/>
      </c>
      <c r="CA223" s="4" t="str">
        <f>IF(BS223=TRUE,AU223,"")</f>
        <v/>
      </c>
      <c r="CB223" s="113" t="str">
        <f>IF(BT223=TRUE,AU223&amp;"_1mM","")</f>
        <v/>
      </c>
      <c r="CF223" s="120" t="s">
        <v>155</v>
      </c>
      <c r="CG223" s="123" t="s">
        <v>155</v>
      </c>
      <c r="CH223" s="4" t="b">
        <f>IF(COUNTIF(CP223:DD223,TRUE)=0,FALSE,TRUE)</f>
        <v>0</v>
      </c>
      <c r="CI223" s="69"/>
      <c r="CJ223" s="69"/>
      <c r="CK223" s="69"/>
      <c r="CP223" s="4" t="b">
        <f t="shared" si="30"/>
        <v>0</v>
      </c>
      <c r="CQ223" s="4" t="b">
        <f t="shared" si="32"/>
        <v>0</v>
      </c>
      <c r="CS223" s="4" t="b">
        <f>$CS$128</f>
        <v>0</v>
      </c>
      <c r="CY223" s="4" t="b">
        <f>CY134</f>
        <v>0</v>
      </c>
      <c r="DC223" s="69"/>
      <c r="DD223" s="5"/>
      <c r="DE223" s="5"/>
      <c r="DF223" s="5"/>
      <c r="DG223" s="5"/>
      <c r="DH223" s="5"/>
      <c r="DJ223" s="78"/>
      <c r="DS223" s="5"/>
    </row>
    <row r="224" spans="2:123" ht="15" customHeight="1">
      <c r="B224" s="72"/>
      <c r="F224" s="71"/>
      <c r="G224" s="2"/>
      <c r="H224" s="57"/>
      <c r="I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7"/>
      <c r="AI224" s="57"/>
      <c r="AJ224" s="57"/>
      <c r="AK224" s="57"/>
      <c r="AL224" s="57"/>
      <c r="AM224" s="57"/>
      <c r="AN224" s="57"/>
      <c r="AO224" s="57"/>
      <c r="AP224" s="57"/>
      <c r="AQ224" s="57"/>
      <c r="AR224" s="57"/>
      <c r="AS224" s="57"/>
      <c r="AT224" s="57"/>
      <c r="AU224" s="57"/>
      <c r="AV224" s="57"/>
      <c r="AW224" s="57"/>
      <c r="AX224" s="57"/>
      <c r="AY224" s="57"/>
      <c r="AZ224" s="57"/>
      <c r="BA224" s="57"/>
      <c r="BB224" s="75"/>
      <c r="BC224" s="75"/>
      <c r="BD224" s="75"/>
      <c r="BE224" s="75"/>
      <c r="BF224" s="75"/>
      <c r="BG224" s="97"/>
      <c r="BM224" s="24"/>
      <c r="CB224" s="113"/>
      <c r="CF224" s="120" t="s">
        <v>271</v>
      </c>
      <c r="CG224" s="123" t="s">
        <v>271</v>
      </c>
      <c r="CH224" s="4" t="b">
        <f t="shared" si="31"/>
        <v>0</v>
      </c>
      <c r="CI224" s="69"/>
      <c r="CJ224" s="69"/>
      <c r="CK224" s="69"/>
      <c r="CP224" s="4" t="b">
        <f t="shared" si="30"/>
        <v>0</v>
      </c>
      <c r="CQ224" s="4" t="b">
        <f t="shared" si="32"/>
        <v>0</v>
      </c>
      <c r="CU224" s="4" t="b">
        <f>$CU$130</f>
        <v>0</v>
      </c>
      <c r="CX224" s="4" t="b">
        <f>$CX$133</f>
        <v>0</v>
      </c>
      <c r="CZ224" s="4" t="b">
        <f>CZ135</f>
        <v>0</v>
      </c>
      <c r="DB224" s="4" t="b">
        <f>$DB$137</f>
        <v>0</v>
      </c>
      <c r="DC224" s="69"/>
      <c r="DD224" s="5"/>
      <c r="DE224" s="5"/>
      <c r="DF224" s="5"/>
      <c r="DG224" s="5"/>
      <c r="DH224" s="5"/>
      <c r="DJ224" s="78"/>
      <c r="DS224" s="5"/>
    </row>
    <row r="225" spans="2:123" ht="15" customHeight="1">
      <c r="B225" s="72"/>
      <c r="F225" s="71"/>
      <c r="G225" s="2"/>
      <c r="H225" s="57"/>
      <c r="I225" s="57"/>
      <c r="J225" s="57"/>
      <c r="K225" s="57"/>
      <c r="L225" s="57"/>
      <c r="M225" s="57"/>
      <c r="N225" s="57"/>
      <c r="O225" s="57"/>
      <c r="P225" s="57"/>
      <c r="Q225" s="57"/>
      <c r="R225" s="57"/>
      <c r="S225" s="57"/>
      <c r="T225" s="57"/>
      <c r="U225" s="57" t="s">
        <v>283</v>
      </c>
      <c r="V225" s="57"/>
      <c r="W225" s="57"/>
      <c r="X225" s="57"/>
      <c r="Y225" s="57"/>
      <c r="Z225" s="57"/>
      <c r="AA225" s="57"/>
      <c r="AB225" s="57"/>
      <c r="AC225" s="57"/>
      <c r="AD225" s="57"/>
      <c r="AE225" s="57"/>
      <c r="AF225" s="57"/>
      <c r="AG225" s="57"/>
      <c r="AH225" s="57" t="s">
        <v>284</v>
      </c>
      <c r="AI225" s="57"/>
      <c r="AJ225" s="57"/>
      <c r="AK225" s="57"/>
      <c r="AL225" s="57"/>
      <c r="AM225" s="57"/>
      <c r="AN225" s="57"/>
      <c r="AO225" s="57"/>
      <c r="AP225" s="57"/>
      <c r="AQ225" s="57"/>
      <c r="AR225" s="57"/>
      <c r="AS225" s="57"/>
      <c r="AT225" s="57"/>
      <c r="AU225" s="57" t="s">
        <v>285</v>
      </c>
      <c r="AV225" s="57"/>
      <c r="AW225" s="57"/>
      <c r="AX225" s="57"/>
      <c r="AY225" s="57"/>
      <c r="AZ225" s="57"/>
      <c r="BA225" s="57"/>
      <c r="BB225" s="75"/>
      <c r="BC225" s="75"/>
      <c r="BD225" s="75"/>
      <c r="BE225" s="75"/>
      <c r="BF225" s="75"/>
      <c r="BG225" s="97"/>
      <c r="BM225" s="24" t="b">
        <v>0</v>
      </c>
      <c r="BN225" s="4" t="b">
        <v>0</v>
      </c>
      <c r="BO225" s="4" t="b">
        <v>0</v>
      </c>
      <c r="BQ225" s="4" t="b">
        <v>0</v>
      </c>
      <c r="BS225" s="4" t="b">
        <v>0</v>
      </c>
      <c r="BU225" s="4" t="str">
        <f>IF(BM225=TRUE,H225,"")</f>
        <v/>
      </c>
      <c r="BV225" s="4" t="str">
        <f>IF(BN225=TRUE,H225&amp;"_1mM","")</f>
        <v/>
      </c>
      <c r="BW225" s="4" t="str">
        <f>IF(BO225=TRUE,U225,"")</f>
        <v/>
      </c>
      <c r="BX225" s="4" t="str">
        <f>IF(BP225=TRUE,U225&amp;"_1mM","")</f>
        <v/>
      </c>
      <c r="BY225" s="4" t="str">
        <f>IF(BQ225=TRUE,AH225,"")</f>
        <v/>
      </c>
      <c r="BZ225" s="4" t="str">
        <f>IF(BR225=TRUE,AH225&amp;"_1mM","")</f>
        <v/>
      </c>
      <c r="CA225" s="4" t="str">
        <f>IF(BS225=TRUE,AU225,"")</f>
        <v/>
      </c>
      <c r="CB225" s="113" t="str">
        <f>IF(BT225=TRUE,AU225&amp;"_1mM","")</f>
        <v/>
      </c>
      <c r="CF225" s="120" t="s">
        <v>156</v>
      </c>
      <c r="CG225" s="123" t="s">
        <v>156</v>
      </c>
      <c r="CH225" s="4" t="b">
        <f t="shared" si="31"/>
        <v>0</v>
      </c>
      <c r="CI225" s="69"/>
      <c r="CJ225" s="69"/>
      <c r="CK225" s="69"/>
      <c r="CP225" s="4" t="b">
        <f t="shared" si="30"/>
        <v>0</v>
      </c>
      <c r="CQ225" s="4" t="b">
        <f t="shared" si="32"/>
        <v>0</v>
      </c>
      <c r="CS225" s="4" t="b">
        <f>$CS$128</f>
        <v>0</v>
      </c>
      <c r="CY225" s="4" t="b">
        <f>CY134</f>
        <v>0</v>
      </c>
      <c r="DC225" s="69"/>
      <c r="DD225" s="5"/>
      <c r="DE225" s="5"/>
      <c r="DF225" s="5"/>
      <c r="DG225" s="5"/>
      <c r="DH225" s="5"/>
      <c r="DJ225" s="78"/>
      <c r="DS225" s="5"/>
    </row>
    <row r="226" spans="2:123" ht="15" customHeight="1">
      <c r="B226" s="72"/>
      <c r="F226" s="71"/>
      <c r="G226" s="2"/>
      <c r="H226" s="57"/>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7"/>
      <c r="AI226" s="57"/>
      <c r="AJ226" s="57"/>
      <c r="AK226" s="57"/>
      <c r="AL226" s="57"/>
      <c r="AM226" s="57"/>
      <c r="AN226" s="57"/>
      <c r="AO226" s="57"/>
      <c r="AP226" s="57"/>
      <c r="AQ226" s="57"/>
      <c r="AR226" s="57"/>
      <c r="AS226" s="57"/>
      <c r="AT226" s="57"/>
      <c r="AU226" s="57"/>
      <c r="AV226" s="57"/>
      <c r="AW226" s="57"/>
      <c r="AX226" s="57"/>
      <c r="AY226" s="57"/>
      <c r="AZ226" s="57"/>
      <c r="BA226" s="57"/>
      <c r="BB226" s="75"/>
      <c r="BC226" s="75"/>
      <c r="BD226" s="75"/>
      <c r="BE226" s="75"/>
      <c r="BF226" s="75"/>
      <c r="BG226" s="97"/>
      <c r="BM226" s="24"/>
      <c r="CB226" s="113"/>
      <c r="CF226" s="120" t="s">
        <v>276</v>
      </c>
      <c r="CG226" s="123" t="s">
        <v>276</v>
      </c>
      <c r="CH226" s="4" t="b">
        <f t="shared" si="31"/>
        <v>0</v>
      </c>
      <c r="CI226" s="69"/>
      <c r="CJ226" s="69"/>
      <c r="CK226" s="69"/>
      <c r="CP226" s="4" t="b">
        <f t="shared" si="30"/>
        <v>0</v>
      </c>
      <c r="CQ226" s="4" t="b">
        <f t="shared" si="32"/>
        <v>0</v>
      </c>
      <c r="CU226" s="4" t="b">
        <f>$CU$130</f>
        <v>0</v>
      </c>
      <c r="CX226" s="4" t="b">
        <f>$CX$133</f>
        <v>0</v>
      </c>
      <c r="CZ226" s="4" t="b">
        <f>CZ135</f>
        <v>0</v>
      </c>
      <c r="DB226" s="4" t="b">
        <f>$DB$137</f>
        <v>0</v>
      </c>
      <c r="DC226" s="69"/>
      <c r="DD226" s="5"/>
      <c r="DE226" s="5"/>
      <c r="DF226" s="5"/>
      <c r="DG226" s="5"/>
      <c r="DH226" s="5"/>
      <c r="DJ226" s="78"/>
      <c r="DS226" s="5"/>
    </row>
    <row r="227" spans="2:123" ht="15" customHeight="1">
      <c r="B227" s="72"/>
      <c r="F227" s="71"/>
      <c r="G227" s="2"/>
      <c r="H227" s="57" t="s">
        <v>287</v>
      </c>
      <c r="I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7" t="s">
        <v>289</v>
      </c>
      <c r="AI227" s="57"/>
      <c r="AJ227" s="57"/>
      <c r="AK227" s="57"/>
      <c r="AL227" s="57"/>
      <c r="AM227" s="57"/>
      <c r="AN227" s="57"/>
      <c r="AO227" s="57"/>
      <c r="AP227" s="57"/>
      <c r="AQ227" s="57"/>
      <c r="AR227" s="57"/>
      <c r="AS227" s="57"/>
      <c r="AT227" s="57"/>
      <c r="AU227" s="57" t="s">
        <v>290</v>
      </c>
      <c r="AV227" s="57"/>
      <c r="AW227" s="57"/>
      <c r="AX227" s="57"/>
      <c r="AY227" s="57"/>
      <c r="AZ227" s="57"/>
      <c r="BA227" s="57"/>
      <c r="BB227" s="75"/>
      <c r="BC227" s="75"/>
      <c r="BD227" s="75"/>
      <c r="BE227" s="75"/>
      <c r="BF227" s="75"/>
      <c r="BG227" s="97"/>
      <c r="BM227" s="24" t="b">
        <v>0</v>
      </c>
      <c r="BN227" s="4" t="b">
        <v>0</v>
      </c>
      <c r="BO227" s="4" t="b">
        <v>0</v>
      </c>
      <c r="BP227" s="4" t="b">
        <v>0</v>
      </c>
      <c r="BQ227" s="4" t="b">
        <v>0</v>
      </c>
      <c r="BR227" s="4" t="b">
        <v>0</v>
      </c>
      <c r="BS227" s="4" t="b">
        <v>0</v>
      </c>
      <c r="BU227" s="4" t="str">
        <f>IF(BM227=TRUE,H227,"")</f>
        <v/>
      </c>
      <c r="BV227" s="4" t="str">
        <f>IF(BN227=TRUE,H227&amp;"_1mM","")</f>
        <v/>
      </c>
      <c r="BW227" s="4" t="str">
        <f>IF(BO227=TRUE,U227,"")</f>
        <v/>
      </c>
      <c r="BX227" s="4" t="str">
        <f>IF(BP227=TRUE,U227&amp;"_1mM","")</f>
        <v/>
      </c>
      <c r="BY227" s="4" t="str">
        <f>IF(BQ227=TRUE,AH227,"")</f>
        <v/>
      </c>
      <c r="BZ227" s="4" t="str">
        <f>IF(BR227=TRUE,AH227&amp;"_1mM","")</f>
        <v/>
      </c>
      <c r="CA227" s="4" t="str">
        <f>IF(BS227=TRUE,AU227,"")</f>
        <v/>
      </c>
      <c r="CB227" s="113" t="str">
        <f>IF(BT227=TRUE,AU227&amp;"_1mM","")</f>
        <v/>
      </c>
      <c r="CF227" s="120" t="s">
        <v>159</v>
      </c>
      <c r="CG227" s="123" t="s">
        <v>159</v>
      </c>
      <c r="CH227" s="4" t="b">
        <f t="shared" si="31"/>
        <v>0</v>
      </c>
      <c r="CI227" s="69"/>
      <c r="CJ227" s="69"/>
      <c r="CK227" s="69"/>
      <c r="CP227" s="4" t="b">
        <f t="shared" si="30"/>
        <v>0</v>
      </c>
      <c r="CQ227" s="4" t="b">
        <f t="shared" si="32"/>
        <v>0</v>
      </c>
      <c r="CS227" s="4" t="b">
        <f>$CS$128</f>
        <v>0</v>
      </c>
      <c r="CY227" s="4" t="b">
        <f>CY134</f>
        <v>0</v>
      </c>
      <c r="DC227" s="69"/>
      <c r="DD227" s="5"/>
      <c r="DE227" s="5"/>
      <c r="DF227" s="5"/>
      <c r="DG227" s="5"/>
      <c r="DH227" s="5"/>
      <c r="DJ227" s="78"/>
      <c r="DS227" s="5"/>
    </row>
    <row r="228" spans="2:123" ht="15" customHeight="1">
      <c r="B228" s="72"/>
      <c r="F228" s="71"/>
      <c r="G228" s="2"/>
      <c r="H228" s="57"/>
      <c r="I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7"/>
      <c r="AI228" s="57"/>
      <c r="AJ228" s="57"/>
      <c r="AK228" s="57"/>
      <c r="AL228" s="57"/>
      <c r="AM228" s="57"/>
      <c r="AN228" s="57"/>
      <c r="AO228" s="57"/>
      <c r="AP228" s="57"/>
      <c r="AQ228" s="57"/>
      <c r="AR228" s="57"/>
      <c r="AS228" s="57"/>
      <c r="AT228" s="57"/>
      <c r="AU228" s="57"/>
      <c r="AV228" s="57"/>
      <c r="AW228" s="57"/>
      <c r="AX228" s="57"/>
      <c r="AY228" s="57"/>
      <c r="AZ228" s="57"/>
      <c r="BA228" s="57"/>
      <c r="BB228" s="75"/>
      <c r="BC228" s="75"/>
      <c r="BD228" s="75"/>
      <c r="BE228" s="75"/>
      <c r="BF228" s="75"/>
      <c r="BG228" s="97"/>
      <c r="BM228" s="24"/>
      <c r="CB228" s="113"/>
      <c r="CF228" s="121" t="s">
        <v>281</v>
      </c>
      <c r="CG228" s="123" t="s">
        <v>281</v>
      </c>
      <c r="CH228" s="4" t="b">
        <f t="shared" si="31"/>
        <v>0</v>
      </c>
      <c r="CI228" s="69"/>
      <c r="CJ228" s="69"/>
      <c r="CK228" s="69"/>
      <c r="CP228" s="4" t="b">
        <f t="shared" si="30"/>
        <v>0</v>
      </c>
      <c r="CQ228" s="4" t="b">
        <f t="shared" si="32"/>
        <v>0</v>
      </c>
      <c r="CU228" s="4" t="b">
        <f>$CU$130</f>
        <v>0</v>
      </c>
      <c r="CX228" s="4" t="b">
        <f>$CX$133</f>
        <v>0</v>
      </c>
      <c r="CZ228" s="4" t="b">
        <f>CZ135</f>
        <v>0</v>
      </c>
      <c r="DB228" s="4" t="b">
        <f>$DB$137</f>
        <v>0</v>
      </c>
      <c r="DC228" s="69"/>
      <c r="DD228" s="5"/>
      <c r="DE228" s="5"/>
      <c r="DF228" s="5"/>
      <c r="DG228" s="5"/>
      <c r="DH228" s="5"/>
      <c r="DJ228" s="78"/>
      <c r="DS228" s="5"/>
    </row>
    <row r="229" spans="2:123" ht="15" customHeight="1">
      <c r="B229" s="72"/>
      <c r="F229" s="71"/>
      <c r="G229" s="2"/>
      <c r="H229" s="57" t="s">
        <v>292</v>
      </c>
      <c r="I229" s="57"/>
      <c r="J229" s="57"/>
      <c r="K229" s="57"/>
      <c r="L229" s="57"/>
      <c r="M229" s="57"/>
      <c r="N229" s="57"/>
      <c r="O229" s="57"/>
      <c r="P229" s="57"/>
      <c r="Q229" s="57"/>
      <c r="R229" s="57"/>
      <c r="S229" s="57"/>
      <c r="T229" s="57"/>
      <c r="U229" s="57" t="s">
        <v>293</v>
      </c>
      <c r="V229" s="57"/>
      <c r="W229" s="57"/>
      <c r="X229" s="57"/>
      <c r="Y229" s="57"/>
      <c r="Z229" s="57"/>
      <c r="AA229" s="57"/>
      <c r="AB229" s="57"/>
      <c r="AC229" s="57"/>
      <c r="AD229" s="57"/>
      <c r="AE229" s="57"/>
      <c r="AF229" s="57"/>
      <c r="AG229" s="57"/>
      <c r="AH229" s="57" t="s">
        <v>294</v>
      </c>
      <c r="AI229" s="57"/>
      <c r="AJ229" s="57"/>
      <c r="AK229" s="57"/>
      <c r="AL229" s="57"/>
      <c r="AM229" s="57"/>
      <c r="AN229" s="57"/>
      <c r="AO229" s="57"/>
      <c r="AP229" s="57"/>
      <c r="AQ229" s="57"/>
      <c r="AR229" s="57"/>
      <c r="AS229" s="57"/>
      <c r="AT229" s="57"/>
      <c r="AU229" s="57"/>
      <c r="AV229" s="57"/>
      <c r="AW229" s="57"/>
      <c r="AX229" s="57"/>
      <c r="AY229" s="57"/>
      <c r="AZ229" s="57"/>
      <c r="BA229" s="57"/>
      <c r="BB229" s="75"/>
      <c r="BC229" s="75"/>
      <c r="BD229" s="75"/>
      <c r="BE229" s="75"/>
      <c r="BF229" s="75"/>
      <c r="BG229" s="97"/>
      <c r="BM229" s="24" t="b">
        <v>0</v>
      </c>
      <c r="BN229" s="4" t="b">
        <v>0</v>
      </c>
      <c r="BO229" s="4" t="b">
        <v>0</v>
      </c>
      <c r="BP229" s="4" t="b">
        <v>0</v>
      </c>
      <c r="BQ229" s="4" t="b">
        <v>0</v>
      </c>
      <c r="BS229" s="4" t="b">
        <v>0</v>
      </c>
      <c r="BU229" s="4" t="str">
        <f>IF(BM229=TRUE,H229,"")</f>
        <v/>
      </c>
      <c r="BV229" s="4" t="str">
        <f>IF(BN229=TRUE,H229&amp;"_1mM","")</f>
        <v/>
      </c>
      <c r="BW229" s="4" t="str">
        <f>IF(BO229=TRUE,U229,"")</f>
        <v/>
      </c>
      <c r="BX229" s="4" t="str">
        <f>IF(BP229=TRUE,U229&amp;"_1mM","")</f>
        <v/>
      </c>
      <c r="BY229" s="4" t="str">
        <f>IF(BQ229=TRUE,AH229,"")</f>
        <v/>
      </c>
      <c r="BZ229" s="4" t="str">
        <f>IF(BR229=TRUE,AH229&amp;"_1mM","")</f>
        <v/>
      </c>
      <c r="CA229" s="4" t="str">
        <f>IF(BS229=TRUE,AU229,"")</f>
        <v/>
      </c>
      <c r="CB229" s="113" t="str">
        <f>IF(BT229=TRUE,AU229&amp;"_1mM","")</f>
        <v/>
      </c>
      <c r="CF229" s="121" t="s">
        <v>160</v>
      </c>
      <c r="CG229" s="123" t="s">
        <v>160</v>
      </c>
      <c r="CH229" s="4" t="b">
        <f t="shared" si="31"/>
        <v>0</v>
      </c>
      <c r="CI229" s="69"/>
      <c r="CJ229" s="69"/>
      <c r="CK229" s="69"/>
      <c r="CP229" s="4" t="b">
        <f t="shared" si="30"/>
        <v>0</v>
      </c>
      <c r="CQ229" s="4" t="b">
        <f t="shared" si="32"/>
        <v>0</v>
      </c>
      <c r="CS229" s="4" t="b">
        <f>$CS$128</f>
        <v>0</v>
      </c>
      <c r="CY229" s="4" t="b">
        <f>CY134</f>
        <v>0</v>
      </c>
      <c r="DC229" s="69"/>
      <c r="DD229" s="5"/>
      <c r="DE229" s="5"/>
      <c r="DF229" s="5"/>
      <c r="DG229" s="5"/>
      <c r="DH229" s="5"/>
      <c r="DJ229" s="78"/>
      <c r="DS229" s="5"/>
    </row>
    <row r="230" spans="2:123" ht="15" customHeight="1">
      <c r="B230" s="72"/>
      <c r="F230" s="71"/>
      <c r="G230" s="2"/>
      <c r="H230" s="57"/>
      <c r="I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7"/>
      <c r="AI230" s="57"/>
      <c r="AJ230" s="57"/>
      <c r="AK230" s="57"/>
      <c r="AL230" s="57"/>
      <c r="AM230" s="57"/>
      <c r="AN230" s="57"/>
      <c r="AO230" s="57"/>
      <c r="AP230" s="57"/>
      <c r="AQ230" s="57"/>
      <c r="AR230" s="57"/>
      <c r="AS230" s="57"/>
      <c r="AT230" s="57"/>
      <c r="AU230" s="57"/>
      <c r="AV230" s="57"/>
      <c r="AW230" s="57"/>
      <c r="AX230" s="57"/>
      <c r="AY230" s="57"/>
      <c r="AZ230" s="57"/>
      <c r="BA230" s="57"/>
      <c r="BB230" s="75"/>
      <c r="BC230" s="75"/>
      <c r="BD230" s="75"/>
      <c r="BE230" s="75"/>
      <c r="BF230" s="75"/>
      <c r="BG230" s="97"/>
      <c r="BM230" s="24"/>
      <c r="CB230" s="113"/>
      <c r="CF230" s="120" t="s">
        <v>286</v>
      </c>
      <c r="CG230" s="123" t="s">
        <v>286</v>
      </c>
      <c r="CH230" s="4" t="b">
        <f t="shared" si="31"/>
        <v>0</v>
      </c>
      <c r="CI230" s="69"/>
      <c r="CJ230" s="69"/>
      <c r="CK230" s="69"/>
      <c r="CP230" s="4" t="b">
        <f t="shared" si="30"/>
        <v>0</v>
      </c>
      <c r="CQ230" s="4" t="b">
        <f t="shared" si="32"/>
        <v>0</v>
      </c>
      <c r="CU230" s="4" t="b">
        <f>$CU$130</f>
        <v>0</v>
      </c>
      <c r="CX230" s="4" t="b">
        <f>$CX$133</f>
        <v>0</v>
      </c>
      <c r="CZ230" s="4" t="b">
        <f>CZ135</f>
        <v>0</v>
      </c>
      <c r="DB230" s="4" t="b">
        <f>$DB$137</f>
        <v>0</v>
      </c>
      <c r="DC230" s="69"/>
      <c r="DD230" s="5"/>
      <c r="DE230" s="5"/>
      <c r="DF230" s="5"/>
      <c r="DG230" s="5"/>
      <c r="DH230" s="5"/>
      <c r="DJ230" s="78"/>
      <c r="DS230" s="5"/>
    </row>
    <row r="231" spans="2:123" ht="15" customHeight="1">
      <c r="B231" s="72"/>
      <c r="F231" s="71"/>
      <c r="G231" s="2"/>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7" t="s">
        <v>299</v>
      </c>
      <c r="AI231" s="57"/>
      <c r="AJ231" s="57"/>
      <c r="AK231" s="57"/>
      <c r="AL231" s="57"/>
      <c r="AM231" s="57"/>
      <c r="AN231" s="57"/>
      <c r="AO231" s="57"/>
      <c r="AP231" s="57"/>
      <c r="AQ231" s="57"/>
      <c r="AR231" s="57"/>
      <c r="AS231" s="57"/>
      <c r="AT231" s="57"/>
      <c r="AU231" s="57" t="s">
        <v>300</v>
      </c>
      <c r="AV231" s="57"/>
      <c r="AW231" s="57"/>
      <c r="AX231" s="57"/>
      <c r="AY231" s="57"/>
      <c r="AZ231" s="57"/>
      <c r="BA231" s="57"/>
      <c r="BB231" s="75"/>
      <c r="BC231" s="75"/>
      <c r="BD231" s="75"/>
      <c r="BE231" s="75"/>
      <c r="BF231" s="75"/>
      <c r="BG231" s="97"/>
      <c r="BM231" s="24" t="b">
        <v>0</v>
      </c>
      <c r="BN231" s="4" t="b">
        <v>0</v>
      </c>
      <c r="BO231" s="4" t="b">
        <v>0</v>
      </c>
      <c r="BQ231" s="4" t="b">
        <v>0</v>
      </c>
      <c r="BR231" s="4" t="b">
        <v>0</v>
      </c>
      <c r="BS231" s="4" t="b">
        <v>0</v>
      </c>
      <c r="BT231" s="4" t="b">
        <v>0</v>
      </c>
      <c r="BU231" s="4" t="str">
        <f>IF(BM231=TRUE,H231,"")</f>
        <v/>
      </c>
      <c r="BV231" s="4" t="str">
        <f>IF(BN231=TRUE,H231&amp;"_1mM","")</f>
        <v/>
      </c>
      <c r="BW231" s="4" t="str">
        <f>IF(BO231=TRUE,U231,"")</f>
        <v/>
      </c>
      <c r="BX231" s="4" t="str">
        <f>IF(BP231=TRUE,U231&amp;"_1mM","")</f>
        <v/>
      </c>
      <c r="BY231" s="4" t="str">
        <f>IF(BQ231=TRUE,AH231,"")</f>
        <v/>
      </c>
      <c r="BZ231" s="4" t="str">
        <f>IF(BR231=TRUE,AH231&amp;"_1mM","")</f>
        <v/>
      </c>
      <c r="CA231" s="4" t="str">
        <f>IF(BS231=TRUE,AU231,"")</f>
        <v/>
      </c>
      <c r="CB231" s="113" t="str">
        <f>IF(BT231=TRUE,AU231&amp;"_1mM","")</f>
        <v/>
      </c>
      <c r="CF231" s="120" t="s">
        <v>161</v>
      </c>
      <c r="CG231" s="123" t="s">
        <v>161</v>
      </c>
      <c r="CH231" s="4" t="b">
        <f t="shared" si="31"/>
        <v>0</v>
      </c>
      <c r="CI231" s="69"/>
      <c r="CJ231" s="69"/>
      <c r="CK231" s="69"/>
      <c r="CP231" s="4" t="b">
        <f t="shared" si="30"/>
        <v>0</v>
      </c>
      <c r="CQ231" s="4" t="b">
        <f t="shared" si="32"/>
        <v>0</v>
      </c>
      <c r="CS231" s="4" t="b">
        <f>$CS$128</f>
        <v>0</v>
      </c>
      <c r="CY231" s="4" t="b">
        <f>CY134</f>
        <v>0</v>
      </c>
      <c r="DC231" s="69"/>
      <c r="DD231" s="5"/>
      <c r="DE231" s="5"/>
      <c r="DF231" s="5"/>
      <c r="DG231" s="5"/>
      <c r="DH231" s="5"/>
      <c r="DJ231" s="78"/>
      <c r="DS231" s="5"/>
    </row>
    <row r="232" spans="2:123" ht="15" customHeight="1">
      <c r="B232" s="72"/>
      <c r="F232" s="71"/>
      <c r="G232" s="2"/>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7"/>
      <c r="AI232" s="57"/>
      <c r="AJ232" s="57"/>
      <c r="AK232" s="57"/>
      <c r="AL232" s="57"/>
      <c r="AM232" s="57"/>
      <c r="AN232" s="57"/>
      <c r="AO232" s="57"/>
      <c r="AP232" s="57"/>
      <c r="AQ232" s="57"/>
      <c r="AR232" s="57"/>
      <c r="AS232" s="57"/>
      <c r="AT232" s="57"/>
      <c r="AU232" s="57"/>
      <c r="AV232" s="57"/>
      <c r="AW232" s="57"/>
      <c r="AX232" s="57"/>
      <c r="AY232" s="57"/>
      <c r="AZ232" s="57"/>
      <c r="BA232" s="57"/>
      <c r="BB232" s="75"/>
      <c r="BC232" s="75"/>
      <c r="BD232" s="75"/>
      <c r="BE232" s="75"/>
      <c r="BF232" s="75"/>
      <c r="BG232" s="97"/>
      <c r="BM232" s="24"/>
      <c r="CB232" s="113"/>
      <c r="CF232" s="120" t="s">
        <v>291</v>
      </c>
      <c r="CG232" s="123" t="s">
        <v>291</v>
      </c>
      <c r="CH232" s="4" t="b">
        <f t="shared" si="31"/>
        <v>0</v>
      </c>
      <c r="CI232" s="69"/>
      <c r="CJ232" s="69"/>
      <c r="CK232" s="69"/>
      <c r="CP232" s="4" t="b">
        <f t="shared" si="30"/>
        <v>0</v>
      </c>
      <c r="CQ232" s="4" t="b">
        <f t="shared" si="32"/>
        <v>0</v>
      </c>
      <c r="CU232" s="4" t="b">
        <f>$CU$130</f>
        <v>0</v>
      </c>
      <c r="CX232" s="4" t="b">
        <f>$CX$133</f>
        <v>0</v>
      </c>
      <c r="CZ232" s="4" t="b">
        <f>CZ135</f>
        <v>0</v>
      </c>
      <c r="DB232" s="4" t="b">
        <f>$DB$137</f>
        <v>0</v>
      </c>
      <c r="DC232" s="69"/>
      <c r="DD232" s="5"/>
      <c r="DE232" s="5"/>
      <c r="DF232" s="5"/>
      <c r="DG232" s="5"/>
      <c r="DH232" s="5"/>
      <c r="DJ232" s="78"/>
      <c r="DS232" s="5"/>
    </row>
    <row r="233" spans="2:123" ht="15" customHeight="1">
      <c r="B233" s="72"/>
      <c r="F233" s="71"/>
      <c r="G233" s="2"/>
      <c r="H233" s="57" t="s">
        <v>302</v>
      </c>
      <c r="I233" s="57"/>
      <c r="J233" s="57"/>
      <c r="K233" s="57"/>
      <c r="L233" s="57"/>
      <c r="M233" s="57"/>
      <c r="N233" s="57"/>
      <c r="O233" s="57"/>
      <c r="P233" s="57"/>
      <c r="Q233" s="57"/>
      <c r="R233" s="57"/>
      <c r="S233" s="57"/>
      <c r="T233" s="57"/>
      <c r="U233" s="57" t="s">
        <v>303</v>
      </c>
      <c r="V233" s="57"/>
      <c r="W233" s="57"/>
      <c r="X233" s="57"/>
      <c r="Y233" s="57"/>
      <c r="Z233" s="57"/>
      <c r="AA233" s="57"/>
      <c r="AB233" s="57"/>
      <c r="AC233" s="57"/>
      <c r="AD233" s="57"/>
      <c r="AE233" s="57"/>
      <c r="AF233" s="57"/>
      <c r="AG233" s="57"/>
      <c r="AH233" s="57"/>
      <c r="AI233" s="57"/>
      <c r="AJ233" s="57"/>
      <c r="AK233" s="57"/>
      <c r="AL233" s="57"/>
      <c r="AM233" s="57"/>
      <c r="AN233" s="57"/>
      <c r="AO233" s="57"/>
      <c r="AP233" s="57"/>
      <c r="AQ233" s="57"/>
      <c r="AR233" s="57"/>
      <c r="AS233" s="57"/>
      <c r="AT233" s="57"/>
      <c r="AU233" s="57" t="s">
        <v>305</v>
      </c>
      <c r="AV233" s="57"/>
      <c r="AW233" s="57"/>
      <c r="AX233" s="57"/>
      <c r="AY233" s="57"/>
      <c r="AZ233" s="57"/>
      <c r="BA233" s="57"/>
      <c r="BB233" s="75"/>
      <c r="BC233" s="75"/>
      <c r="BD233" s="75"/>
      <c r="BE233" s="75"/>
      <c r="BF233" s="75"/>
      <c r="BG233" s="97"/>
      <c r="BM233" s="24" t="b">
        <v>0</v>
      </c>
      <c r="BN233" s="4" t="b">
        <v>0</v>
      </c>
      <c r="BO233" s="4" t="b">
        <v>0</v>
      </c>
      <c r="BP233" s="4" t="b">
        <v>0</v>
      </c>
      <c r="BQ233" s="4" t="b">
        <v>0</v>
      </c>
      <c r="BS233" s="4" t="b">
        <v>0</v>
      </c>
      <c r="BT233" s="4" t="b">
        <v>0</v>
      </c>
      <c r="BU233" s="4" t="str">
        <f>IF(BM233=TRUE,H233,"")</f>
        <v/>
      </c>
      <c r="BV233" s="4" t="str">
        <f>IF(BN233=TRUE,H233&amp;"_1mM","")</f>
        <v/>
      </c>
      <c r="BW233" s="4" t="str">
        <f>IF(BO233=TRUE,U233,"")</f>
        <v/>
      </c>
      <c r="BX233" s="4" t="str">
        <f>IF(BP233=TRUE,U233&amp;"_1mM","")</f>
        <v/>
      </c>
      <c r="BY233" s="4" t="str">
        <f>IF(BQ233=TRUE,AH233,"")</f>
        <v/>
      </c>
      <c r="BZ233" s="4" t="str">
        <f>IF(BR233=TRUE,AH233&amp;"_1mM","")</f>
        <v/>
      </c>
      <c r="CA233" s="4" t="str">
        <f>IF(BS233=TRUE,AU233,"")</f>
        <v/>
      </c>
      <c r="CB233" s="113" t="str">
        <f>IF(BT233=TRUE,AU233&amp;"_1mM","")</f>
        <v/>
      </c>
      <c r="CF233" s="120" t="s">
        <v>162</v>
      </c>
      <c r="CG233" s="123" t="s">
        <v>162</v>
      </c>
      <c r="CH233" s="4" t="b">
        <f t="shared" si="31"/>
        <v>0</v>
      </c>
      <c r="CI233" s="69"/>
      <c r="CJ233" s="69"/>
      <c r="CK233" s="69"/>
      <c r="CP233" s="4" t="b">
        <f t="shared" si="30"/>
        <v>0</v>
      </c>
      <c r="CQ233" s="4" t="b">
        <f t="shared" si="32"/>
        <v>0</v>
      </c>
      <c r="CR233" s="4" t="b">
        <f>CR127</f>
        <v>0</v>
      </c>
      <c r="CS233" s="4" t="b">
        <f>$CS$128</f>
        <v>0</v>
      </c>
      <c r="CY233" s="4" t="b">
        <f>CY134</f>
        <v>0</v>
      </c>
      <c r="DC233" s="69"/>
      <c r="DD233" s="5"/>
      <c r="DE233" s="5"/>
      <c r="DF233" s="5"/>
      <c r="DG233" s="5"/>
      <c r="DH233" s="5"/>
      <c r="DJ233" s="78"/>
      <c r="DS233" s="5"/>
    </row>
    <row r="234" spans="2:123" ht="15" customHeight="1">
      <c r="B234" s="72"/>
      <c r="F234" s="71"/>
      <c r="G234" s="2"/>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7"/>
      <c r="AI234" s="57"/>
      <c r="AJ234" s="57"/>
      <c r="AK234" s="57"/>
      <c r="AL234" s="57"/>
      <c r="AM234" s="57"/>
      <c r="AN234" s="57"/>
      <c r="AO234" s="57"/>
      <c r="AP234" s="57"/>
      <c r="AQ234" s="57"/>
      <c r="AR234" s="57"/>
      <c r="AS234" s="57"/>
      <c r="AT234" s="57"/>
      <c r="AU234" s="57"/>
      <c r="AV234" s="57"/>
      <c r="AW234" s="57"/>
      <c r="AX234" s="57"/>
      <c r="AY234" s="57"/>
      <c r="AZ234" s="57"/>
      <c r="BA234" s="57"/>
      <c r="BB234" s="75"/>
      <c r="BC234" s="75"/>
      <c r="BD234" s="75"/>
      <c r="BE234" s="75"/>
      <c r="BF234" s="75"/>
      <c r="BG234" s="97"/>
      <c r="BM234" s="24"/>
      <c r="CB234" s="113"/>
      <c r="CF234" s="120" t="s">
        <v>296</v>
      </c>
      <c r="CG234" s="123" t="s">
        <v>296</v>
      </c>
      <c r="CH234" s="4" t="b">
        <f t="shared" si="31"/>
        <v>0</v>
      </c>
      <c r="CI234" s="69"/>
      <c r="CJ234" s="69"/>
      <c r="CK234" s="69"/>
      <c r="CP234" s="4" t="b">
        <f t="shared" si="30"/>
        <v>0</v>
      </c>
      <c r="CQ234" s="4" t="b">
        <f t="shared" si="32"/>
        <v>0</v>
      </c>
      <c r="CU234" s="4" t="b">
        <f>$CU$130</f>
        <v>0</v>
      </c>
      <c r="CX234" s="4" t="b">
        <f>$CX$133</f>
        <v>0</v>
      </c>
      <c r="CZ234" s="4" t="b">
        <f>CZ135</f>
        <v>0</v>
      </c>
      <c r="DB234" s="4" t="b">
        <f>$DB$137</f>
        <v>0</v>
      </c>
      <c r="DC234" s="69"/>
      <c r="DD234" s="5"/>
      <c r="DE234" s="5"/>
      <c r="DF234" s="5"/>
      <c r="DG234" s="5"/>
      <c r="DH234" s="5"/>
      <c r="DJ234" s="78"/>
      <c r="DS234" s="5"/>
    </row>
    <row r="235" spans="2:123" ht="15" customHeight="1">
      <c r="B235" s="72"/>
      <c r="F235" s="71"/>
      <c r="G235" s="2"/>
      <c r="H235" s="57" t="s">
        <v>307</v>
      </c>
      <c r="I235" s="57"/>
      <c r="J235" s="57"/>
      <c r="K235" s="57"/>
      <c r="L235" s="57"/>
      <c r="M235" s="57"/>
      <c r="N235" s="57"/>
      <c r="O235" s="57"/>
      <c r="P235" s="57"/>
      <c r="Q235" s="57"/>
      <c r="R235" s="57"/>
      <c r="S235" s="57"/>
      <c r="T235" s="57"/>
      <c r="U235" s="57"/>
      <c r="V235" s="57"/>
      <c r="W235" s="57"/>
      <c r="X235" s="57"/>
      <c r="Y235" s="57"/>
      <c r="Z235" s="57"/>
      <c r="AA235" s="57"/>
      <c r="AB235" s="57"/>
      <c r="AC235" s="105"/>
      <c r="AD235" s="57"/>
      <c r="AE235" s="57"/>
      <c r="AF235" s="57"/>
      <c r="AG235" s="57"/>
      <c r="AH235" s="57" t="s">
        <v>310</v>
      </c>
      <c r="AI235" s="57"/>
      <c r="AJ235" s="57"/>
      <c r="AK235" s="57"/>
      <c r="AL235" s="57"/>
      <c r="AM235" s="57"/>
      <c r="AN235" s="57"/>
      <c r="AO235" s="57"/>
      <c r="AP235" s="57"/>
      <c r="AQ235" s="57"/>
      <c r="AR235" s="57"/>
      <c r="AS235" s="57"/>
      <c r="AT235" s="57"/>
      <c r="AU235" s="57" t="s">
        <v>311</v>
      </c>
      <c r="AV235" s="57"/>
      <c r="AW235" s="57"/>
      <c r="AX235" s="57"/>
      <c r="AY235" s="57"/>
      <c r="AZ235" s="57"/>
      <c r="BA235" s="57"/>
      <c r="BB235" s="75"/>
      <c r="BC235" s="75"/>
      <c r="BD235" s="75"/>
      <c r="BE235" s="75"/>
      <c r="BF235" s="75"/>
      <c r="BG235" s="97"/>
      <c r="BM235" s="24" t="b">
        <v>0</v>
      </c>
      <c r="BN235" s="4" t="b">
        <v>0</v>
      </c>
      <c r="BO235" s="4" t="b">
        <v>0</v>
      </c>
      <c r="BQ235" s="4" t="b">
        <v>0</v>
      </c>
      <c r="BR235" s="4" t="b">
        <v>0</v>
      </c>
      <c r="BS235" s="4" t="b">
        <v>0</v>
      </c>
      <c r="BT235" s="4" t="b">
        <v>0</v>
      </c>
      <c r="BU235" s="4" t="str">
        <f>IF(BM235=TRUE,H235,"")</f>
        <v/>
      </c>
      <c r="BV235" s="4" t="str">
        <f>IF(BN235=TRUE,H235&amp;"_1mM","")</f>
        <v/>
      </c>
      <c r="BW235" s="4" t="str">
        <f>IF(BO235=TRUE,U235,"")</f>
        <v/>
      </c>
      <c r="BX235" s="4" t="str">
        <f>IF(BP235=TRUE,U235&amp;"_1mM","")</f>
        <v/>
      </c>
      <c r="BY235" s="4" t="str">
        <f>IF(BQ235=TRUE,AH235,"")</f>
        <v/>
      </c>
      <c r="BZ235" s="4" t="str">
        <f>IF(BR235=TRUE,AH235&amp;"_1mM","")</f>
        <v/>
      </c>
      <c r="CA235" s="4" t="str">
        <f>IF(BS235=TRUE,AU235,"")</f>
        <v/>
      </c>
      <c r="CB235" s="113" t="str">
        <f>IF(BT235=TRUE,AU235&amp;"_1mM","")</f>
        <v/>
      </c>
      <c r="CF235" s="120" t="s">
        <v>165</v>
      </c>
      <c r="CG235" s="123" t="s">
        <v>165</v>
      </c>
      <c r="CH235" s="4" t="b">
        <f t="shared" si="31"/>
        <v>0</v>
      </c>
      <c r="CI235" s="69"/>
      <c r="CJ235" s="69"/>
      <c r="CK235" s="69"/>
      <c r="CP235" s="4" t="b">
        <f t="shared" si="30"/>
        <v>0</v>
      </c>
      <c r="CQ235" s="4" t="b">
        <f t="shared" si="32"/>
        <v>0</v>
      </c>
      <c r="CS235" s="4" t="b">
        <f>$CS$128</f>
        <v>0</v>
      </c>
      <c r="CY235" s="4" t="b">
        <f>CY134</f>
        <v>0</v>
      </c>
      <c r="DC235" s="69"/>
      <c r="DD235" s="5"/>
      <c r="DE235" s="5"/>
      <c r="DF235" s="5"/>
      <c r="DG235" s="5"/>
      <c r="DH235" s="5"/>
      <c r="DJ235" s="78"/>
      <c r="DS235" s="5"/>
    </row>
    <row r="236" spans="2:123" ht="15" customHeight="1">
      <c r="B236" s="72"/>
      <c r="F236" s="71"/>
      <c r="G236" s="2"/>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7"/>
      <c r="AI236" s="57"/>
      <c r="AJ236" s="57"/>
      <c r="AK236" s="57"/>
      <c r="AL236" s="57"/>
      <c r="AM236" s="57"/>
      <c r="AN236" s="57"/>
      <c r="AO236" s="57"/>
      <c r="AP236" s="57"/>
      <c r="AQ236" s="57"/>
      <c r="AR236" s="57"/>
      <c r="AS236" s="57"/>
      <c r="AT236" s="57"/>
      <c r="AU236" s="57"/>
      <c r="AV236" s="57"/>
      <c r="AW236" s="57"/>
      <c r="AX236" s="57"/>
      <c r="AY236" s="57"/>
      <c r="AZ236" s="57"/>
      <c r="BA236" s="57"/>
      <c r="BB236" s="75"/>
      <c r="BC236" s="75"/>
      <c r="BD236" s="75"/>
      <c r="BE236" s="75"/>
      <c r="BF236" s="75"/>
      <c r="BG236" s="97"/>
      <c r="BM236" s="24"/>
      <c r="CB236" s="113"/>
      <c r="CF236" s="120" t="s">
        <v>301</v>
      </c>
      <c r="CG236" s="123" t="s">
        <v>301</v>
      </c>
      <c r="CH236" s="4" t="b">
        <f t="shared" si="31"/>
        <v>0</v>
      </c>
      <c r="CI236" s="69"/>
      <c r="CJ236" s="69"/>
      <c r="CK236" s="69"/>
      <c r="CP236" s="4" t="b">
        <f t="shared" si="30"/>
        <v>0</v>
      </c>
      <c r="CQ236" s="4" t="b">
        <f t="shared" si="32"/>
        <v>0</v>
      </c>
      <c r="CU236" s="4" t="b">
        <f>$CU$130</f>
        <v>0</v>
      </c>
      <c r="CX236" s="4" t="b">
        <f>$CX$133</f>
        <v>0</v>
      </c>
      <c r="CZ236" s="4" t="b">
        <f>CZ135</f>
        <v>0</v>
      </c>
      <c r="DB236" s="4" t="b">
        <f>$DB$137</f>
        <v>0</v>
      </c>
      <c r="DC236" s="69"/>
      <c r="DD236" s="5"/>
      <c r="DE236" s="5"/>
      <c r="DF236" s="5"/>
      <c r="DG236" s="5"/>
      <c r="DH236" s="5"/>
      <c r="DJ236" s="78"/>
      <c r="DS236" s="5"/>
    </row>
    <row r="237" spans="2:123" ht="15" customHeight="1">
      <c r="B237" s="72"/>
      <c r="F237" s="71"/>
      <c r="G237" s="2"/>
      <c r="H237" s="57" t="s">
        <v>313</v>
      </c>
      <c r="I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7" t="s">
        <v>315</v>
      </c>
      <c r="AI237" s="57"/>
      <c r="AJ237" s="57"/>
      <c r="AK237" s="57"/>
      <c r="AL237" s="57"/>
      <c r="AM237" s="57"/>
      <c r="AN237" s="57"/>
      <c r="AO237" s="57"/>
      <c r="AP237" s="57"/>
      <c r="AQ237" s="57"/>
      <c r="AR237" s="57"/>
      <c r="AS237" s="57"/>
      <c r="AT237" s="57"/>
      <c r="AU237" s="57" t="s">
        <v>316</v>
      </c>
      <c r="AV237" s="57"/>
      <c r="AW237" s="57"/>
      <c r="AX237" s="57"/>
      <c r="AY237" s="57"/>
      <c r="AZ237" s="57"/>
      <c r="BA237" s="57"/>
      <c r="BB237" s="75"/>
      <c r="BC237" s="75"/>
      <c r="BD237" s="75"/>
      <c r="BE237" s="75"/>
      <c r="BF237" s="75"/>
      <c r="BG237" s="97"/>
      <c r="BM237" s="24" t="b">
        <v>0</v>
      </c>
      <c r="BO237" s="4" t="b">
        <v>0</v>
      </c>
      <c r="BP237" s="4" t="b">
        <v>0</v>
      </c>
      <c r="BQ237" s="4" t="b">
        <v>0</v>
      </c>
      <c r="BS237" s="4" t="b">
        <v>0</v>
      </c>
      <c r="BU237" s="4" t="str">
        <f>IF(BM237=TRUE,H237,"")</f>
        <v/>
      </c>
      <c r="BV237" s="4" t="str">
        <f>IF(BN237=TRUE,H237&amp;"_1mM","")</f>
        <v/>
      </c>
      <c r="BW237" s="4" t="str">
        <f>IF(BO237=TRUE,U237,"")</f>
        <v/>
      </c>
      <c r="BX237" s="4" t="str">
        <f>IF(BP237=TRUE,U237&amp;"_1mM","")</f>
        <v/>
      </c>
      <c r="BY237" s="4" t="str">
        <f>IF(BQ237=TRUE,AH237,"")</f>
        <v/>
      </c>
      <c r="BZ237" s="4" t="str">
        <f>IF(BR237=TRUE,AH237&amp;"_1mM","")</f>
        <v/>
      </c>
      <c r="CA237" s="4" t="str">
        <f>IF(BS237=TRUE,AU237,"")</f>
        <v/>
      </c>
      <c r="CB237" s="113" t="str">
        <f>IF(BT237=TRUE,AU237&amp;"_1mM","")</f>
        <v/>
      </c>
      <c r="CF237" s="120" t="s">
        <v>166</v>
      </c>
      <c r="CG237" s="123" t="s">
        <v>166</v>
      </c>
      <c r="CH237" s="4" t="b">
        <f t="shared" si="31"/>
        <v>0</v>
      </c>
      <c r="CI237" s="69"/>
      <c r="CJ237" s="69"/>
      <c r="CK237" s="69"/>
      <c r="CP237" s="4" t="b">
        <f t="shared" si="30"/>
        <v>0</v>
      </c>
      <c r="CQ237" s="4" t="b">
        <f t="shared" si="32"/>
        <v>0</v>
      </c>
      <c r="CS237" s="4" t="b">
        <f>$CS$128</f>
        <v>0</v>
      </c>
      <c r="CY237" s="4" t="b">
        <f>CY134</f>
        <v>0</v>
      </c>
      <c r="DC237" s="69"/>
      <c r="DD237" s="5"/>
      <c r="DE237" s="5"/>
      <c r="DF237" s="5"/>
      <c r="DG237" s="5"/>
      <c r="DH237" s="5"/>
      <c r="DJ237" s="78"/>
      <c r="DS237" s="5"/>
    </row>
    <row r="238" spans="2:123" ht="15" customHeight="1">
      <c r="B238" s="72"/>
      <c r="F238" s="71"/>
      <c r="G238" s="2"/>
      <c r="H238" s="57"/>
      <c r="I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7"/>
      <c r="AI238" s="57"/>
      <c r="AJ238" s="57"/>
      <c r="AK238" s="57"/>
      <c r="AL238" s="57"/>
      <c r="AM238" s="57"/>
      <c r="AN238" s="57"/>
      <c r="AO238" s="57"/>
      <c r="AP238" s="57"/>
      <c r="AQ238" s="57"/>
      <c r="AR238" s="57"/>
      <c r="AS238" s="57"/>
      <c r="AT238" s="57"/>
      <c r="AU238" s="57"/>
      <c r="AV238" s="57"/>
      <c r="AW238" s="57"/>
      <c r="AX238" s="57"/>
      <c r="AY238" s="57"/>
      <c r="AZ238" s="57"/>
      <c r="BA238" s="57"/>
      <c r="BB238" s="75"/>
      <c r="BC238" s="75"/>
      <c r="BD238" s="75"/>
      <c r="BE238" s="75"/>
      <c r="BF238" s="75"/>
      <c r="BG238" s="97"/>
      <c r="BM238" s="24"/>
      <c r="CB238" s="113"/>
      <c r="CF238" s="120" t="s">
        <v>306</v>
      </c>
      <c r="CG238" s="123" t="s">
        <v>306</v>
      </c>
      <c r="CH238" s="4" t="b">
        <f t="shared" si="31"/>
        <v>0</v>
      </c>
      <c r="CI238" s="69"/>
      <c r="CJ238" s="69"/>
      <c r="CK238" s="69"/>
      <c r="CP238" s="4" t="b">
        <f t="shared" si="30"/>
        <v>0</v>
      </c>
      <c r="CQ238" s="4" t="b">
        <f t="shared" si="32"/>
        <v>0</v>
      </c>
      <c r="CU238" s="4" t="b">
        <f>$CU$130</f>
        <v>0</v>
      </c>
      <c r="CX238" s="4" t="b">
        <f>$CX$133</f>
        <v>0</v>
      </c>
      <c r="CZ238" s="4" t="b">
        <f>CZ135</f>
        <v>0</v>
      </c>
      <c r="DB238" s="4" t="b">
        <f>$DB$137</f>
        <v>0</v>
      </c>
      <c r="DC238" s="69"/>
      <c r="DD238" s="5"/>
      <c r="DE238" s="5"/>
      <c r="DF238" s="5"/>
      <c r="DG238" s="5"/>
      <c r="DH238" s="5"/>
      <c r="DJ238" s="78"/>
      <c r="DS238" s="5"/>
    </row>
    <row r="239" spans="2:123" ht="15" customHeight="1">
      <c r="B239" s="72"/>
      <c r="F239" s="71"/>
      <c r="G239" s="2"/>
      <c r="H239" s="57" t="s">
        <v>319</v>
      </c>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7"/>
      <c r="AI239" s="57"/>
      <c r="AJ239" s="57"/>
      <c r="AK239" s="57"/>
      <c r="AL239" s="57"/>
      <c r="AM239" s="57"/>
      <c r="AN239" s="57"/>
      <c r="AO239" s="57"/>
      <c r="AP239" s="57"/>
      <c r="AQ239" s="57"/>
      <c r="AR239" s="57"/>
      <c r="AS239" s="57"/>
      <c r="AT239" s="57"/>
      <c r="AU239" s="57"/>
      <c r="AV239" s="57"/>
      <c r="AW239" s="57"/>
      <c r="AX239" s="57"/>
      <c r="AY239" s="57"/>
      <c r="AZ239" s="57"/>
      <c r="BA239" s="57"/>
      <c r="BB239" s="75"/>
      <c r="BC239" s="75"/>
      <c r="BD239" s="75"/>
      <c r="BE239" s="75"/>
      <c r="BF239" s="75"/>
      <c r="BG239" s="97"/>
      <c r="BM239" s="24" t="b">
        <v>0</v>
      </c>
      <c r="BN239" s="4" t="b">
        <v>0</v>
      </c>
      <c r="BO239" s="4" t="b">
        <v>0</v>
      </c>
      <c r="BP239" s="4" t="b">
        <v>0</v>
      </c>
      <c r="BQ239" s="4" t="b">
        <v>0</v>
      </c>
      <c r="BS239" s="4" t="b">
        <v>0</v>
      </c>
      <c r="BU239" s="4" t="str">
        <f>IF(BM239=TRUE,H239,"")</f>
        <v/>
      </c>
      <c r="BV239" s="4" t="str">
        <f>IF(BN239=TRUE,H239&amp;"_1mM","")</f>
        <v/>
      </c>
      <c r="BW239" s="4" t="str">
        <f>IF(BO239=TRUE,U239,"")</f>
        <v/>
      </c>
      <c r="BX239" s="4" t="str">
        <f>IF(BP239=TRUE,U239&amp;"_1mM","")</f>
        <v/>
      </c>
      <c r="BY239" s="4" t="str">
        <f>IF(BQ239=TRUE,AH239,"")</f>
        <v/>
      </c>
      <c r="BZ239" s="4" t="str">
        <f>IF(BR239=TRUE,AH239&amp;"_1mM","")</f>
        <v/>
      </c>
      <c r="CA239" s="4" t="str">
        <f>IF(BS239=TRUE,AU239,"")</f>
        <v/>
      </c>
      <c r="CB239" s="113" t="str">
        <f>IF(BT239=TRUE,AU239&amp;"_1mM","")</f>
        <v/>
      </c>
      <c r="CF239" s="120" t="s">
        <v>167</v>
      </c>
      <c r="CG239" s="123" t="s">
        <v>167</v>
      </c>
      <c r="CH239" s="4" t="b">
        <f t="shared" si="31"/>
        <v>0</v>
      </c>
      <c r="CI239" s="69"/>
      <c r="CJ239" s="69"/>
      <c r="CK239" s="69"/>
      <c r="CP239" s="4" t="b">
        <f t="shared" si="30"/>
        <v>0</v>
      </c>
      <c r="CQ239" s="4" t="b">
        <f t="shared" si="32"/>
        <v>0</v>
      </c>
      <c r="CS239" s="4" t="b">
        <f>$CS$128</f>
        <v>0</v>
      </c>
      <c r="CY239" s="4" t="b">
        <f>CY134</f>
        <v>0</v>
      </c>
      <c r="DC239" s="69"/>
      <c r="DD239" s="5"/>
      <c r="DE239" s="5"/>
      <c r="DF239" s="5"/>
      <c r="DG239" s="5"/>
      <c r="DH239" s="5"/>
      <c r="DJ239" s="78"/>
      <c r="DS239" s="5"/>
    </row>
    <row r="240" spans="2:123" ht="15" customHeight="1">
      <c r="B240" s="72"/>
      <c r="F240" s="71"/>
      <c r="G240" s="2"/>
      <c r="H240" s="57"/>
      <c r="I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7"/>
      <c r="AH240" s="57"/>
      <c r="AI240" s="57"/>
      <c r="AJ240" s="57"/>
      <c r="AK240" s="57"/>
      <c r="AL240" s="57"/>
      <c r="AM240" s="57"/>
      <c r="AN240" s="57"/>
      <c r="AO240" s="57"/>
      <c r="AP240" s="57"/>
      <c r="AQ240" s="57"/>
      <c r="AR240" s="57"/>
      <c r="AS240" s="57"/>
      <c r="AT240" s="57"/>
      <c r="AU240" s="57"/>
      <c r="AV240" s="57"/>
      <c r="AW240" s="57"/>
      <c r="AX240" s="57"/>
      <c r="AY240" s="57"/>
      <c r="AZ240" s="57"/>
      <c r="BA240" s="57"/>
      <c r="BB240" s="75"/>
      <c r="BC240" s="75"/>
      <c r="BD240" s="75"/>
      <c r="BE240" s="75"/>
      <c r="BF240" s="75"/>
      <c r="BG240" s="97"/>
      <c r="BM240" s="24"/>
      <c r="CB240" s="113"/>
      <c r="CF240" s="120" t="s">
        <v>312</v>
      </c>
      <c r="CG240" s="123" t="s">
        <v>312</v>
      </c>
      <c r="CH240" s="4" t="b">
        <f t="shared" si="31"/>
        <v>0</v>
      </c>
      <c r="CI240" s="69"/>
      <c r="CJ240" s="69"/>
      <c r="CK240" s="69"/>
      <c r="CP240" s="4" t="b">
        <f t="shared" si="30"/>
        <v>0</v>
      </c>
      <c r="CQ240" s="4" t="b">
        <f t="shared" si="32"/>
        <v>0</v>
      </c>
      <c r="CU240" s="4" t="b">
        <f>$CU$130</f>
        <v>0</v>
      </c>
      <c r="CX240" s="4" t="b">
        <f>$CX$133</f>
        <v>0</v>
      </c>
      <c r="CZ240" s="4" t="b">
        <f>CZ135</f>
        <v>0</v>
      </c>
      <c r="DB240" s="4" t="b">
        <f>$DB$137</f>
        <v>0</v>
      </c>
      <c r="DC240" s="69"/>
      <c r="DD240" s="5"/>
      <c r="DE240" s="5"/>
      <c r="DF240" s="5"/>
      <c r="DG240" s="5"/>
      <c r="DH240" s="5"/>
      <c r="DJ240" s="78"/>
      <c r="DS240" s="5"/>
    </row>
    <row r="241" spans="1:123" ht="15" customHeight="1">
      <c r="B241" s="72"/>
      <c r="F241" s="71"/>
      <c r="G241" s="2"/>
      <c r="H241" s="57" t="s">
        <v>324</v>
      </c>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7"/>
      <c r="AI241" s="57"/>
      <c r="AJ241" s="57"/>
      <c r="AK241" s="57"/>
      <c r="AL241" s="57"/>
      <c r="AM241" s="57"/>
      <c r="AN241" s="57"/>
      <c r="AO241" s="57"/>
      <c r="AP241" s="57"/>
      <c r="AQ241" s="57"/>
      <c r="AR241" s="57"/>
      <c r="AS241" s="57"/>
      <c r="AT241" s="57"/>
      <c r="AU241" s="57"/>
      <c r="AV241" s="57"/>
      <c r="AW241" s="57"/>
      <c r="AX241" s="57"/>
      <c r="AY241" s="57"/>
      <c r="AZ241" s="57"/>
      <c r="BA241" s="57"/>
      <c r="BB241" s="75"/>
      <c r="BC241" s="54"/>
      <c r="BD241" s="75"/>
      <c r="BE241" s="75"/>
      <c r="BF241" s="75"/>
      <c r="BG241" s="97"/>
      <c r="BM241" s="24" t="b">
        <v>0</v>
      </c>
      <c r="BN241" s="4" t="b">
        <v>0</v>
      </c>
      <c r="BO241" s="4" t="b">
        <v>0</v>
      </c>
      <c r="BQ241" s="4" t="b">
        <v>0</v>
      </c>
      <c r="BS241" s="4" t="b">
        <v>0</v>
      </c>
      <c r="BU241" s="4" t="str">
        <f>IF(BM241=TRUE,H241,"")</f>
        <v/>
      </c>
      <c r="BV241" s="4" t="str">
        <f>IF(BN241=TRUE,H241&amp;"_1mM","")</f>
        <v/>
      </c>
      <c r="BW241" s="4" t="str">
        <f>IF(BO241=TRUE,U241,"")</f>
        <v/>
      </c>
      <c r="BX241" s="4" t="str">
        <f>IF(BP241=TRUE,U241&amp;"_1mM","")</f>
        <v/>
      </c>
      <c r="BY241" s="4" t="str">
        <f>IF(BQ241=TRUE,AH241,"")</f>
        <v/>
      </c>
      <c r="BZ241" s="4" t="str">
        <f>IF(BR241=TRUE,AH241&amp;"_1mM","")</f>
        <v/>
      </c>
      <c r="CA241" s="4" t="str">
        <f>IF(BS241=TRUE,AU241,"")</f>
        <v/>
      </c>
      <c r="CB241" s="113" t="str">
        <f>IF(BT241=TRUE,AU241&amp;"_1mM","")</f>
        <v/>
      </c>
      <c r="CF241" s="120" t="s">
        <v>168</v>
      </c>
      <c r="CG241" s="123" t="s">
        <v>168</v>
      </c>
      <c r="CH241" s="4" t="b">
        <f t="shared" si="31"/>
        <v>0</v>
      </c>
      <c r="CI241" s="69"/>
      <c r="CJ241" s="69"/>
      <c r="CK241" s="69"/>
      <c r="CP241" s="4" t="b">
        <f t="shared" si="30"/>
        <v>0</v>
      </c>
      <c r="CQ241" s="4" t="b">
        <f t="shared" si="32"/>
        <v>0</v>
      </c>
      <c r="CR241" s="4" t="b">
        <f>CR127</f>
        <v>0</v>
      </c>
      <c r="CS241" s="4" t="b">
        <f>$CS$128</f>
        <v>0</v>
      </c>
      <c r="CY241" s="4" t="b">
        <f>CY134</f>
        <v>0</v>
      </c>
      <c r="DC241" s="69"/>
      <c r="DD241" s="5"/>
      <c r="DE241" s="5"/>
      <c r="DF241" s="5"/>
      <c r="DG241" s="5"/>
      <c r="DH241" s="5"/>
      <c r="DJ241" s="78"/>
      <c r="DS241" s="5"/>
    </row>
    <row r="242" spans="1:123" ht="15" customHeight="1">
      <c r="B242" s="72"/>
      <c r="F242" s="71"/>
      <c r="G242" s="2"/>
      <c r="H242" s="57"/>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7"/>
      <c r="AI242" s="57"/>
      <c r="AJ242" s="57"/>
      <c r="AK242" s="57"/>
      <c r="AL242" s="57"/>
      <c r="AM242" s="57"/>
      <c r="AN242" s="57"/>
      <c r="AO242" s="57"/>
      <c r="AP242" s="57"/>
      <c r="AQ242" s="57"/>
      <c r="AR242" s="57"/>
      <c r="AS242" s="57"/>
      <c r="AT242" s="57"/>
      <c r="AU242" s="57"/>
      <c r="AV242" s="57"/>
      <c r="AW242" s="57"/>
      <c r="AX242" s="57"/>
      <c r="AY242" s="57"/>
      <c r="AZ242" s="57"/>
      <c r="BA242" s="57"/>
      <c r="BB242" s="75"/>
      <c r="BC242" s="75"/>
      <c r="BD242" s="75"/>
      <c r="BE242" s="75"/>
      <c r="BF242" s="75"/>
      <c r="BG242" s="97"/>
      <c r="BM242" s="24"/>
      <c r="CB242" s="113"/>
      <c r="CF242" s="120" t="s">
        <v>317</v>
      </c>
      <c r="CG242" s="123" t="s">
        <v>317</v>
      </c>
      <c r="CH242" s="4" t="b">
        <f t="shared" si="31"/>
        <v>0</v>
      </c>
      <c r="CI242" s="69"/>
      <c r="CJ242" s="69"/>
      <c r="CK242" s="69"/>
      <c r="CP242" s="4" t="b">
        <f t="shared" si="30"/>
        <v>0</v>
      </c>
      <c r="CQ242" s="4" t="b">
        <f t="shared" si="32"/>
        <v>0</v>
      </c>
      <c r="CU242" s="4" t="b">
        <f>$CU$130</f>
        <v>0</v>
      </c>
      <c r="CX242" s="4" t="b">
        <f>$CX$133</f>
        <v>0</v>
      </c>
      <c r="CZ242" s="4" t="b">
        <f>CZ135</f>
        <v>0</v>
      </c>
      <c r="DB242" s="4" t="b">
        <f>$DB$137</f>
        <v>0</v>
      </c>
      <c r="DC242" s="69"/>
      <c r="DD242" s="5"/>
      <c r="DE242" s="5"/>
      <c r="DF242" s="5"/>
      <c r="DG242" s="5"/>
      <c r="DH242" s="5"/>
      <c r="DJ242" s="78"/>
      <c r="DS242" s="5"/>
    </row>
    <row r="243" spans="1:123" ht="15" customHeight="1">
      <c r="B243" s="72"/>
      <c r="F243" s="71"/>
      <c r="G243" s="2"/>
      <c r="H243" s="57" t="s">
        <v>330</v>
      </c>
      <c r="I243" s="57"/>
      <c r="J243" s="57"/>
      <c r="K243" s="57"/>
      <c r="L243" s="57"/>
      <c r="M243" s="57"/>
      <c r="N243" s="57"/>
      <c r="O243" s="57"/>
      <c r="P243" s="57"/>
      <c r="Q243" s="57"/>
      <c r="R243" s="57"/>
      <c r="S243" s="57"/>
      <c r="T243" s="57"/>
      <c r="U243" s="57" t="s">
        <v>331</v>
      </c>
      <c r="V243" s="57"/>
      <c r="W243" s="57"/>
      <c r="X243" s="57"/>
      <c r="Y243" s="57"/>
      <c r="Z243" s="57"/>
      <c r="AA243" s="57"/>
      <c r="AB243" s="57"/>
      <c r="AC243" s="57"/>
      <c r="AD243" s="57"/>
      <c r="AE243" s="57"/>
      <c r="AF243" s="57"/>
      <c r="AG243" s="57"/>
      <c r="AH243" s="57" t="s">
        <v>332</v>
      </c>
      <c r="AI243" s="57"/>
      <c r="AJ243" s="57"/>
      <c r="AK243" s="57"/>
      <c r="AL243" s="57"/>
      <c r="AM243" s="57"/>
      <c r="AN243" s="57"/>
      <c r="AO243" s="57"/>
      <c r="AP243" s="57"/>
      <c r="AQ243" s="57"/>
      <c r="AR243" s="57"/>
      <c r="AS243" s="57"/>
      <c r="AT243" s="57"/>
      <c r="AU243" s="57"/>
      <c r="AV243" s="57"/>
      <c r="AW243" s="57"/>
      <c r="AX243" s="57"/>
      <c r="AY243" s="57"/>
      <c r="AZ243" s="57"/>
      <c r="BA243" s="57"/>
      <c r="BB243" s="75"/>
      <c r="BC243" s="75"/>
      <c r="BD243" s="75"/>
      <c r="BE243" s="75"/>
      <c r="BF243" s="75"/>
      <c r="BG243" s="97"/>
      <c r="BM243" s="24" t="b">
        <v>0</v>
      </c>
      <c r="BN243" s="4" t="b">
        <v>0</v>
      </c>
      <c r="BO243" s="4" t="b">
        <v>0</v>
      </c>
      <c r="BP243" s="4" t="b">
        <v>0</v>
      </c>
      <c r="BQ243" s="4" t="b">
        <v>0</v>
      </c>
      <c r="BR243" s="4" t="b">
        <v>0</v>
      </c>
      <c r="BS243" s="4" t="b">
        <v>0</v>
      </c>
      <c r="BT243" s="4" t="b">
        <v>0</v>
      </c>
      <c r="BU243" s="4" t="str">
        <f>IF(BM243=TRUE,H243,"")</f>
        <v/>
      </c>
      <c r="BV243" s="4" t="str">
        <f>IF(BN243=TRUE,H243&amp;"_1mM","")</f>
        <v/>
      </c>
      <c r="BW243" s="4" t="str">
        <f>IF(BO243=TRUE,U243,"")</f>
        <v/>
      </c>
      <c r="BX243" s="4" t="str">
        <f>IF(BP243=TRUE,U243&amp;"_1mM","")</f>
        <v/>
      </c>
      <c r="BY243" s="4" t="str">
        <f>IF(BQ243=TRUE,AH243,"")</f>
        <v/>
      </c>
      <c r="BZ243" s="4" t="str">
        <f>IF(BR243=TRUE,AH243&amp;"_1mM","")</f>
        <v/>
      </c>
      <c r="CA243" s="4" t="str">
        <f>IF(BS243=TRUE,AU243,"")</f>
        <v/>
      </c>
      <c r="CB243" s="113" t="str">
        <f>IF(BT243=TRUE,AU243&amp;"_1mM","")</f>
        <v/>
      </c>
      <c r="CF243" s="120" t="s">
        <v>731</v>
      </c>
      <c r="CG243" s="123" t="s">
        <v>318</v>
      </c>
      <c r="CH243" s="4" t="b">
        <f t="shared" si="31"/>
        <v>0</v>
      </c>
      <c r="CI243" s="69"/>
      <c r="CJ243" s="69"/>
      <c r="CK243" s="69"/>
      <c r="CP243" s="4" t="b">
        <f t="shared" si="30"/>
        <v>0</v>
      </c>
      <c r="CQ243" s="4" t="b">
        <f t="shared" si="32"/>
        <v>0</v>
      </c>
      <c r="CY243" s="4" t="b">
        <f>CY134</f>
        <v>0</v>
      </c>
      <c r="DC243" s="69"/>
      <c r="DD243" s="5"/>
      <c r="DE243" s="5"/>
      <c r="DF243" s="5"/>
      <c r="DG243" s="5"/>
      <c r="DH243" s="5"/>
      <c r="DJ243" s="78"/>
      <c r="DS243" s="5"/>
    </row>
    <row r="244" spans="1:123" ht="15" customHeight="1">
      <c r="B244" s="72"/>
      <c r="F244" s="71"/>
      <c r="G244" s="2"/>
      <c r="H244" s="57"/>
      <c r="I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7"/>
      <c r="AI244" s="57"/>
      <c r="AJ244" s="57"/>
      <c r="AK244" s="57"/>
      <c r="AL244" s="57"/>
      <c r="AM244" s="57"/>
      <c r="AN244" s="57"/>
      <c r="AO244" s="57"/>
      <c r="AP244" s="57"/>
      <c r="AQ244" s="57"/>
      <c r="AR244" s="57"/>
      <c r="AS244" s="57"/>
      <c r="AT244" s="57"/>
      <c r="AU244" s="57"/>
      <c r="AV244" s="57"/>
      <c r="AW244" s="57"/>
      <c r="AX244" s="57"/>
      <c r="AY244" s="57"/>
      <c r="AZ244" s="57"/>
      <c r="BA244" s="57"/>
      <c r="BB244" s="75"/>
      <c r="BC244" s="75"/>
      <c r="BD244" s="75"/>
      <c r="BE244" s="75"/>
      <c r="BF244" s="75"/>
      <c r="BG244" s="97"/>
      <c r="BM244" s="24"/>
      <c r="CB244" s="113"/>
      <c r="CF244" s="120" t="s">
        <v>732</v>
      </c>
      <c r="CG244" s="123" t="s">
        <v>323</v>
      </c>
      <c r="CH244" s="4" t="b">
        <f t="shared" si="31"/>
        <v>0</v>
      </c>
      <c r="CI244" s="69"/>
      <c r="CJ244" s="69"/>
      <c r="CK244" s="69"/>
      <c r="CP244" s="4" t="b">
        <f t="shared" si="30"/>
        <v>0</v>
      </c>
      <c r="CQ244" s="4" t="b">
        <f t="shared" si="32"/>
        <v>0</v>
      </c>
      <c r="CZ244" s="4" t="b">
        <f>CZ135</f>
        <v>0</v>
      </c>
      <c r="DB244" s="4" t="b">
        <f>$DB$137</f>
        <v>0</v>
      </c>
      <c r="DC244" s="69"/>
      <c r="DD244" s="5"/>
      <c r="DE244" s="5"/>
      <c r="DF244" s="5"/>
      <c r="DG244" s="5"/>
      <c r="DH244" s="5"/>
      <c r="DJ244" s="78"/>
      <c r="DS244" s="5"/>
    </row>
    <row r="245" spans="1:123" ht="15" customHeight="1">
      <c r="B245" s="72"/>
      <c r="F245" s="71"/>
      <c r="G245" s="2"/>
      <c r="H245" s="57"/>
      <c r="I245" s="57"/>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7"/>
      <c r="AH245" s="57"/>
      <c r="AI245" s="57"/>
      <c r="AJ245" s="57"/>
      <c r="AK245" s="57"/>
      <c r="AL245" s="57"/>
      <c r="AM245" s="57"/>
      <c r="AN245" s="57"/>
      <c r="AO245" s="57"/>
      <c r="AP245" s="57"/>
      <c r="AQ245" s="57"/>
      <c r="AR245" s="57"/>
      <c r="AS245" s="57"/>
      <c r="AT245" s="57"/>
      <c r="AU245" s="57" t="s">
        <v>336</v>
      </c>
      <c r="AV245" s="57"/>
      <c r="AW245" s="57"/>
      <c r="AX245" s="57"/>
      <c r="AY245" s="57"/>
      <c r="AZ245" s="57"/>
      <c r="BA245" s="57"/>
      <c r="BB245" s="75"/>
      <c r="BC245" s="75"/>
      <c r="BD245" s="75"/>
      <c r="BE245" s="75"/>
      <c r="BF245" s="75"/>
      <c r="BG245" s="97"/>
      <c r="BM245" s="24" t="b">
        <v>0</v>
      </c>
      <c r="BN245" s="4" t="b">
        <v>0</v>
      </c>
      <c r="BO245" s="4" t="b">
        <v>0</v>
      </c>
      <c r="BQ245" s="4" t="b">
        <v>0</v>
      </c>
      <c r="BR245" s="4" t="b">
        <v>0</v>
      </c>
      <c r="BS245" s="4" t="b">
        <v>0</v>
      </c>
      <c r="BT245" s="4" t="b">
        <v>0</v>
      </c>
      <c r="BU245" s="4" t="str">
        <f>IF(BM245=TRUE,H245,"")</f>
        <v/>
      </c>
      <c r="BV245" s="4" t="str">
        <f>IF(BN245=TRUE,H245&amp;"_1mM","")</f>
        <v/>
      </c>
      <c r="BW245" s="4" t="str">
        <f>IF(BO245=TRUE,U245,"")</f>
        <v/>
      </c>
      <c r="BX245" s="4" t="str">
        <f>IF(BP245=TRUE,U245&amp;"_1mM","")</f>
        <v/>
      </c>
      <c r="BY245" s="4" t="str">
        <f>IF(BQ245=TRUE,AH245,"")</f>
        <v/>
      </c>
      <c r="BZ245" s="4" t="str">
        <f>IF(BR245=TRUE,AH245&amp;"_1mM","")</f>
        <v/>
      </c>
      <c r="CA245" s="4" t="str">
        <f>IF(BS245=TRUE,AU245,"")</f>
        <v/>
      </c>
      <c r="CB245" s="113" t="str">
        <f>IF(BT245=TRUE,AU245&amp;"_1mM","")</f>
        <v/>
      </c>
      <c r="CF245" s="120" t="s">
        <v>170</v>
      </c>
      <c r="CG245" s="123" t="s">
        <v>170</v>
      </c>
      <c r="CH245" s="4" t="b">
        <f t="shared" si="31"/>
        <v>0</v>
      </c>
      <c r="CI245" s="69"/>
      <c r="CJ245" s="69"/>
      <c r="CK245" s="69"/>
      <c r="CP245" s="4" t="b">
        <f t="shared" si="30"/>
        <v>0</v>
      </c>
      <c r="CQ245" s="4" t="b">
        <f t="shared" si="32"/>
        <v>0</v>
      </c>
      <c r="CS245" s="4" t="b">
        <f>$CS$128</f>
        <v>0</v>
      </c>
      <c r="CY245" s="4" t="b">
        <f>CY134</f>
        <v>0</v>
      </c>
      <c r="DC245" s="69"/>
      <c r="DD245" s="5"/>
      <c r="DE245" s="5"/>
      <c r="DF245" s="5"/>
      <c r="DG245" s="5"/>
      <c r="DH245" s="5"/>
      <c r="DJ245" s="78"/>
      <c r="DS245" s="5"/>
    </row>
    <row r="246" spans="1:123" ht="15" customHeight="1">
      <c r="B246" s="72"/>
      <c r="F246" s="71"/>
      <c r="G246" s="2"/>
      <c r="H246" s="57"/>
      <c r="I246" s="57"/>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7"/>
      <c r="AH246" s="57"/>
      <c r="AI246" s="57"/>
      <c r="AJ246" s="57"/>
      <c r="AK246" s="57"/>
      <c r="AL246" s="57"/>
      <c r="AM246" s="57"/>
      <c r="AN246" s="57"/>
      <c r="AO246" s="57"/>
      <c r="AP246" s="57"/>
      <c r="AQ246" s="57"/>
      <c r="AR246" s="57"/>
      <c r="AS246" s="57"/>
      <c r="AT246" s="57"/>
      <c r="AU246" s="57"/>
      <c r="AV246" s="57"/>
      <c r="AW246" s="57"/>
      <c r="AX246" s="57"/>
      <c r="AY246" s="57"/>
      <c r="AZ246" s="57"/>
      <c r="BA246" s="57"/>
      <c r="BB246" s="75"/>
      <c r="BC246" s="75"/>
      <c r="BD246" s="75"/>
      <c r="BE246" s="75"/>
      <c r="BF246" s="75"/>
      <c r="BG246" s="97"/>
      <c r="BM246" s="24"/>
      <c r="CB246" s="113"/>
      <c r="CF246" s="120" t="s">
        <v>328</v>
      </c>
      <c r="CG246" s="123" t="s">
        <v>328</v>
      </c>
      <c r="CH246" s="4" t="b">
        <f t="shared" si="31"/>
        <v>0</v>
      </c>
      <c r="CI246" s="69"/>
      <c r="CJ246" s="69"/>
      <c r="CK246" s="69"/>
      <c r="CP246" s="4" t="b">
        <f t="shared" si="30"/>
        <v>0</v>
      </c>
      <c r="CQ246" s="4" t="b">
        <f t="shared" si="32"/>
        <v>0</v>
      </c>
      <c r="CU246" s="4" t="b">
        <f>$CU$130</f>
        <v>0</v>
      </c>
      <c r="CX246" s="4" t="b">
        <f>$CX$133</f>
        <v>0</v>
      </c>
      <c r="CZ246" s="4" t="b">
        <f>CZ135</f>
        <v>0</v>
      </c>
      <c r="DB246" s="4" t="b">
        <f>$DB$137</f>
        <v>0</v>
      </c>
      <c r="DC246" s="69"/>
      <c r="DD246" s="5"/>
      <c r="DE246" s="5"/>
      <c r="DF246" s="5"/>
      <c r="DG246" s="5"/>
      <c r="DH246" s="5"/>
      <c r="DJ246" s="78"/>
      <c r="DS246" s="5"/>
    </row>
    <row r="247" spans="1:123" ht="15" customHeight="1">
      <c r="B247" s="72"/>
      <c r="F247" s="71"/>
      <c r="G247" s="2"/>
      <c r="H247" s="57" t="s">
        <v>337</v>
      </c>
      <c r="I247" s="57"/>
      <c r="J247" s="57"/>
      <c r="K247" s="57"/>
      <c r="L247" s="57"/>
      <c r="M247" s="57"/>
      <c r="N247" s="57"/>
      <c r="O247" s="57"/>
      <c r="P247" s="57"/>
      <c r="Q247" s="57"/>
      <c r="R247" s="57"/>
      <c r="S247" s="57"/>
      <c r="T247" s="57"/>
      <c r="U247" s="57" t="s">
        <v>340</v>
      </c>
      <c r="V247" s="57"/>
      <c r="W247" s="57"/>
      <c r="X247" s="57"/>
      <c r="Y247" s="57"/>
      <c r="Z247" s="57"/>
      <c r="AA247" s="57"/>
      <c r="AB247" s="57"/>
      <c r="AC247" s="57"/>
      <c r="AD247" s="57"/>
      <c r="AE247" s="57"/>
      <c r="AF247" s="57"/>
      <c r="AG247" s="57"/>
      <c r="AH247" s="57" t="s">
        <v>341</v>
      </c>
      <c r="AI247" s="57"/>
      <c r="AJ247" s="57"/>
      <c r="AK247" s="57"/>
      <c r="AL247" s="57"/>
      <c r="AM247" s="57"/>
      <c r="AN247" s="57"/>
      <c r="AO247" s="57"/>
      <c r="AP247" s="57"/>
      <c r="AQ247" s="57"/>
      <c r="AR247" s="57"/>
      <c r="AS247" s="57"/>
      <c r="AT247" s="57"/>
      <c r="AU247" s="57" t="s">
        <v>342</v>
      </c>
      <c r="AV247" s="57"/>
      <c r="AW247" s="57"/>
      <c r="AX247" s="57"/>
      <c r="AY247" s="57"/>
      <c r="AZ247" s="57"/>
      <c r="BA247" s="57"/>
      <c r="BB247" s="75"/>
      <c r="BC247" s="75"/>
      <c r="BD247" s="75"/>
      <c r="BE247" s="75"/>
      <c r="BF247" s="75"/>
      <c r="BG247" s="97"/>
      <c r="BM247" s="24" t="b">
        <v>0</v>
      </c>
      <c r="BO247" s="4" t="b">
        <v>0</v>
      </c>
      <c r="BQ247" s="4" t="b">
        <v>0</v>
      </c>
      <c r="BS247" s="4" t="b">
        <v>0</v>
      </c>
      <c r="BU247" s="4" t="str">
        <f>IF(BM247=TRUE,H247,"")</f>
        <v/>
      </c>
      <c r="BV247" s="4" t="str">
        <f>IF(BN247=TRUE,H247&amp;"_1mM","")</f>
        <v/>
      </c>
      <c r="BW247" s="4" t="str">
        <f>IF(BO247=TRUE,U247,"")</f>
        <v/>
      </c>
      <c r="BX247" s="4" t="str">
        <f>IF(BP247=TRUE,U247&amp;"_1mM","")</f>
        <v/>
      </c>
      <c r="BY247" s="4" t="str">
        <f>IF(BQ247=TRUE,AH247,"")</f>
        <v/>
      </c>
      <c r="BZ247" s="4" t="str">
        <f>IF(BR247=TRUE,AH247&amp;"_1mM","")</f>
        <v/>
      </c>
      <c r="CA247" s="4" t="str">
        <f>IF(BS247=TRUE,AU247,"")</f>
        <v/>
      </c>
      <c r="CB247" s="113" t="str">
        <f>IF(BT247=TRUE,AU247&amp;"_1mM","")</f>
        <v/>
      </c>
      <c r="CF247" s="120" t="s">
        <v>733</v>
      </c>
      <c r="CG247" s="123" t="s">
        <v>329</v>
      </c>
      <c r="CH247" s="4" t="b">
        <f t="shared" si="31"/>
        <v>0</v>
      </c>
      <c r="CI247" s="69"/>
      <c r="CJ247" s="69"/>
      <c r="CK247" s="69"/>
      <c r="CP247" s="4" t="b">
        <f t="shared" si="30"/>
        <v>0</v>
      </c>
      <c r="CQ247" s="4" t="b">
        <f t="shared" si="32"/>
        <v>0</v>
      </c>
      <c r="CY247" s="4" t="b">
        <f>CY134</f>
        <v>0</v>
      </c>
      <c r="DC247" s="69"/>
      <c r="DD247" s="5"/>
      <c r="DE247" s="5"/>
      <c r="DF247" s="5"/>
      <c r="DG247" s="5"/>
      <c r="DH247" s="5"/>
      <c r="DJ247" s="78"/>
      <c r="DS247" s="5"/>
    </row>
    <row r="248" spans="1:123" ht="15" customHeight="1">
      <c r="B248" s="72"/>
      <c r="F248" s="71"/>
      <c r="G248" s="2"/>
      <c r="H248" s="57"/>
      <c r="I248" s="57"/>
      <c r="J248" s="57"/>
      <c r="K248" s="57"/>
      <c r="L248" s="57"/>
      <c r="M248" s="57"/>
      <c r="N248" s="57"/>
      <c r="O248" s="57"/>
      <c r="P248" s="57"/>
      <c r="Q248" s="57"/>
      <c r="R248" s="57"/>
      <c r="S248" s="57"/>
      <c r="T248" s="57"/>
      <c r="U248" s="57"/>
      <c r="V248" s="57"/>
      <c r="W248" s="57"/>
      <c r="X248" s="57"/>
      <c r="Y248" s="57"/>
      <c r="Z248" s="57"/>
      <c r="AA248" s="57"/>
      <c r="AB248" s="57"/>
      <c r="AC248" s="57"/>
      <c r="AD248" s="57"/>
      <c r="AE248" s="57"/>
      <c r="AF248" s="57"/>
      <c r="AG248" s="57"/>
      <c r="AH248" s="57"/>
      <c r="AI248" s="57"/>
      <c r="AJ248" s="57"/>
      <c r="AK248" s="57"/>
      <c r="AL248" s="57"/>
      <c r="AM248" s="57"/>
      <c r="AN248" s="57"/>
      <c r="AO248" s="57"/>
      <c r="AP248" s="57"/>
      <c r="AQ248" s="57"/>
      <c r="AR248" s="57"/>
      <c r="AS248" s="57"/>
      <c r="AT248" s="57"/>
      <c r="AU248" s="57"/>
      <c r="AV248" s="57"/>
      <c r="AW248" s="57"/>
      <c r="AX248" s="57"/>
      <c r="AY248" s="57"/>
      <c r="AZ248" s="57"/>
      <c r="BA248" s="57"/>
      <c r="BB248" s="75"/>
      <c r="BC248" s="75"/>
      <c r="BD248" s="75"/>
      <c r="BE248" s="75"/>
      <c r="BF248" s="75"/>
      <c r="BG248" s="97"/>
      <c r="BM248" s="24"/>
      <c r="CB248" s="113"/>
      <c r="CF248" s="120" t="s">
        <v>734</v>
      </c>
      <c r="CG248" s="123" t="s">
        <v>333</v>
      </c>
      <c r="CH248" s="4" t="b">
        <f t="shared" si="31"/>
        <v>0</v>
      </c>
      <c r="CI248" s="69"/>
      <c r="CJ248" s="69"/>
      <c r="CK248" s="69"/>
      <c r="CP248" s="4" t="b">
        <f t="shared" si="30"/>
        <v>0</v>
      </c>
      <c r="CQ248" s="4" t="b">
        <f t="shared" si="32"/>
        <v>0</v>
      </c>
      <c r="CZ248" s="4" t="b">
        <f>CZ135</f>
        <v>0</v>
      </c>
      <c r="DB248" s="4" t="b">
        <f>$DB$137</f>
        <v>0</v>
      </c>
      <c r="DC248" s="69"/>
      <c r="DD248" s="5"/>
      <c r="DE248" s="5"/>
      <c r="DF248" s="5"/>
      <c r="DG248" s="5"/>
      <c r="DH248" s="5"/>
      <c r="DJ248" s="78"/>
      <c r="DS248" s="5"/>
    </row>
    <row r="249" spans="1:123" ht="15" customHeight="1">
      <c r="B249" s="72"/>
      <c r="F249" s="71"/>
      <c r="G249" s="2"/>
      <c r="H249" s="57" t="s">
        <v>343</v>
      </c>
      <c r="I249" s="57"/>
      <c r="J249" s="57"/>
      <c r="K249" s="57"/>
      <c r="L249" s="57"/>
      <c r="M249" s="57"/>
      <c r="N249" s="57"/>
      <c r="O249" s="57"/>
      <c r="P249" s="57"/>
      <c r="Q249" s="57"/>
      <c r="R249" s="57"/>
      <c r="S249" s="57"/>
      <c r="T249" s="57"/>
      <c r="U249" s="57" t="s">
        <v>346</v>
      </c>
      <c r="V249" s="57"/>
      <c r="W249" s="57"/>
      <c r="X249" s="57"/>
      <c r="Y249" s="57"/>
      <c r="Z249" s="57"/>
      <c r="AA249" s="57"/>
      <c r="AB249" s="57"/>
      <c r="AC249" s="57"/>
      <c r="AD249" s="57"/>
      <c r="AE249" s="57"/>
      <c r="AF249" s="57"/>
      <c r="AG249" s="57"/>
      <c r="AH249" s="57"/>
      <c r="AI249" s="57"/>
      <c r="AJ249" s="57"/>
      <c r="AK249" s="57"/>
      <c r="AL249" s="57"/>
      <c r="AM249" s="57"/>
      <c r="AN249" s="57"/>
      <c r="AO249" s="57"/>
      <c r="AP249" s="57"/>
      <c r="AQ249" s="57"/>
      <c r="AR249" s="57"/>
      <c r="AS249" s="57"/>
      <c r="AT249" s="57"/>
      <c r="AU249" s="57"/>
      <c r="AV249" s="57"/>
      <c r="AW249" s="57"/>
      <c r="AX249" s="57"/>
      <c r="AY249" s="57"/>
      <c r="AZ249" s="57"/>
      <c r="BA249" s="57"/>
      <c r="BB249" s="75"/>
      <c r="BC249" s="75"/>
      <c r="BD249" s="75"/>
      <c r="BE249" s="75"/>
      <c r="BF249" s="75"/>
      <c r="BG249" s="97"/>
      <c r="BM249" s="24" t="b">
        <v>0</v>
      </c>
      <c r="BN249" s="4" t="b">
        <v>0</v>
      </c>
      <c r="BO249" s="4" t="b">
        <v>0</v>
      </c>
      <c r="BP249" s="4" t="b">
        <v>0</v>
      </c>
      <c r="BQ249" s="4" t="b">
        <v>0</v>
      </c>
      <c r="BS249" s="4" t="b">
        <v>0</v>
      </c>
      <c r="BT249" s="4" t="b">
        <v>0</v>
      </c>
      <c r="BU249" s="4" t="str">
        <f>IF(BM249=TRUE,H249,"")</f>
        <v/>
      </c>
      <c r="BV249" s="4" t="str">
        <f>IF(BN249=TRUE,H249&amp;"_1mM","")</f>
        <v/>
      </c>
      <c r="BW249" s="4" t="str">
        <f>IF(BO249=TRUE,U249,"")</f>
        <v/>
      </c>
      <c r="BX249" s="4" t="str">
        <f>IF(BP249=TRUE,U249&amp;"_1mM","")</f>
        <v/>
      </c>
      <c r="BY249" s="4" t="str">
        <f>IF(BQ249=TRUE,AH249,"")</f>
        <v/>
      </c>
      <c r="BZ249" s="4" t="str">
        <f>IF(BR249=TRUE,AH249&amp;"_1mM","")</f>
        <v/>
      </c>
      <c r="CA249" s="4" t="str">
        <f>IF(BS249=TRUE,AU249,"")</f>
        <v/>
      </c>
      <c r="CB249" s="113" t="str">
        <f>IF(BT249=TRUE,AU249&amp;"_1mM","")</f>
        <v/>
      </c>
      <c r="CF249" s="120" t="s">
        <v>171</v>
      </c>
      <c r="CG249" s="123" t="s">
        <v>171</v>
      </c>
      <c r="CH249" s="4" t="b">
        <f t="shared" si="31"/>
        <v>0</v>
      </c>
      <c r="CI249" s="69"/>
      <c r="CJ249" s="69"/>
      <c r="CK249" s="69"/>
      <c r="CP249" s="4" t="b">
        <f t="shared" si="30"/>
        <v>0</v>
      </c>
      <c r="CQ249" s="4" t="b">
        <f t="shared" si="32"/>
        <v>0</v>
      </c>
      <c r="CS249" s="4" t="b">
        <f>$CS$128</f>
        <v>0</v>
      </c>
      <c r="CY249" s="4" t="b">
        <f>CY134</f>
        <v>0</v>
      </c>
      <c r="DC249" s="69"/>
      <c r="DD249" s="5"/>
      <c r="DE249" s="5"/>
      <c r="DF249" s="5"/>
      <c r="DG249" s="5"/>
      <c r="DH249" s="5"/>
      <c r="DJ249" s="78"/>
      <c r="DS249" s="5"/>
    </row>
    <row r="250" spans="1:123" ht="15" customHeight="1">
      <c r="B250" s="72"/>
      <c r="F250" s="71"/>
      <c r="G250" s="2"/>
      <c r="H250" s="57"/>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7"/>
      <c r="AI250" s="57"/>
      <c r="AJ250" s="57"/>
      <c r="AK250" s="57"/>
      <c r="AL250" s="57"/>
      <c r="AM250" s="57"/>
      <c r="AN250" s="57"/>
      <c r="AO250" s="57"/>
      <c r="AP250" s="57"/>
      <c r="AQ250" s="57"/>
      <c r="AR250" s="57"/>
      <c r="AS250" s="57"/>
      <c r="AT250" s="57"/>
      <c r="AU250" s="57"/>
      <c r="AV250" s="57"/>
      <c r="AW250" s="57"/>
      <c r="AX250" s="57"/>
      <c r="AY250" s="57"/>
      <c r="AZ250" s="57"/>
      <c r="BA250" s="57"/>
      <c r="BB250" s="75"/>
      <c r="BC250" s="75"/>
      <c r="BD250" s="75"/>
      <c r="BE250" s="75"/>
      <c r="BF250" s="75"/>
      <c r="BG250" s="97"/>
      <c r="BM250" s="24"/>
      <c r="CB250" s="113"/>
      <c r="CF250" s="120" t="s">
        <v>338</v>
      </c>
      <c r="CG250" s="123" t="s">
        <v>338</v>
      </c>
      <c r="CH250" s="4" t="b">
        <f t="shared" si="31"/>
        <v>0</v>
      </c>
      <c r="CI250" s="69"/>
      <c r="CJ250" s="69"/>
      <c r="CK250" s="69"/>
      <c r="CP250" s="4" t="b">
        <f t="shared" si="30"/>
        <v>0</v>
      </c>
      <c r="CQ250" s="4" t="b">
        <f t="shared" si="32"/>
        <v>0</v>
      </c>
      <c r="CU250" s="4" t="b">
        <f>$CU$130</f>
        <v>0</v>
      </c>
      <c r="CX250" s="4" t="b">
        <f>$CX$133</f>
        <v>0</v>
      </c>
      <c r="CZ250" s="4" t="b">
        <f>CZ135</f>
        <v>0</v>
      </c>
      <c r="DB250" s="4" t="b">
        <f>$DB$137</f>
        <v>0</v>
      </c>
      <c r="DC250" s="69"/>
      <c r="DD250" s="5"/>
      <c r="DE250" s="5"/>
      <c r="DF250" s="5"/>
      <c r="DG250" s="5"/>
      <c r="DH250" s="5"/>
      <c r="DJ250" s="78"/>
      <c r="DS250" s="5"/>
    </row>
    <row r="251" spans="1:123" ht="15" customHeight="1">
      <c r="B251" s="72"/>
      <c r="F251" s="71"/>
      <c r="G251" s="2"/>
      <c r="H251" s="57" t="s">
        <v>349</v>
      </c>
      <c r="I251" s="57"/>
      <c r="J251" s="57"/>
      <c r="K251" s="57"/>
      <c r="L251" s="57"/>
      <c r="M251" s="57"/>
      <c r="N251" s="57"/>
      <c r="O251" s="57"/>
      <c r="P251" s="57"/>
      <c r="Q251" s="57"/>
      <c r="R251" s="57"/>
      <c r="S251" s="57"/>
      <c r="T251" s="57"/>
      <c r="U251" s="57" t="s">
        <v>352</v>
      </c>
      <c r="V251" s="57"/>
      <c r="W251" s="57"/>
      <c r="X251" s="57"/>
      <c r="Y251" s="57"/>
      <c r="Z251" s="57"/>
      <c r="AA251" s="57"/>
      <c r="AB251" s="57"/>
      <c r="AC251" s="57"/>
      <c r="AD251" s="57"/>
      <c r="AE251" s="57"/>
      <c r="AF251" s="57"/>
      <c r="AG251" s="57"/>
      <c r="AH251" s="57"/>
      <c r="AI251" s="57"/>
      <c r="AJ251" s="57"/>
      <c r="AK251" s="57"/>
      <c r="AL251" s="57"/>
      <c r="AM251" s="57"/>
      <c r="AN251" s="57"/>
      <c r="AO251" s="57"/>
      <c r="AP251" s="57"/>
      <c r="AQ251" s="57"/>
      <c r="AR251" s="57"/>
      <c r="AS251" s="57"/>
      <c r="AT251" s="57"/>
      <c r="AU251" s="57"/>
      <c r="AV251" s="57"/>
      <c r="AW251" s="57"/>
      <c r="AX251" s="57"/>
      <c r="AY251" s="57"/>
      <c r="AZ251" s="57"/>
      <c r="BA251" s="57"/>
      <c r="BB251" s="75"/>
      <c r="BC251" s="75"/>
      <c r="BD251" s="75"/>
      <c r="BE251" s="75"/>
      <c r="BF251" s="75"/>
      <c r="BG251" s="97"/>
      <c r="BM251" s="24" t="b">
        <v>0</v>
      </c>
      <c r="BN251" s="4" t="b">
        <v>0</v>
      </c>
      <c r="BO251" s="4" t="b">
        <v>0</v>
      </c>
      <c r="BP251" s="4" t="b">
        <v>0</v>
      </c>
      <c r="BQ251" s="4" t="b">
        <v>0</v>
      </c>
      <c r="BS251" s="4" t="b">
        <v>0</v>
      </c>
      <c r="BT251" s="4" t="b">
        <v>0</v>
      </c>
      <c r="BU251" s="4" t="str">
        <f>IF(BM251=TRUE,H251,"")</f>
        <v/>
      </c>
      <c r="BV251" s="4" t="str">
        <f>IF(BN251=TRUE,H251&amp;"_1mM","")</f>
        <v/>
      </c>
      <c r="BW251" s="4" t="str">
        <f>IF(BO251=TRUE,U251,"")</f>
        <v/>
      </c>
      <c r="BX251" s="4" t="str">
        <f>IF(BP251=TRUE,U251&amp;"_1mM","")</f>
        <v/>
      </c>
      <c r="BY251" s="4" t="str">
        <f>IF(BQ251=TRUE,AH251,"")</f>
        <v/>
      </c>
      <c r="BZ251" s="4" t="str">
        <f>IF(BR251=TRUE,AH251&amp;"_1mM","")</f>
        <v/>
      </c>
      <c r="CA251" s="4" t="str">
        <f>IF(BS251=TRUE,AU251,"")</f>
        <v/>
      </c>
      <c r="CB251" s="113" t="str">
        <f>IF(BT251=TRUE,AU251&amp;"_1mM","")</f>
        <v/>
      </c>
      <c r="CF251" s="120" t="s">
        <v>735</v>
      </c>
      <c r="CG251" s="123" t="s">
        <v>339</v>
      </c>
      <c r="CH251" s="4" t="b">
        <f t="shared" si="31"/>
        <v>0</v>
      </c>
      <c r="CI251" s="69"/>
      <c r="CJ251" s="69"/>
      <c r="CK251" s="69"/>
      <c r="CP251" s="4" t="b">
        <f t="shared" si="30"/>
        <v>0</v>
      </c>
      <c r="CQ251" s="4" t="b">
        <f t="shared" si="32"/>
        <v>0</v>
      </c>
      <c r="CY251" s="4" t="b">
        <f>CY134</f>
        <v>0</v>
      </c>
      <c r="DC251" s="69"/>
      <c r="DD251" s="5"/>
      <c r="DE251" s="5"/>
      <c r="DF251" s="5"/>
      <c r="DG251" s="5"/>
      <c r="DH251" s="5"/>
      <c r="DJ251" s="78"/>
      <c r="DS251" s="5"/>
    </row>
    <row r="252" spans="1:123" ht="15" customHeight="1">
      <c r="B252" s="72"/>
      <c r="F252" s="71"/>
      <c r="G252" s="2"/>
      <c r="H252" s="57"/>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7"/>
      <c r="AI252" s="57"/>
      <c r="AJ252" s="57"/>
      <c r="AK252" s="57"/>
      <c r="AL252" s="57"/>
      <c r="AM252" s="57"/>
      <c r="AN252" s="57"/>
      <c r="AO252" s="57"/>
      <c r="AP252" s="57"/>
      <c r="AQ252" s="57"/>
      <c r="AR252" s="57"/>
      <c r="AS252" s="57"/>
      <c r="AT252" s="57"/>
      <c r="AU252" s="57"/>
      <c r="AV252" s="57"/>
      <c r="AW252" s="57"/>
      <c r="AX252" s="57"/>
      <c r="AY252" s="57"/>
      <c r="AZ252" s="57"/>
      <c r="BA252" s="57"/>
      <c r="BB252" s="75"/>
      <c r="BC252" s="75"/>
      <c r="BD252" s="75"/>
      <c r="BE252" s="75"/>
      <c r="BF252" s="75"/>
      <c r="BG252" s="97"/>
      <c r="BM252" s="24"/>
      <c r="CB252" s="113"/>
      <c r="CF252" s="120" t="s">
        <v>736</v>
      </c>
      <c r="CG252" s="123" t="s">
        <v>344</v>
      </c>
      <c r="CH252" s="4" t="b">
        <f t="shared" si="31"/>
        <v>0</v>
      </c>
      <c r="CI252" s="69"/>
      <c r="CJ252" s="69"/>
      <c r="CK252" s="69"/>
      <c r="CP252" s="4" t="b">
        <f t="shared" si="30"/>
        <v>0</v>
      </c>
      <c r="CQ252" s="4" t="b">
        <f t="shared" si="32"/>
        <v>0</v>
      </c>
      <c r="CZ252" s="4" t="b">
        <f>CZ135</f>
        <v>0</v>
      </c>
      <c r="DB252" s="4" t="b">
        <f>$DB$137</f>
        <v>0</v>
      </c>
      <c r="DC252" s="69"/>
      <c r="DD252" s="5"/>
      <c r="DE252" s="5"/>
      <c r="DF252" s="5"/>
      <c r="DG252" s="5"/>
      <c r="DH252" s="5"/>
      <c r="DJ252" s="78"/>
      <c r="DS252" s="5"/>
    </row>
    <row r="253" spans="1:123" s="86" customFormat="1" ht="15" customHeight="1">
      <c r="A253" s="2"/>
      <c r="B253" s="72"/>
      <c r="C253" s="2"/>
      <c r="D253" s="2"/>
      <c r="E253" s="2"/>
      <c r="F253" s="71"/>
      <c r="G253" s="2"/>
      <c r="H253" s="57" t="s">
        <v>355</v>
      </c>
      <c r="I253" s="57"/>
      <c r="J253" s="57"/>
      <c r="K253" s="57"/>
      <c r="L253" s="57"/>
      <c r="M253" s="57"/>
      <c r="N253" s="57"/>
      <c r="O253" s="57"/>
      <c r="P253" s="57"/>
      <c r="Q253" s="57"/>
      <c r="R253" s="57"/>
      <c r="S253" s="57"/>
      <c r="T253" s="57"/>
      <c r="U253" s="57"/>
      <c r="V253" s="57"/>
      <c r="W253" s="57"/>
      <c r="X253" s="57"/>
      <c r="Y253" s="57"/>
      <c r="Z253" s="57"/>
      <c r="AA253" s="57"/>
      <c r="AB253" s="57"/>
      <c r="AC253" s="57"/>
      <c r="AD253" s="57"/>
      <c r="AE253" s="57"/>
      <c r="AF253" s="57"/>
      <c r="AG253" s="57"/>
      <c r="AH253" s="57"/>
      <c r="AI253" s="57"/>
      <c r="AJ253" s="57"/>
      <c r="AK253" s="57"/>
      <c r="AL253" s="57"/>
      <c r="AM253" s="57"/>
      <c r="AN253" s="57"/>
      <c r="AO253" s="57"/>
      <c r="AP253" s="57"/>
      <c r="AQ253" s="57"/>
      <c r="AR253" s="57"/>
      <c r="AS253" s="57"/>
      <c r="AT253" s="57"/>
      <c r="AU253" s="57"/>
      <c r="AV253" s="57"/>
      <c r="AW253" s="57"/>
      <c r="AX253" s="57"/>
      <c r="AY253" s="57"/>
      <c r="AZ253" s="57"/>
      <c r="BA253" s="57"/>
      <c r="BB253" s="75"/>
      <c r="BC253" s="75"/>
      <c r="BD253" s="75"/>
      <c r="BE253" s="75"/>
      <c r="BF253" s="75"/>
      <c r="BG253" s="97"/>
      <c r="BH253" s="2"/>
      <c r="BI253" s="2"/>
      <c r="BJ253" s="2"/>
      <c r="BK253" s="4"/>
      <c r="BL253" s="4"/>
      <c r="BM253" s="24" t="b">
        <v>0</v>
      </c>
      <c r="BN253" s="4" t="b">
        <v>0</v>
      </c>
      <c r="BO253" s="4" t="b">
        <v>0</v>
      </c>
      <c r="BP253" s="4" t="b">
        <v>0</v>
      </c>
      <c r="BQ253" s="4" t="b">
        <v>0</v>
      </c>
      <c r="BR253" s="4"/>
      <c r="BS253" s="4" t="b">
        <v>0</v>
      </c>
      <c r="BT253" s="4" t="b">
        <v>0</v>
      </c>
      <c r="BU253" s="4" t="str">
        <f>IF(BM253=TRUE,H253,"")</f>
        <v/>
      </c>
      <c r="BV253" s="4" t="str">
        <f>IF(BN253=TRUE,H253&amp;"_1mM","")</f>
        <v/>
      </c>
      <c r="BW253" s="4" t="str">
        <f>IF(BO253=TRUE,U253,"")</f>
        <v/>
      </c>
      <c r="BX253" s="4" t="str">
        <f>IF(BP253=TRUE,U253&amp;"_1mM","")</f>
        <v/>
      </c>
      <c r="BY253" s="4" t="str">
        <f>IF(BQ253=TRUE,AH253,"")</f>
        <v/>
      </c>
      <c r="BZ253" s="4" t="str">
        <f>IF(BR253=TRUE,AH253&amp;"_1mM","")</f>
        <v/>
      </c>
      <c r="CA253" s="4" t="str">
        <f>IF(BS253=TRUE,AU253,"")</f>
        <v/>
      </c>
      <c r="CB253" s="113" t="str">
        <f>IF(BT253=TRUE,AU253&amp;"_1mM","")</f>
        <v/>
      </c>
      <c r="CC253" s="4"/>
      <c r="CD253" s="4"/>
      <c r="CE253" s="4"/>
      <c r="CF253" s="120" t="s">
        <v>737</v>
      </c>
      <c r="CG253" s="123" t="s">
        <v>345</v>
      </c>
      <c r="CH253" s="4" t="b">
        <f t="shared" si="31"/>
        <v>0</v>
      </c>
      <c r="CI253" s="69"/>
      <c r="CJ253" s="69"/>
      <c r="CK253" s="69"/>
      <c r="CL253" s="4"/>
      <c r="CM253" s="4"/>
      <c r="CN253" s="4"/>
      <c r="CO253" s="4"/>
      <c r="CP253" s="4" t="b">
        <f t="shared" si="30"/>
        <v>0</v>
      </c>
      <c r="CQ253" s="4" t="b">
        <f t="shared" si="32"/>
        <v>0</v>
      </c>
      <c r="CR253" s="4"/>
      <c r="CS253" s="4"/>
      <c r="CT253" s="4"/>
      <c r="CU253" s="4"/>
      <c r="CV253" s="4"/>
      <c r="CW253" s="4"/>
      <c r="CX253" s="4"/>
      <c r="CY253" s="4" t="b">
        <f>CY134</f>
        <v>0</v>
      </c>
      <c r="CZ253" s="4"/>
      <c r="DA253" s="4"/>
      <c r="DB253" s="4"/>
      <c r="DC253" s="69"/>
      <c r="DD253" s="5"/>
      <c r="DE253" s="5"/>
      <c r="DF253" s="5"/>
      <c r="DG253" s="5"/>
      <c r="DH253" s="5"/>
      <c r="DI253" s="72"/>
      <c r="DJ253" s="78"/>
      <c r="DK253" s="72"/>
      <c r="DL253" s="72"/>
      <c r="DM253" s="72"/>
      <c r="DN253" s="72"/>
      <c r="DO253" s="72"/>
      <c r="DP253" s="72"/>
      <c r="DQ253" s="72"/>
      <c r="DR253" s="72"/>
    </row>
    <row r="254" spans="1:123" s="86" customFormat="1" ht="15" customHeight="1">
      <c r="A254" s="2"/>
      <c r="B254" s="72"/>
      <c r="C254" s="2"/>
      <c r="D254" s="2"/>
      <c r="E254" s="2"/>
      <c r="F254" s="71"/>
      <c r="G254" s="2"/>
      <c r="H254" s="57"/>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7"/>
      <c r="AI254" s="57"/>
      <c r="AJ254" s="57"/>
      <c r="AK254" s="57"/>
      <c r="AL254" s="57"/>
      <c r="AM254" s="57"/>
      <c r="AN254" s="57"/>
      <c r="AO254" s="57"/>
      <c r="AP254" s="57"/>
      <c r="AQ254" s="57"/>
      <c r="AR254" s="57"/>
      <c r="AS254" s="57"/>
      <c r="AT254" s="57"/>
      <c r="AU254" s="57"/>
      <c r="AV254" s="57"/>
      <c r="AW254" s="57"/>
      <c r="AX254" s="57"/>
      <c r="AY254" s="57"/>
      <c r="AZ254" s="57"/>
      <c r="BA254" s="57"/>
      <c r="BB254" s="75"/>
      <c r="BC254" s="75"/>
      <c r="BD254" s="75"/>
      <c r="BE254" s="75"/>
      <c r="BF254" s="75"/>
      <c r="BG254" s="97"/>
      <c r="BH254" s="2"/>
      <c r="BI254" s="2"/>
      <c r="BJ254" s="2"/>
      <c r="BK254" s="4"/>
      <c r="BL254" s="4"/>
      <c r="BM254" s="24"/>
      <c r="BN254" s="4"/>
      <c r="BO254" s="4"/>
      <c r="BP254" s="4"/>
      <c r="BQ254" s="4"/>
      <c r="BR254" s="4"/>
      <c r="BS254" s="4"/>
      <c r="BT254" s="4"/>
      <c r="BU254" s="4"/>
      <c r="BV254" s="4"/>
      <c r="BW254" s="4"/>
      <c r="BX254" s="4"/>
      <c r="BY254" s="4"/>
      <c r="BZ254" s="4"/>
      <c r="CA254" s="4"/>
      <c r="CB254" s="113"/>
      <c r="CC254" s="4"/>
      <c r="CD254" s="4"/>
      <c r="CE254" s="4"/>
      <c r="CF254" s="120" t="s">
        <v>738</v>
      </c>
      <c r="CG254" s="123" t="s">
        <v>350</v>
      </c>
      <c r="CH254" s="4" t="b">
        <f t="shared" si="31"/>
        <v>0</v>
      </c>
      <c r="CI254" s="69"/>
      <c r="CJ254" s="69"/>
      <c r="CK254" s="69"/>
      <c r="CL254" s="4"/>
      <c r="CM254" s="4"/>
      <c r="CN254" s="4"/>
      <c r="CO254" s="4"/>
      <c r="CP254" s="4" t="b">
        <f t="shared" si="30"/>
        <v>0</v>
      </c>
      <c r="CQ254" s="4" t="b">
        <f t="shared" si="32"/>
        <v>0</v>
      </c>
      <c r="CR254" s="4"/>
      <c r="CS254" s="4"/>
      <c r="CT254" s="4"/>
      <c r="CU254" s="4"/>
      <c r="CV254" s="4"/>
      <c r="CW254" s="4"/>
      <c r="CX254" s="4"/>
      <c r="CY254" s="4"/>
      <c r="CZ254" s="4" t="b">
        <f>CZ135</f>
        <v>0</v>
      </c>
      <c r="DA254" s="4"/>
      <c r="DB254" s="4" t="b">
        <f>$DB$137</f>
        <v>0</v>
      </c>
      <c r="DC254" s="69"/>
      <c r="DD254" s="5"/>
      <c r="DE254" s="5"/>
      <c r="DF254" s="5"/>
      <c r="DG254" s="5"/>
      <c r="DH254" s="5"/>
      <c r="DI254" s="72"/>
      <c r="DJ254" s="78"/>
      <c r="DK254" s="72"/>
      <c r="DL254" s="72"/>
      <c r="DM254" s="72"/>
      <c r="DN254" s="72"/>
      <c r="DO254" s="72"/>
      <c r="DP254" s="72"/>
      <c r="DQ254" s="72"/>
      <c r="DR254" s="72"/>
    </row>
    <row r="255" spans="1:123" ht="15" customHeight="1">
      <c r="B255" s="72"/>
      <c r="F255" s="71"/>
      <c r="G255" s="2"/>
      <c r="H255" s="57"/>
      <c r="I255" s="57"/>
      <c r="J255" s="57"/>
      <c r="K255" s="57"/>
      <c r="L255" s="57"/>
      <c r="M255" s="57"/>
      <c r="N255" s="57"/>
      <c r="O255" s="57"/>
      <c r="P255" s="57"/>
      <c r="Q255" s="57"/>
      <c r="R255" s="57"/>
      <c r="S255" s="57"/>
      <c r="T255" s="57"/>
      <c r="U255" s="57"/>
      <c r="V255" s="57"/>
      <c r="W255" s="57"/>
      <c r="X255" s="57"/>
      <c r="Y255" s="57"/>
      <c r="Z255" s="57"/>
      <c r="AA255" s="57"/>
      <c r="AB255" s="57"/>
      <c r="AC255" s="57"/>
      <c r="AD255" s="57"/>
      <c r="AE255" s="57"/>
      <c r="AF255" s="57"/>
      <c r="AG255" s="57"/>
      <c r="AH255" s="57"/>
      <c r="AI255" s="57"/>
      <c r="AJ255" s="57"/>
      <c r="AK255" s="57"/>
      <c r="AL255" s="57"/>
      <c r="AM255" s="57"/>
      <c r="AN255" s="57"/>
      <c r="AO255" s="57"/>
      <c r="AP255" s="57"/>
      <c r="AQ255" s="57"/>
      <c r="AR255" s="57"/>
      <c r="AS255" s="57"/>
      <c r="AT255" s="57"/>
      <c r="AU255" s="57"/>
      <c r="AV255" s="57"/>
      <c r="AW255" s="57"/>
      <c r="AX255" s="57"/>
      <c r="AY255" s="57"/>
      <c r="AZ255" s="57"/>
      <c r="BA255" s="57"/>
      <c r="BB255" s="75"/>
      <c r="BC255" s="75"/>
      <c r="BD255" s="75"/>
      <c r="BE255" s="75"/>
      <c r="BF255" s="75"/>
      <c r="BG255" s="97"/>
      <c r="BM255" s="24" t="b">
        <v>0</v>
      </c>
      <c r="BN255" s="4" t="b">
        <v>0</v>
      </c>
      <c r="BO255" s="4" t="b">
        <v>0</v>
      </c>
      <c r="BQ255" s="4" t="b">
        <v>0</v>
      </c>
      <c r="BS255" s="4" t="b">
        <v>0</v>
      </c>
      <c r="BU255" s="4" t="str">
        <f>IF(BM255=TRUE,H255,"")</f>
        <v/>
      </c>
      <c r="BV255" s="4" t="str">
        <f>IF(BN255=TRUE,H255&amp;"_1mM","")</f>
        <v/>
      </c>
      <c r="BW255" s="4" t="str">
        <f>IF(BO255=TRUE,U255,"")</f>
        <v/>
      </c>
      <c r="BX255" s="4" t="str">
        <f>IF(BP255=TRUE,U255&amp;"_1mM","")</f>
        <v/>
      </c>
      <c r="BY255" s="4" t="str">
        <f>IF(BQ255=TRUE,AH255,"")</f>
        <v/>
      </c>
      <c r="BZ255" s="4" t="str">
        <f>IF(BR255=TRUE,AH255&amp;"_1mM","")</f>
        <v/>
      </c>
      <c r="CA255" s="4" t="str">
        <f>IF(BS255=TRUE,AU255,"")</f>
        <v/>
      </c>
      <c r="CB255" s="113" t="str">
        <f>IF(BT255=TRUE,AU255&amp;"_1mM","")</f>
        <v/>
      </c>
      <c r="CF255" s="120" t="s">
        <v>739</v>
      </c>
      <c r="CG255" s="123" t="s">
        <v>351</v>
      </c>
      <c r="CH255" s="4" t="b">
        <f t="shared" si="31"/>
        <v>0</v>
      </c>
      <c r="CI255" s="69"/>
      <c r="CJ255" s="69"/>
      <c r="CK255" s="69"/>
      <c r="CP255" s="4" t="b">
        <f t="shared" si="30"/>
        <v>0</v>
      </c>
      <c r="CQ255" s="4" t="b">
        <f t="shared" si="32"/>
        <v>0</v>
      </c>
      <c r="CY255" s="4" t="b">
        <f>CY134</f>
        <v>0</v>
      </c>
      <c r="DC255" s="69"/>
      <c r="DD255" s="5"/>
      <c r="DE255" s="5"/>
      <c r="DF255" s="5"/>
      <c r="DG255" s="5"/>
      <c r="DH255" s="5"/>
      <c r="DJ255" s="78"/>
      <c r="DS255" s="5"/>
    </row>
    <row r="256" spans="1:123" ht="15" customHeight="1">
      <c r="B256" s="72"/>
      <c r="F256" s="71"/>
      <c r="G256" s="2"/>
      <c r="H256" s="57"/>
      <c r="I256" s="57"/>
      <c r="J256" s="57"/>
      <c r="K256" s="57"/>
      <c r="L256" s="57"/>
      <c r="M256" s="57"/>
      <c r="N256" s="57"/>
      <c r="O256" s="57"/>
      <c r="P256" s="57"/>
      <c r="Q256" s="57"/>
      <c r="R256" s="57"/>
      <c r="S256" s="57"/>
      <c r="T256" s="57"/>
      <c r="U256" s="57"/>
      <c r="V256" s="57"/>
      <c r="W256" s="57"/>
      <c r="X256" s="57"/>
      <c r="Y256" s="57"/>
      <c r="Z256" s="57"/>
      <c r="AA256" s="57"/>
      <c r="AB256" s="57"/>
      <c r="AC256" s="57"/>
      <c r="AD256" s="57"/>
      <c r="AE256" s="57"/>
      <c r="AF256" s="57"/>
      <c r="AG256" s="57"/>
      <c r="AH256" s="57"/>
      <c r="AI256" s="57"/>
      <c r="AJ256" s="57"/>
      <c r="AK256" s="57"/>
      <c r="AL256" s="57"/>
      <c r="AM256" s="57"/>
      <c r="AN256" s="57"/>
      <c r="AO256" s="57"/>
      <c r="AP256" s="57"/>
      <c r="AQ256" s="57"/>
      <c r="AR256" s="57"/>
      <c r="AS256" s="57"/>
      <c r="AT256" s="57"/>
      <c r="AU256" s="57"/>
      <c r="AV256" s="57"/>
      <c r="AW256" s="57"/>
      <c r="AX256" s="57"/>
      <c r="AY256" s="57"/>
      <c r="AZ256" s="57"/>
      <c r="BA256" s="57"/>
      <c r="BB256" s="75"/>
      <c r="BC256" s="75"/>
      <c r="BD256" s="75"/>
      <c r="BE256" s="75"/>
      <c r="BF256" s="75"/>
      <c r="BG256" s="97"/>
      <c r="BM256" s="24"/>
      <c r="CB256" s="113"/>
      <c r="CF256" s="120" t="s">
        <v>740</v>
      </c>
      <c r="CG256" s="123" t="s">
        <v>356</v>
      </c>
      <c r="CH256" s="4" t="b">
        <f t="shared" si="31"/>
        <v>0</v>
      </c>
      <c r="CI256" s="69"/>
      <c r="CJ256" s="69"/>
      <c r="CK256" s="69"/>
      <c r="CP256" s="4" t="b">
        <f t="shared" si="30"/>
        <v>0</v>
      </c>
      <c r="CQ256" s="4" t="b">
        <f t="shared" si="32"/>
        <v>0</v>
      </c>
      <c r="CZ256" s="4" t="b">
        <f>CZ135</f>
        <v>0</v>
      </c>
      <c r="DB256" s="4" t="b">
        <f>$DB$137</f>
        <v>0</v>
      </c>
      <c r="DC256" s="69"/>
      <c r="DD256" s="5"/>
      <c r="DE256" s="5"/>
      <c r="DF256" s="5"/>
      <c r="DG256" s="5"/>
      <c r="DH256" s="5"/>
      <c r="DJ256" s="78"/>
      <c r="DS256" s="5"/>
    </row>
    <row r="257" spans="1:123" ht="15" customHeight="1">
      <c r="B257" s="72"/>
      <c r="F257" s="71"/>
      <c r="G257" s="2"/>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7" t="s">
        <v>370</v>
      </c>
      <c r="AI257" s="57"/>
      <c r="AJ257" s="57"/>
      <c r="AK257" s="57"/>
      <c r="AL257" s="57"/>
      <c r="AM257" s="57"/>
      <c r="AN257" s="57"/>
      <c r="AO257" s="57"/>
      <c r="AP257" s="57"/>
      <c r="AQ257" s="57"/>
      <c r="AR257" s="57"/>
      <c r="AS257" s="57"/>
      <c r="AT257" s="57"/>
      <c r="AU257" s="57" t="s">
        <v>371</v>
      </c>
      <c r="AV257" s="57"/>
      <c r="AW257" s="57"/>
      <c r="AX257" s="57"/>
      <c r="AY257" s="57"/>
      <c r="AZ257" s="57"/>
      <c r="BA257" s="57"/>
      <c r="BB257" s="75"/>
      <c r="BC257" s="75"/>
      <c r="BD257" s="75"/>
      <c r="BE257" s="75"/>
      <c r="BF257" s="75"/>
      <c r="BG257" s="97"/>
      <c r="BM257" s="24" t="b">
        <v>0</v>
      </c>
      <c r="BO257" s="4" t="b">
        <v>0</v>
      </c>
      <c r="BP257" s="4" t="b">
        <v>0</v>
      </c>
      <c r="BQ257" s="4" t="b">
        <v>0</v>
      </c>
      <c r="BR257" s="4" t="b">
        <v>0</v>
      </c>
      <c r="BS257" s="4" t="b">
        <v>0</v>
      </c>
      <c r="BU257" s="4" t="str">
        <f>IF(BM257=TRUE,H257,"")</f>
        <v/>
      </c>
      <c r="BV257" s="4" t="str">
        <f>IF(BN257=TRUE,H257&amp;"_1mM","")</f>
        <v/>
      </c>
      <c r="BW257" s="4" t="str">
        <f>IF(BO257=TRUE,U257,"")</f>
        <v/>
      </c>
      <c r="BX257" s="4" t="str">
        <f>IF(BP257=TRUE,U257&amp;"_1mM","")</f>
        <v/>
      </c>
      <c r="BY257" s="4" t="str">
        <f>IF(BQ257=TRUE,AH257,"")</f>
        <v/>
      </c>
      <c r="BZ257" s="4" t="str">
        <f>IF(BR257=TRUE,AH257&amp;"_1mM","")</f>
        <v/>
      </c>
      <c r="CA257" s="4" t="str">
        <f>IF(BS257=TRUE,AU257,"")</f>
        <v/>
      </c>
      <c r="CB257" s="113" t="str">
        <f>IF(BT257=TRUE,AU257&amp;"_1mM","")</f>
        <v/>
      </c>
      <c r="CF257" s="120" t="s">
        <v>741</v>
      </c>
      <c r="CG257" s="123" t="s">
        <v>357</v>
      </c>
      <c r="CH257" s="4" t="b">
        <f t="shared" si="31"/>
        <v>0</v>
      </c>
      <c r="CI257" s="69"/>
      <c r="CJ257" s="69"/>
      <c r="CK257" s="69"/>
      <c r="CP257" s="4" t="b">
        <f t="shared" si="30"/>
        <v>0</v>
      </c>
      <c r="CQ257" s="4" t="b">
        <f t="shared" si="32"/>
        <v>0</v>
      </c>
      <c r="CY257" s="4" t="b">
        <f>CY134</f>
        <v>0</v>
      </c>
      <c r="DC257" s="69"/>
      <c r="DD257" s="5"/>
      <c r="DE257" s="5"/>
      <c r="DF257" s="5"/>
      <c r="DG257" s="5"/>
      <c r="DH257" s="5"/>
      <c r="DJ257" s="78"/>
      <c r="DS257" s="5"/>
    </row>
    <row r="258" spans="1:123" ht="15" customHeight="1">
      <c r="B258" s="72"/>
      <c r="F258" s="71"/>
      <c r="G258" s="2"/>
      <c r="H258" s="57"/>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7"/>
      <c r="AI258" s="57"/>
      <c r="AJ258" s="57"/>
      <c r="AK258" s="57"/>
      <c r="AL258" s="57"/>
      <c r="AM258" s="57"/>
      <c r="AN258" s="57"/>
      <c r="AO258" s="57"/>
      <c r="AP258" s="57"/>
      <c r="AQ258" s="57"/>
      <c r="AR258" s="57"/>
      <c r="AS258" s="57"/>
      <c r="AT258" s="57"/>
      <c r="AU258" s="57"/>
      <c r="AV258" s="57"/>
      <c r="AW258" s="57"/>
      <c r="AX258" s="57"/>
      <c r="AY258" s="57"/>
      <c r="AZ258" s="57"/>
      <c r="BA258" s="57"/>
      <c r="BB258" s="75"/>
      <c r="BC258" s="75"/>
      <c r="BD258" s="75"/>
      <c r="BE258" s="75"/>
      <c r="BF258" s="75"/>
      <c r="BG258" s="97"/>
      <c r="BM258" s="24"/>
      <c r="CB258" s="113"/>
      <c r="CF258" s="120" t="s">
        <v>742</v>
      </c>
      <c r="CG258" s="123" t="s">
        <v>362</v>
      </c>
      <c r="CH258" s="4" t="b">
        <f t="shared" si="31"/>
        <v>0</v>
      </c>
      <c r="CI258" s="69"/>
      <c r="CJ258" s="69"/>
      <c r="CK258" s="69"/>
      <c r="CP258" s="4" t="b">
        <f t="shared" si="30"/>
        <v>0</v>
      </c>
      <c r="CQ258" s="4" t="b">
        <f t="shared" si="32"/>
        <v>0</v>
      </c>
      <c r="CZ258" s="4" t="b">
        <f>CZ135</f>
        <v>0</v>
      </c>
      <c r="DB258" s="4" t="b">
        <f>$DB$137</f>
        <v>0</v>
      </c>
      <c r="DC258" s="69"/>
      <c r="DD258" s="5"/>
      <c r="DE258" s="5"/>
      <c r="DF258" s="5"/>
      <c r="DG258" s="5"/>
      <c r="DH258" s="5"/>
      <c r="DJ258" s="78"/>
      <c r="DS258" s="5"/>
    </row>
    <row r="259" spans="1:123" ht="15" customHeight="1">
      <c r="B259" s="72"/>
      <c r="D259" s="72"/>
      <c r="E259" s="72"/>
      <c r="F259" s="71"/>
      <c r="G259" s="2"/>
      <c r="H259" s="57"/>
      <c r="I259" s="57"/>
      <c r="J259" s="57"/>
      <c r="K259" s="57"/>
      <c r="L259" s="57"/>
      <c r="M259" s="57"/>
      <c r="N259" s="57"/>
      <c r="O259" s="57"/>
      <c r="P259" s="57"/>
      <c r="Q259" s="57"/>
      <c r="R259" s="57"/>
      <c r="S259" s="57"/>
      <c r="T259" s="57"/>
      <c r="U259" s="57"/>
      <c r="V259" s="57"/>
      <c r="W259" s="57"/>
      <c r="X259" s="57"/>
      <c r="Y259" s="57"/>
      <c r="Z259" s="57"/>
      <c r="AA259" s="57"/>
      <c r="AB259" s="57"/>
      <c r="AC259" s="57"/>
      <c r="AD259" s="57"/>
      <c r="AE259" s="57"/>
      <c r="AF259" s="57"/>
      <c r="AG259" s="57"/>
      <c r="AH259" s="57"/>
      <c r="AI259" s="57"/>
      <c r="AJ259" s="57"/>
      <c r="AK259" s="57"/>
      <c r="AL259" s="57"/>
      <c r="AM259" s="57"/>
      <c r="AN259" s="57"/>
      <c r="AO259" s="57"/>
      <c r="AP259" s="57"/>
      <c r="AQ259" s="57"/>
      <c r="AR259" s="57"/>
      <c r="AS259" s="57"/>
      <c r="AT259" s="57"/>
      <c r="AU259" s="57" t="s">
        <v>377</v>
      </c>
      <c r="AV259" s="57"/>
      <c r="AW259" s="57"/>
      <c r="AX259" s="57"/>
      <c r="AY259" s="57"/>
      <c r="AZ259" s="57"/>
      <c r="BA259" s="57"/>
      <c r="BB259" s="75"/>
      <c r="BC259" s="75"/>
      <c r="BD259" s="75"/>
      <c r="BE259" s="75"/>
      <c r="BF259" s="75"/>
      <c r="BG259" s="97"/>
      <c r="BM259" s="24" t="b">
        <v>0</v>
      </c>
      <c r="BN259" s="4" t="b">
        <v>0</v>
      </c>
      <c r="BO259" s="4" t="b">
        <v>0</v>
      </c>
      <c r="BP259" s="4" t="b">
        <v>0</v>
      </c>
      <c r="BQ259" s="4" t="b">
        <v>0</v>
      </c>
      <c r="BR259" s="4" t="b">
        <v>0</v>
      </c>
      <c r="BS259" s="4" t="b">
        <v>0</v>
      </c>
      <c r="BT259" s="4" t="b">
        <v>0</v>
      </c>
      <c r="BU259" s="4" t="str">
        <f>IF(BM259=TRUE,H259,"")</f>
        <v/>
      </c>
      <c r="BV259" s="4" t="str">
        <f>IF(BN259=TRUE,H259&amp;"_1mM","")</f>
        <v/>
      </c>
      <c r="BW259" s="4" t="str">
        <f>IF(BO259=TRUE,U259,"")</f>
        <v/>
      </c>
      <c r="BX259" s="4" t="str">
        <f>IF(BP259=TRUE,U259&amp;"_1mM","")</f>
        <v/>
      </c>
      <c r="BY259" s="4" t="str">
        <f>IF(BQ259=TRUE,AH259,"")</f>
        <v/>
      </c>
      <c r="BZ259" s="4" t="str">
        <f>IF(BR259=TRUE,AH259&amp;"_1mM","")</f>
        <v/>
      </c>
      <c r="CA259" s="4" t="str">
        <f>IF(BS259=TRUE,AU259,"")</f>
        <v/>
      </c>
      <c r="CB259" s="113" t="str">
        <f>IF(BT259=TRUE,AU259&amp;"_1mM","")</f>
        <v/>
      </c>
      <c r="CF259" s="120" t="s">
        <v>174</v>
      </c>
      <c r="CG259" s="123" t="s">
        <v>174</v>
      </c>
      <c r="CH259" s="4" t="b">
        <f t="shared" si="31"/>
        <v>0</v>
      </c>
      <c r="CI259" s="69"/>
      <c r="CJ259" s="69"/>
      <c r="CK259" s="69"/>
      <c r="CP259" s="4" t="b">
        <f t="shared" si="30"/>
        <v>0</v>
      </c>
      <c r="CQ259" s="4" t="b">
        <f t="shared" si="32"/>
        <v>0</v>
      </c>
      <c r="CS259" s="4" t="b">
        <f>$CS$128</f>
        <v>0</v>
      </c>
      <c r="CY259" s="4" t="b">
        <f>CY134</f>
        <v>0</v>
      </c>
      <c r="DC259" s="69"/>
      <c r="DD259" s="5"/>
      <c r="DE259" s="86"/>
      <c r="DF259" s="86"/>
      <c r="DG259" s="86"/>
      <c r="DH259" s="86"/>
      <c r="DJ259" s="78"/>
      <c r="DS259" s="5"/>
    </row>
    <row r="260" spans="1:123" ht="15" customHeight="1">
      <c r="B260" s="72"/>
      <c r="D260" s="72"/>
      <c r="E260" s="72"/>
      <c r="F260" s="71"/>
      <c r="G260" s="2"/>
      <c r="H260" s="57"/>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7"/>
      <c r="AI260" s="57"/>
      <c r="AJ260" s="57"/>
      <c r="AK260" s="57"/>
      <c r="AL260" s="57"/>
      <c r="AM260" s="57"/>
      <c r="AN260" s="57"/>
      <c r="AO260" s="57"/>
      <c r="AP260" s="57"/>
      <c r="AQ260" s="57"/>
      <c r="AR260" s="57"/>
      <c r="AS260" s="57"/>
      <c r="AT260" s="57"/>
      <c r="AU260" s="57"/>
      <c r="AV260" s="57"/>
      <c r="AW260" s="57"/>
      <c r="AX260" s="57"/>
      <c r="AY260" s="57"/>
      <c r="AZ260" s="57"/>
      <c r="BA260" s="57"/>
      <c r="BB260" s="75"/>
      <c r="BC260" s="75"/>
      <c r="BD260" s="75"/>
      <c r="BE260" s="75"/>
      <c r="BF260" s="75"/>
      <c r="BG260" s="97"/>
      <c r="BM260" s="24"/>
      <c r="CB260" s="113"/>
      <c r="CF260" s="121" t="s">
        <v>367</v>
      </c>
      <c r="CG260" s="123" t="s">
        <v>367</v>
      </c>
      <c r="CH260" s="4" t="b">
        <f t="shared" si="31"/>
        <v>0</v>
      </c>
      <c r="CI260" s="69"/>
      <c r="CJ260" s="69"/>
      <c r="CK260" s="69"/>
      <c r="CP260" s="4" t="b">
        <f t="shared" si="30"/>
        <v>0</v>
      </c>
      <c r="CQ260" s="4" t="b">
        <f t="shared" si="32"/>
        <v>0</v>
      </c>
      <c r="CU260" s="4" t="b">
        <f>$CU$130</f>
        <v>0</v>
      </c>
      <c r="CX260" s="4" t="b">
        <f>$CX$133</f>
        <v>0</v>
      </c>
      <c r="CZ260" s="4" t="b">
        <f>CZ135</f>
        <v>0</v>
      </c>
      <c r="DB260" s="4" t="b">
        <f>$DB$137</f>
        <v>0</v>
      </c>
      <c r="DC260" s="69"/>
      <c r="DD260" s="5"/>
      <c r="DE260" s="86"/>
      <c r="DF260" s="86"/>
      <c r="DG260" s="86"/>
      <c r="DH260" s="86"/>
      <c r="DJ260" s="78"/>
      <c r="DS260" s="5"/>
    </row>
    <row r="261" spans="1:123" ht="15" customHeight="1">
      <c r="A261" s="72"/>
      <c r="B261" s="72"/>
      <c r="C261" s="72"/>
      <c r="F261" s="71"/>
      <c r="G261" s="2"/>
      <c r="H261" s="57" t="s">
        <v>378</v>
      </c>
      <c r="I261" s="57"/>
      <c r="J261" s="57"/>
      <c r="K261" s="57"/>
      <c r="L261" s="57"/>
      <c r="M261" s="57"/>
      <c r="N261" s="57"/>
      <c r="O261" s="57"/>
      <c r="P261" s="57"/>
      <c r="Q261" s="57"/>
      <c r="R261" s="57"/>
      <c r="S261" s="57"/>
      <c r="T261" s="57"/>
      <c r="U261" s="57" t="s">
        <v>381</v>
      </c>
      <c r="V261" s="57"/>
      <c r="W261" s="57"/>
      <c r="X261" s="57"/>
      <c r="Y261" s="57"/>
      <c r="Z261" s="57"/>
      <c r="AA261" s="57"/>
      <c r="AB261" s="57"/>
      <c r="AC261" s="57"/>
      <c r="AD261" s="57"/>
      <c r="AE261" s="57"/>
      <c r="AF261" s="57"/>
      <c r="AG261" s="57"/>
      <c r="AH261" s="57" t="s">
        <v>382</v>
      </c>
      <c r="AI261" s="57"/>
      <c r="AJ261" s="57"/>
      <c r="AK261" s="57"/>
      <c r="AL261" s="57"/>
      <c r="AM261" s="57"/>
      <c r="AN261" s="57"/>
      <c r="AO261" s="57"/>
      <c r="AP261" s="57"/>
      <c r="AQ261" s="57"/>
      <c r="AR261" s="57"/>
      <c r="AS261" s="57"/>
      <c r="AT261" s="57"/>
      <c r="AU261" s="57" t="s">
        <v>383</v>
      </c>
      <c r="AV261" s="57"/>
      <c r="AW261" s="57"/>
      <c r="AX261" s="57"/>
      <c r="AY261" s="57"/>
      <c r="AZ261" s="57"/>
      <c r="BA261" s="57"/>
      <c r="BB261" s="75"/>
      <c r="BC261" s="75"/>
      <c r="BD261" s="75"/>
      <c r="BE261" s="75"/>
      <c r="BF261" s="75"/>
      <c r="BG261" s="97"/>
      <c r="BH261" s="72"/>
      <c r="BI261" s="72"/>
      <c r="BJ261" s="72"/>
      <c r="BM261" s="24" t="b">
        <v>0</v>
      </c>
      <c r="BN261" s="4" t="b">
        <v>0</v>
      </c>
      <c r="BO261" s="4" t="b">
        <v>0</v>
      </c>
      <c r="BP261" s="4" t="b">
        <v>0</v>
      </c>
      <c r="BQ261" s="4" t="b">
        <v>0</v>
      </c>
      <c r="BR261" s="4" t="b">
        <v>0</v>
      </c>
      <c r="BS261" s="4" t="b">
        <v>0</v>
      </c>
      <c r="BT261" s="4" t="b">
        <v>0</v>
      </c>
      <c r="BU261" s="4" t="str">
        <f>IF(BM261=TRUE,H261,"")</f>
        <v/>
      </c>
      <c r="BV261" s="4" t="str">
        <f>IF(BN261=TRUE,H261&amp;"_1mM","")</f>
        <v/>
      </c>
      <c r="BW261" s="4" t="str">
        <f>IF(BO261=TRUE,U261,"")</f>
        <v/>
      </c>
      <c r="BX261" s="4" t="str">
        <f>IF(BP261=TRUE,U261&amp;"_1mM","")</f>
        <v/>
      </c>
      <c r="BY261" s="4" t="str">
        <f>IF(BQ261=TRUE,AH261,"")</f>
        <v/>
      </c>
      <c r="BZ261" s="4" t="str">
        <f>IF(BR261=TRUE,AH261&amp;"_1mM","")</f>
        <v/>
      </c>
      <c r="CA261" s="4" t="str">
        <f>IF(BS261=TRUE,AU261,"")</f>
        <v/>
      </c>
      <c r="CB261" s="113" t="str">
        <f>IF(BT261=TRUE,AU261&amp;"_1mM","")</f>
        <v/>
      </c>
      <c r="CC261" s="87"/>
      <c r="CF261" s="121" t="s">
        <v>743</v>
      </c>
      <c r="CG261" s="123" t="s">
        <v>368</v>
      </c>
      <c r="CH261" s="4" t="b">
        <f t="shared" si="31"/>
        <v>0</v>
      </c>
      <c r="CI261" s="69"/>
      <c r="CJ261" s="69"/>
      <c r="CK261" s="69"/>
      <c r="CP261" s="4" t="b">
        <f t="shared" si="30"/>
        <v>0</v>
      </c>
      <c r="CQ261" s="4" t="b">
        <f t="shared" si="32"/>
        <v>0</v>
      </c>
      <c r="DC261" s="69"/>
      <c r="DD261" s="5"/>
      <c r="DE261" s="5"/>
      <c r="DF261" s="5"/>
      <c r="DG261" s="5"/>
      <c r="DH261" s="5"/>
      <c r="DJ261" s="78"/>
      <c r="DS261" s="5"/>
    </row>
    <row r="262" spans="1:123" ht="15" customHeight="1">
      <c r="A262" s="72"/>
      <c r="B262" s="72"/>
      <c r="C262" s="72"/>
      <c r="F262" s="71"/>
      <c r="G262" s="2"/>
      <c r="H262" s="57"/>
      <c r="I262" s="57"/>
      <c r="J262" s="57"/>
      <c r="K262" s="57"/>
      <c r="L262" s="57"/>
      <c r="M262" s="57"/>
      <c r="N262" s="57"/>
      <c r="O262" s="57"/>
      <c r="P262" s="57"/>
      <c r="Q262" s="57"/>
      <c r="R262" s="57"/>
      <c r="S262" s="57"/>
      <c r="T262" s="57"/>
      <c r="U262" s="57"/>
      <c r="V262" s="57"/>
      <c r="W262" s="57"/>
      <c r="X262" s="57"/>
      <c r="Y262" s="57"/>
      <c r="Z262" s="57"/>
      <c r="AA262" s="57"/>
      <c r="AB262" s="57"/>
      <c r="AC262" s="57"/>
      <c r="AD262" s="57"/>
      <c r="AE262" s="57"/>
      <c r="AF262" s="57"/>
      <c r="AG262" s="57"/>
      <c r="AH262" s="57"/>
      <c r="AI262" s="57"/>
      <c r="AJ262" s="57"/>
      <c r="AK262" s="57"/>
      <c r="AL262" s="57"/>
      <c r="AM262" s="57"/>
      <c r="AN262" s="57"/>
      <c r="AO262" s="57"/>
      <c r="AP262" s="57"/>
      <c r="AQ262" s="57"/>
      <c r="AR262" s="57"/>
      <c r="AS262" s="57"/>
      <c r="AT262" s="57"/>
      <c r="AU262" s="57"/>
      <c r="AV262" s="57"/>
      <c r="AW262" s="57"/>
      <c r="AX262" s="57"/>
      <c r="AY262" s="57"/>
      <c r="AZ262" s="57"/>
      <c r="BA262" s="57"/>
      <c r="BB262" s="75"/>
      <c r="BC262" s="75"/>
      <c r="BD262" s="75"/>
      <c r="BE262" s="75"/>
      <c r="BF262" s="75"/>
      <c r="BG262" s="97"/>
      <c r="BH262" s="72"/>
      <c r="BI262" s="72"/>
      <c r="BJ262" s="72"/>
      <c r="BM262" s="24"/>
      <c r="CB262" s="113"/>
      <c r="CC262" s="87"/>
      <c r="CF262" s="120" t="s">
        <v>744</v>
      </c>
      <c r="CG262" s="123" t="s">
        <v>373</v>
      </c>
      <c r="CH262" s="4" t="b">
        <f t="shared" si="31"/>
        <v>0</v>
      </c>
      <c r="CI262" s="69"/>
      <c r="CJ262" s="69"/>
      <c r="CK262" s="69"/>
      <c r="CP262" s="4" t="b">
        <f t="shared" si="30"/>
        <v>0</v>
      </c>
      <c r="CQ262" s="4" t="b">
        <f t="shared" si="32"/>
        <v>0</v>
      </c>
      <c r="DC262" s="69"/>
      <c r="DD262" s="5"/>
      <c r="DE262" s="5"/>
      <c r="DF262" s="5"/>
      <c r="DG262" s="5"/>
      <c r="DH262" s="5"/>
      <c r="DJ262" s="78"/>
      <c r="DS262" s="5"/>
    </row>
    <row r="263" spans="1:123" ht="15" customHeight="1">
      <c r="B263" s="72"/>
      <c r="F263" s="71"/>
      <c r="G263" s="72"/>
      <c r="H263" s="57" t="s">
        <v>384</v>
      </c>
      <c r="I263" s="57"/>
      <c r="J263" s="57"/>
      <c r="K263" s="57"/>
      <c r="L263" s="57"/>
      <c r="M263" s="57"/>
      <c r="N263" s="57"/>
      <c r="O263" s="57"/>
      <c r="P263" s="57"/>
      <c r="Q263" s="57"/>
      <c r="R263" s="57"/>
      <c r="S263" s="57"/>
      <c r="T263" s="57"/>
      <c r="U263" s="57" t="s">
        <v>386</v>
      </c>
      <c r="V263" s="57"/>
      <c r="W263" s="57"/>
      <c r="X263" s="57"/>
      <c r="Y263" s="57"/>
      <c r="Z263" s="57"/>
      <c r="AA263" s="57"/>
      <c r="AB263" s="57"/>
      <c r="AC263" s="57"/>
      <c r="AD263" s="57"/>
      <c r="AE263" s="57"/>
      <c r="AF263" s="57"/>
      <c r="AG263" s="57"/>
      <c r="AH263" s="57" t="s">
        <v>387</v>
      </c>
      <c r="AI263" s="57"/>
      <c r="AJ263" s="57"/>
      <c r="AK263" s="57"/>
      <c r="AL263" s="57"/>
      <c r="AM263" s="57"/>
      <c r="AN263" s="57"/>
      <c r="AO263" s="57"/>
      <c r="AP263" s="57"/>
      <c r="AQ263" s="57"/>
      <c r="AR263" s="57"/>
      <c r="AS263" s="57"/>
      <c r="AT263" s="57"/>
      <c r="AU263" s="57" t="s">
        <v>388</v>
      </c>
      <c r="AV263" s="57"/>
      <c r="AW263" s="57"/>
      <c r="AX263" s="57"/>
      <c r="AY263" s="57"/>
      <c r="AZ263" s="57"/>
      <c r="BA263" s="57"/>
      <c r="BB263" s="75"/>
      <c r="BC263" s="75"/>
      <c r="BD263" s="75"/>
      <c r="BE263" s="75"/>
      <c r="BF263" s="75"/>
      <c r="BG263" s="97"/>
      <c r="BM263" s="24" t="b">
        <v>0</v>
      </c>
      <c r="BN263" s="4" t="b">
        <v>0</v>
      </c>
      <c r="BO263" s="4" t="b">
        <v>0</v>
      </c>
      <c r="BP263" s="4" t="b">
        <v>0</v>
      </c>
      <c r="BQ263" s="4" t="b">
        <v>0</v>
      </c>
      <c r="BR263" s="4" t="b">
        <v>0</v>
      </c>
      <c r="BS263" s="4" t="b">
        <v>0</v>
      </c>
      <c r="BT263" s="4" t="b">
        <v>0</v>
      </c>
      <c r="BU263" s="4" t="str">
        <f>IF(BM263=TRUE,H263,"")</f>
        <v/>
      </c>
      <c r="BV263" s="4" t="str">
        <f>IF(BN263=TRUE,H263&amp;"_1mM","")</f>
        <v/>
      </c>
      <c r="BW263" s="4" t="str">
        <f>IF(BO263=TRUE,U263,"")</f>
        <v/>
      </c>
      <c r="BX263" s="4" t="str">
        <f>IF(BP263=TRUE,U263&amp;"_1mM","")</f>
        <v/>
      </c>
      <c r="BY263" s="4" t="str">
        <f>IF(BQ263=TRUE,AH263,"")</f>
        <v/>
      </c>
      <c r="BZ263" s="4" t="str">
        <f>IF(BR263=TRUE,AH263&amp;"_1mM","")</f>
        <v/>
      </c>
      <c r="CA263" s="4" t="str">
        <f>IF(BS263=TRUE,AU263,"")</f>
        <v/>
      </c>
      <c r="CB263" s="113" t="str">
        <f>IF(BT263=TRUE,AU263&amp;"_1mM","")</f>
        <v/>
      </c>
      <c r="CF263" s="120" t="s">
        <v>745</v>
      </c>
      <c r="CG263" s="123" t="s">
        <v>374</v>
      </c>
      <c r="CH263" s="4" t="b">
        <f t="shared" si="31"/>
        <v>0</v>
      </c>
      <c r="CI263" s="69"/>
      <c r="CJ263" s="69"/>
      <c r="CK263" s="69"/>
      <c r="CP263" s="4" t="b">
        <f t="shared" si="30"/>
        <v>0</v>
      </c>
      <c r="CQ263" s="4" t="b">
        <f t="shared" si="32"/>
        <v>0</v>
      </c>
      <c r="CY263" s="4" t="b">
        <f>CY134</f>
        <v>0</v>
      </c>
      <c r="DC263" s="69"/>
      <c r="DD263" s="86"/>
      <c r="DE263" s="5"/>
      <c r="DF263" s="5"/>
      <c r="DG263" s="5"/>
      <c r="DH263" s="5"/>
      <c r="DJ263" s="78"/>
      <c r="DS263" s="5"/>
    </row>
    <row r="264" spans="1:123" ht="15" customHeight="1">
      <c r="B264" s="72"/>
      <c r="F264" s="71"/>
      <c r="G264" s="72"/>
      <c r="H264" s="57"/>
      <c r="I264" s="57"/>
      <c r="J264" s="57"/>
      <c r="K264" s="57"/>
      <c r="L264" s="57"/>
      <c r="M264" s="57"/>
      <c r="N264" s="57"/>
      <c r="O264" s="57"/>
      <c r="P264" s="57"/>
      <c r="Q264" s="57"/>
      <c r="R264" s="57"/>
      <c r="S264" s="57"/>
      <c r="T264" s="57"/>
      <c r="U264" s="57"/>
      <c r="V264" s="57"/>
      <c r="W264" s="57"/>
      <c r="X264" s="57"/>
      <c r="Y264" s="57"/>
      <c r="Z264" s="57"/>
      <c r="AA264" s="57"/>
      <c r="AB264" s="57"/>
      <c r="AC264" s="57"/>
      <c r="AD264" s="57"/>
      <c r="AE264" s="57"/>
      <c r="AF264" s="57"/>
      <c r="AG264" s="57"/>
      <c r="AH264" s="57"/>
      <c r="AI264" s="57"/>
      <c r="AJ264" s="57"/>
      <c r="AK264" s="57"/>
      <c r="AL264" s="57"/>
      <c r="AM264" s="57"/>
      <c r="AN264" s="57"/>
      <c r="AO264" s="57"/>
      <c r="AP264" s="57"/>
      <c r="AQ264" s="57"/>
      <c r="AR264" s="57"/>
      <c r="AS264" s="57"/>
      <c r="AT264" s="57"/>
      <c r="AU264" s="57"/>
      <c r="AV264" s="57"/>
      <c r="AW264" s="57"/>
      <c r="AX264" s="57"/>
      <c r="AY264" s="57"/>
      <c r="AZ264" s="57"/>
      <c r="BA264" s="57"/>
      <c r="BB264" s="75"/>
      <c r="BC264" s="75"/>
      <c r="BD264" s="75"/>
      <c r="BE264" s="75"/>
      <c r="BF264" s="75"/>
      <c r="BG264" s="97"/>
      <c r="BM264" s="24"/>
      <c r="CB264" s="113"/>
      <c r="CF264" s="120" t="s">
        <v>746</v>
      </c>
      <c r="CG264" s="123" t="s">
        <v>379</v>
      </c>
      <c r="CH264" s="4" t="b">
        <f t="shared" si="31"/>
        <v>0</v>
      </c>
      <c r="CI264" s="69"/>
      <c r="CJ264" s="69"/>
      <c r="CK264" s="69"/>
      <c r="CP264" s="4" t="b">
        <f t="shared" si="30"/>
        <v>0</v>
      </c>
      <c r="CQ264" s="4" t="b">
        <f t="shared" si="32"/>
        <v>0</v>
      </c>
      <c r="CZ264" s="4" t="b">
        <f>CZ135</f>
        <v>0</v>
      </c>
      <c r="DB264" s="4" t="b">
        <f>$DB$137</f>
        <v>0</v>
      </c>
      <c r="DC264" s="69"/>
      <c r="DD264" s="86"/>
      <c r="DE264" s="5"/>
      <c r="DF264" s="5"/>
      <c r="DG264" s="5"/>
      <c r="DH264" s="5"/>
      <c r="DJ264" s="78"/>
      <c r="DS264" s="5"/>
    </row>
    <row r="265" spans="1:123" ht="15" customHeight="1">
      <c r="B265" s="72"/>
      <c r="F265" s="71"/>
      <c r="G265" s="2"/>
      <c r="H265" s="57" t="s">
        <v>389</v>
      </c>
      <c r="I265" s="57"/>
      <c r="J265" s="57"/>
      <c r="K265" s="57"/>
      <c r="L265" s="57"/>
      <c r="M265" s="57"/>
      <c r="N265" s="57"/>
      <c r="O265" s="57"/>
      <c r="P265" s="57"/>
      <c r="Q265" s="57"/>
      <c r="R265" s="57"/>
      <c r="S265" s="57"/>
      <c r="T265" s="57"/>
      <c r="U265" s="57" t="s">
        <v>391</v>
      </c>
      <c r="V265" s="57"/>
      <c r="W265" s="57"/>
      <c r="X265" s="57"/>
      <c r="Y265" s="57"/>
      <c r="Z265" s="57"/>
      <c r="AA265" s="57"/>
      <c r="AB265" s="57"/>
      <c r="AC265" s="57"/>
      <c r="AD265" s="57"/>
      <c r="AE265" s="57"/>
      <c r="AF265" s="57"/>
      <c r="AG265" s="57"/>
      <c r="AH265" s="57"/>
      <c r="AI265" s="57"/>
      <c r="AJ265" s="57"/>
      <c r="AK265" s="57"/>
      <c r="AL265" s="57"/>
      <c r="AM265" s="57"/>
      <c r="AN265" s="57"/>
      <c r="AO265" s="57"/>
      <c r="AP265" s="57"/>
      <c r="AQ265" s="57"/>
      <c r="AR265" s="57"/>
      <c r="AS265" s="57"/>
      <c r="AT265" s="57"/>
      <c r="AU265" s="57" t="s">
        <v>393</v>
      </c>
      <c r="AV265" s="57"/>
      <c r="AW265" s="57"/>
      <c r="AX265" s="57"/>
      <c r="AY265" s="57"/>
      <c r="AZ265" s="57"/>
      <c r="BA265" s="57"/>
      <c r="BB265" s="75"/>
      <c r="BC265" s="75"/>
      <c r="BD265" s="75"/>
      <c r="BE265" s="75"/>
      <c r="BF265" s="75"/>
      <c r="BG265" s="97"/>
      <c r="BM265" s="24" t="b">
        <v>0</v>
      </c>
      <c r="BN265" s="4" t="b">
        <v>0</v>
      </c>
      <c r="BO265" s="4" t="b">
        <v>0</v>
      </c>
      <c r="BP265" s="4" t="b">
        <v>0</v>
      </c>
      <c r="BQ265" s="4" t="b">
        <v>0</v>
      </c>
      <c r="BR265" s="4" t="b">
        <v>0</v>
      </c>
      <c r="BS265" s="4" t="b">
        <v>0</v>
      </c>
      <c r="BT265" s="4" t="b">
        <v>0</v>
      </c>
      <c r="BU265" s="4" t="str">
        <f>IF(BM265=TRUE,H265,"")</f>
        <v/>
      </c>
      <c r="BV265" s="4" t="str">
        <f>IF(BN265=TRUE,H265&amp;"_1mM","")</f>
        <v/>
      </c>
      <c r="BW265" s="4" t="str">
        <f>IF(BO265=TRUE,U265,"")</f>
        <v/>
      </c>
      <c r="BX265" s="4" t="str">
        <f>IF(BP265=TRUE,U265&amp;"_1mM","")</f>
        <v/>
      </c>
      <c r="BY265" s="4" t="str">
        <f>IF(BQ265=TRUE,AH265,"")</f>
        <v/>
      </c>
      <c r="BZ265" s="4" t="str">
        <f>IF(BR265=TRUE,AH265&amp;"_1mM","")</f>
        <v/>
      </c>
      <c r="CA265" s="4" t="str">
        <f>IF(BS265=TRUE,AU265,"")</f>
        <v/>
      </c>
      <c r="CB265" s="113" t="str">
        <f>IF(BT265=TRUE,AU265&amp;"_1mM","")</f>
        <v/>
      </c>
      <c r="CF265" s="120" t="s">
        <v>747</v>
      </c>
      <c r="CG265" s="123" t="s">
        <v>380</v>
      </c>
      <c r="CH265" s="4" t="b">
        <f t="shared" si="31"/>
        <v>0</v>
      </c>
      <c r="CI265" s="69"/>
      <c r="CJ265" s="69"/>
      <c r="CK265" s="69"/>
      <c r="CP265" s="4" t="b">
        <f t="shared" si="30"/>
        <v>0</v>
      </c>
      <c r="CQ265" s="4" t="b">
        <f t="shared" si="32"/>
        <v>0</v>
      </c>
      <c r="CY265" s="4" t="b">
        <f>CY134</f>
        <v>0</v>
      </c>
      <c r="DC265" s="69"/>
      <c r="DD265" s="5"/>
      <c r="DE265" s="5"/>
      <c r="DF265" s="5"/>
      <c r="DG265" s="5"/>
      <c r="DH265" s="5"/>
      <c r="DJ265" s="78"/>
      <c r="DS265" s="5"/>
    </row>
    <row r="266" spans="1:123" ht="15" customHeight="1">
      <c r="B266" s="72"/>
      <c r="F266" s="71"/>
      <c r="G266" s="2"/>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7"/>
      <c r="AI266" s="57"/>
      <c r="AJ266" s="57"/>
      <c r="AK266" s="57"/>
      <c r="AL266" s="57"/>
      <c r="AM266" s="57"/>
      <c r="AN266" s="57"/>
      <c r="AO266" s="57"/>
      <c r="AP266" s="57"/>
      <c r="AQ266" s="57"/>
      <c r="AR266" s="57"/>
      <c r="AS266" s="57"/>
      <c r="AT266" s="57"/>
      <c r="AU266" s="57"/>
      <c r="AV266" s="57"/>
      <c r="AW266" s="57"/>
      <c r="AX266" s="57"/>
      <c r="AY266" s="57"/>
      <c r="AZ266" s="57"/>
      <c r="BA266" s="57"/>
      <c r="BB266" s="75"/>
      <c r="BC266" s="75"/>
      <c r="BD266" s="75"/>
      <c r="BE266" s="75"/>
      <c r="BF266" s="75"/>
      <c r="BG266" s="97"/>
      <c r="BM266" s="24"/>
      <c r="CB266" s="113"/>
      <c r="CF266" s="120" t="s">
        <v>748</v>
      </c>
      <c r="CG266" s="123" t="s">
        <v>385</v>
      </c>
      <c r="CH266" s="4" t="b">
        <f t="shared" si="31"/>
        <v>0</v>
      </c>
      <c r="CI266" s="69"/>
      <c r="CJ266" s="69"/>
      <c r="CK266" s="69"/>
      <c r="CP266" s="4" t="b">
        <f t="shared" si="30"/>
        <v>0</v>
      </c>
      <c r="CQ266" s="4" t="b">
        <f t="shared" si="32"/>
        <v>0</v>
      </c>
      <c r="CZ266" s="4" t="b">
        <f>CZ135</f>
        <v>0</v>
      </c>
      <c r="DB266" s="4" t="b">
        <f>$DB$137</f>
        <v>0</v>
      </c>
      <c r="DC266" s="69"/>
      <c r="DD266" s="5"/>
      <c r="DE266" s="5"/>
      <c r="DF266" s="5"/>
      <c r="DG266" s="5"/>
      <c r="DH266" s="5"/>
      <c r="DJ266" s="78"/>
      <c r="DS266" s="5"/>
    </row>
    <row r="267" spans="1:123" ht="15" customHeight="1">
      <c r="B267" s="72"/>
      <c r="F267" s="71"/>
      <c r="G267" s="2"/>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7"/>
      <c r="AG267" s="57"/>
      <c r="AH267" s="57"/>
      <c r="AI267" s="57"/>
      <c r="AJ267" s="57"/>
      <c r="AK267" s="57"/>
      <c r="AL267" s="57"/>
      <c r="AM267" s="57"/>
      <c r="AN267" s="57"/>
      <c r="AO267" s="57"/>
      <c r="AP267" s="57"/>
      <c r="AQ267" s="57"/>
      <c r="AR267" s="57"/>
      <c r="AS267" s="57"/>
      <c r="AT267" s="57"/>
      <c r="AU267" s="57"/>
      <c r="AV267" s="57"/>
      <c r="AW267" s="57"/>
      <c r="AX267" s="57"/>
      <c r="AY267" s="57"/>
      <c r="AZ267" s="57"/>
      <c r="BA267" s="57"/>
      <c r="BB267" s="75"/>
      <c r="BC267" s="75"/>
      <c r="BD267" s="75"/>
      <c r="BE267" s="75"/>
      <c r="BF267" s="75"/>
      <c r="BG267" s="97"/>
      <c r="BM267" s="24" t="b">
        <v>0</v>
      </c>
      <c r="BN267" s="4" t="b">
        <v>0</v>
      </c>
      <c r="BO267" s="4" t="b">
        <v>0</v>
      </c>
      <c r="BP267" s="4" t="b">
        <v>0</v>
      </c>
      <c r="BQ267" s="4" t="b">
        <v>0</v>
      </c>
      <c r="BR267" s="4" t="b">
        <v>0</v>
      </c>
      <c r="BS267" s="4" t="b">
        <v>0</v>
      </c>
      <c r="BU267" s="4" t="str">
        <f>IF(BM267=TRUE,H267,"")</f>
        <v/>
      </c>
      <c r="BV267" s="4" t="str">
        <f>IF(BN267=TRUE,H267&amp;"_1mM","")</f>
        <v/>
      </c>
      <c r="BW267" s="4" t="str">
        <f>IF(BO267=TRUE,U267,"")</f>
        <v/>
      </c>
      <c r="BX267" s="4" t="str">
        <f>IF(BP267=TRUE,U267&amp;"_1mM","")</f>
        <v/>
      </c>
      <c r="BY267" s="4" t="str">
        <f>IF(BQ267=TRUE,AH267,"")</f>
        <v/>
      </c>
      <c r="BZ267" s="4" t="str">
        <f>IF(BR267=TRUE,AH267&amp;"_1mM","")</f>
        <v/>
      </c>
      <c r="CA267" s="4" t="str">
        <f>IF(BS267=TRUE,AU267,"")</f>
        <v/>
      </c>
      <c r="CB267" s="113" t="str">
        <f>IF(BT267=TRUE,AU267&amp;"_1mM","")</f>
        <v/>
      </c>
      <c r="CF267" s="120" t="s">
        <v>176</v>
      </c>
      <c r="CG267" s="123" t="s">
        <v>176</v>
      </c>
      <c r="CH267" s="4" t="b">
        <f t="shared" si="31"/>
        <v>0</v>
      </c>
      <c r="CI267" s="69"/>
      <c r="CJ267" s="69"/>
      <c r="CK267" s="69"/>
      <c r="CP267" s="4" t="b">
        <f t="shared" si="30"/>
        <v>0</v>
      </c>
      <c r="CQ267" s="4" t="b">
        <f t="shared" si="32"/>
        <v>0</v>
      </c>
      <c r="CS267" s="4" t="b">
        <f>$CS$128</f>
        <v>0</v>
      </c>
      <c r="CY267" s="4" t="b">
        <f>CY134</f>
        <v>0</v>
      </c>
      <c r="DC267" s="69"/>
      <c r="DD267" s="5"/>
      <c r="DE267" s="5"/>
      <c r="DF267" s="5"/>
      <c r="DG267" s="5"/>
      <c r="DH267" s="5"/>
      <c r="DJ267" s="78"/>
      <c r="DS267" s="5"/>
    </row>
    <row r="268" spans="1:123" ht="15" customHeight="1">
      <c r="B268" s="72"/>
      <c r="F268" s="71"/>
      <c r="G268" s="2"/>
      <c r="H268" s="57"/>
      <c r="I268" s="57"/>
      <c r="J268" s="57"/>
      <c r="K268" s="57"/>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7"/>
      <c r="AI268" s="57"/>
      <c r="AJ268" s="57"/>
      <c r="AK268" s="57"/>
      <c r="AL268" s="57"/>
      <c r="AM268" s="57"/>
      <c r="AN268" s="57"/>
      <c r="AO268" s="57"/>
      <c r="AP268" s="57"/>
      <c r="AQ268" s="57"/>
      <c r="AR268" s="57"/>
      <c r="AS268" s="57"/>
      <c r="AT268" s="57"/>
      <c r="AU268" s="57"/>
      <c r="AV268" s="57"/>
      <c r="AW268" s="57"/>
      <c r="AX268" s="57"/>
      <c r="AY268" s="57"/>
      <c r="AZ268" s="57"/>
      <c r="BA268" s="57"/>
      <c r="BB268" s="75"/>
      <c r="BC268" s="75"/>
      <c r="BD268" s="75"/>
      <c r="BE268" s="75"/>
      <c r="BF268" s="75"/>
      <c r="BG268" s="97"/>
      <c r="BM268" s="24"/>
      <c r="CB268" s="113"/>
      <c r="CE268" s="87"/>
      <c r="CF268" s="120" t="s">
        <v>390</v>
      </c>
      <c r="CG268" s="123" t="s">
        <v>390</v>
      </c>
      <c r="CH268" s="4" t="b">
        <f t="shared" si="31"/>
        <v>0</v>
      </c>
      <c r="CI268" s="69"/>
      <c r="CJ268" s="69"/>
      <c r="CK268" s="69"/>
      <c r="CP268" s="4" t="b">
        <f t="shared" ref="CP268:CP331" si="34">IF(COUNTIF(DJ:DJ,CF268)&gt;0,TRUE,FALSE)</f>
        <v>0</v>
      </c>
      <c r="CQ268" s="4" t="b">
        <f t="shared" si="32"/>
        <v>0</v>
      </c>
      <c r="CU268" s="4" t="b">
        <f>$CU$130</f>
        <v>0</v>
      </c>
      <c r="CX268" s="4" t="b">
        <f>$CX$133</f>
        <v>0</v>
      </c>
      <c r="CZ268" s="4" t="b">
        <f>CZ135</f>
        <v>0</v>
      </c>
      <c r="DB268" s="4" t="b">
        <f>$DB$137</f>
        <v>0</v>
      </c>
      <c r="DC268" s="69"/>
      <c r="DD268" s="5"/>
      <c r="DE268" s="5"/>
      <c r="DF268" s="5"/>
      <c r="DG268" s="5"/>
      <c r="DH268" s="5"/>
      <c r="DJ268" s="78"/>
      <c r="DS268" s="5"/>
    </row>
    <row r="269" spans="1:123" ht="15" customHeight="1">
      <c r="F269" s="71"/>
      <c r="G269" s="2"/>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7"/>
      <c r="AI269" s="57"/>
      <c r="AJ269" s="57"/>
      <c r="AK269" s="57"/>
      <c r="AL269" s="57"/>
      <c r="AM269" s="57"/>
      <c r="AN269" s="57"/>
      <c r="AO269" s="57"/>
      <c r="AP269" s="57"/>
      <c r="AQ269" s="57"/>
      <c r="AR269" s="57"/>
      <c r="AS269" s="57"/>
      <c r="AT269" s="57"/>
      <c r="AU269" s="57"/>
      <c r="AV269" s="57"/>
      <c r="AW269" s="57"/>
      <c r="AX269" s="57"/>
      <c r="AY269" s="57"/>
      <c r="AZ269" s="57"/>
      <c r="BA269" s="57"/>
      <c r="BB269" s="75"/>
      <c r="BC269" s="75"/>
      <c r="BD269" s="75"/>
      <c r="BE269" s="75"/>
      <c r="BF269" s="75"/>
      <c r="BG269" s="97"/>
      <c r="BM269" s="24" t="b">
        <v>0</v>
      </c>
      <c r="BN269" s="4" t="b">
        <v>0</v>
      </c>
      <c r="BO269" s="4" t="b">
        <v>0</v>
      </c>
      <c r="BP269" s="4" t="b">
        <v>0</v>
      </c>
      <c r="BQ269" s="4" t="b">
        <v>0</v>
      </c>
      <c r="BS269" s="4" t="b">
        <v>0</v>
      </c>
      <c r="BU269" s="4" t="str">
        <f>IF(BM269=TRUE,H269,"")</f>
        <v/>
      </c>
      <c r="BV269" s="4" t="str">
        <f>IF(BN269=TRUE,H269&amp;"_1mM","")</f>
        <v/>
      </c>
      <c r="BW269" s="4" t="str">
        <f>IF(BO269=TRUE,U269,"")</f>
        <v/>
      </c>
      <c r="BX269" s="4" t="str">
        <f>IF(BP269=TRUE,U269&amp;"_1mM","")</f>
        <v/>
      </c>
      <c r="BY269" s="4" t="str">
        <f>IF(BQ269=TRUE,AH269,"")</f>
        <v/>
      </c>
      <c r="BZ269" s="4" t="str">
        <f>IF(BR269=TRUE,AH269&amp;"_1mM","")</f>
        <v/>
      </c>
      <c r="CA269" s="4" t="str">
        <f>IF(BS269=TRUE,AU269,"")</f>
        <v/>
      </c>
      <c r="CB269" s="113" t="str">
        <f>IF(BT269=TRUE,AU269&amp;"_1mM","")</f>
        <v/>
      </c>
      <c r="CE269" s="87"/>
      <c r="CF269" s="120" t="s">
        <v>177</v>
      </c>
      <c r="CG269" s="123" t="s">
        <v>177</v>
      </c>
      <c r="CH269" s="4" t="b">
        <f t="shared" ref="CH269:CH332" si="35">IF(COUNTIF(CP269:DD269,TRUE)=0,FALSE,TRUE)</f>
        <v>0</v>
      </c>
      <c r="CI269" s="69"/>
      <c r="CJ269" s="69"/>
      <c r="CK269" s="69"/>
      <c r="CP269" s="4" t="b">
        <f t="shared" si="34"/>
        <v>0</v>
      </c>
      <c r="CQ269" s="4" t="b">
        <f t="shared" ref="CQ269:CQ332" si="36">IF(COUNTIF($BU$142:$CB$317,CF269)&gt;0,TRUE,FALSE)</f>
        <v>0</v>
      </c>
      <c r="CS269" s="4" t="b">
        <f>$CS$128</f>
        <v>0</v>
      </c>
      <c r="CY269" s="4" t="b">
        <f>CY134</f>
        <v>0</v>
      </c>
      <c r="DC269" s="69"/>
      <c r="DD269" s="5"/>
      <c r="DE269" s="5"/>
      <c r="DF269" s="5"/>
      <c r="DG269" s="5"/>
      <c r="DH269" s="5"/>
      <c r="DJ269" s="78"/>
      <c r="DS269" s="5"/>
    </row>
    <row r="270" spans="1:123" ht="15" customHeight="1">
      <c r="F270" s="71"/>
      <c r="G270" s="2"/>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7"/>
      <c r="AI270" s="57"/>
      <c r="AJ270" s="57"/>
      <c r="AK270" s="57"/>
      <c r="AL270" s="57"/>
      <c r="AM270" s="57"/>
      <c r="AN270" s="57"/>
      <c r="AO270" s="57"/>
      <c r="AP270" s="57"/>
      <c r="AQ270" s="57"/>
      <c r="AR270" s="57"/>
      <c r="AS270" s="57"/>
      <c r="AT270" s="57"/>
      <c r="AU270" s="57"/>
      <c r="AV270" s="57"/>
      <c r="AW270" s="57"/>
      <c r="AX270" s="57"/>
      <c r="AY270" s="57"/>
      <c r="AZ270" s="57"/>
      <c r="BA270" s="57"/>
      <c r="BB270" s="75"/>
      <c r="BC270" s="75"/>
      <c r="BD270" s="75"/>
      <c r="BE270" s="75"/>
      <c r="BF270" s="75"/>
      <c r="BG270" s="97"/>
      <c r="BM270" s="24"/>
      <c r="CB270" s="113"/>
      <c r="CF270" s="120" t="s">
        <v>395</v>
      </c>
      <c r="CG270" s="123" t="s">
        <v>395</v>
      </c>
      <c r="CH270" s="4" t="b">
        <f t="shared" si="35"/>
        <v>0</v>
      </c>
      <c r="CI270" s="69"/>
      <c r="CJ270" s="69"/>
      <c r="CK270" s="69"/>
      <c r="CL270" s="87"/>
      <c r="CM270" s="87"/>
      <c r="CN270" s="87"/>
      <c r="CO270" s="87"/>
      <c r="CP270" s="4" t="b">
        <f t="shared" si="34"/>
        <v>0</v>
      </c>
      <c r="CQ270" s="4" t="b">
        <f t="shared" si="36"/>
        <v>0</v>
      </c>
      <c r="CU270" s="4" t="b">
        <f>$CU$130</f>
        <v>0</v>
      </c>
      <c r="CX270" s="4" t="b">
        <f>$CX$133</f>
        <v>0</v>
      </c>
      <c r="CZ270" s="4" t="b">
        <f>CZ135</f>
        <v>0</v>
      </c>
      <c r="DB270" s="4" t="b">
        <f>$DB$137</f>
        <v>0</v>
      </c>
      <c r="DC270" s="69"/>
      <c r="DD270" s="5"/>
      <c r="DE270" s="5"/>
      <c r="DF270" s="5"/>
      <c r="DG270" s="5"/>
      <c r="DH270" s="5"/>
      <c r="DJ270" s="78"/>
      <c r="DS270" s="5"/>
    </row>
    <row r="271" spans="1:123" ht="15" customHeight="1">
      <c r="F271" s="71"/>
      <c r="G271" s="2"/>
      <c r="H271" s="57"/>
      <c r="I271" s="57"/>
      <c r="J271" s="57"/>
      <c r="K271" s="57"/>
      <c r="L271" s="57"/>
      <c r="M271" s="57"/>
      <c r="N271" s="57"/>
      <c r="O271" s="57"/>
      <c r="P271" s="57"/>
      <c r="Q271" s="57"/>
      <c r="R271" s="57"/>
      <c r="S271" s="57"/>
      <c r="T271" s="57"/>
      <c r="U271" s="57"/>
      <c r="V271" s="57"/>
      <c r="W271" s="57"/>
      <c r="X271" s="57"/>
      <c r="Y271" s="57"/>
      <c r="Z271" s="57"/>
      <c r="AA271" s="57"/>
      <c r="AB271" s="57"/>
      <c r="AC271" s="57"/>
      <c r="AD271" s="57"/>
      <c r="AE271" s="57"/>
      <c r="AF271" s="57"/>
      <c r="AG271" s="57"/>
      <c r="AH271" s="59" t="s">
        <v>407</v>
      </c>
      <c r="AI271" s="57"/>
      <c r="AJ271" s="57"/>
      <c r="AK271" s="57"/>
      <c r="AL271" s="57"/>
      <c r="AM271" s="57"/>
      <c r="AN271" s="57"/>
      <c r="AO271" s="57"/>
      <c r="AP271" s="57"/>
      <c r="AQ271" s="57"/>
      <c r="AR271" s="57"/>
      <c r="AS271" s="57"/>
      <c r="AT271" s="57"/>
      <c r="AU271" s="57"/>
      <c r="AV271" s="57"/>
      <c r="AW271" s="57"/>
      <c r="AX271" s="57"/>
      <c r="AY271" s="57"/>
      <c r="AZ271" s="57"/>
      <c r="BA271" s="57"/>
      <c r="BB271" s="75"/>
      <c r="BC271" s="75"/>
      <c r="BD271" s="75"/>
      <c r="BE271" s="75"/>
      <c r="BF271" s="75"/>
      <c r="BG271" s="97"/>
      <c r="BM271" s="24" t="b">
        <v>0</v>
      </c>
      <c r="BO271" s="4" t="b">
        <v>0</v>
      </c>
      <c r="BQ271" s="4" t="b">
        <v>0</v>
      </c>
      <c r="BR271" s="4" t="b">
        <v>0</v>
      </c>
      <c r="BS271" s="4" t="b">
        <v>0</v>
      </c>
      <c r="BT271" s="4" t="b">
        <v>0</v>
      </c>
      <c r="BU271" s="4" t="str">
        <f>IF(BM271=TRUE,H271,"")</f>
        <v/>
      </c>
      <c r="BV271" s="4" t="str">
        <f>IF(BN271=TRUE,H271&amp;"_1mM","")</f>
        <v/>
      </c>
      <c r="BW271" s="4" t="str">
        <f>IF(BO271=TRUE,U271,"")</f>
        <v/>
      </c>
      <c r="BX271" s="4" t="str">
        <f>IF(BP271=TRUE,U271&amp;"_1mM","")</f>
        <v/>
      </c>
      <c r="BY271" s="4" t="str">
        <f>IF(BQ271=TRUE,AH271,"")</f>
        <v/>
      </c>
      <c r="BZ271" s="4" t="str">
        <f>IF(BR271=TRUE,AH271&amp;"_1mM","")</f>
        <v/>
      </c>
      <c r="CA271" s="4" t="str">
        <f>IF(BS271=TRUE,AU271,"")</f>
        <v/>
      </c>
      <c r="CB271" s="113" t="str">
        <f>IF(BT271=TRUE,AU271&amp;"_1mM","")</f>
        <v/>
      </c>
      <c r="CF271" s="120" t="s">
        <v>178</v>
      </c>
      <c r="CG271" s="123" t="s">
        <v>178</v>
      </c>
      <c r="CH271" s="4" t="b">
        <f t="shared" si="35"/>
        <v>0</v>
      </c>
      <c r="CI271" s="69"/>
      <c r="CJ271" s="69"/>
      <c r="CK271" s="69"/>
      <c r="CL271" s="87"/>
      <c r="CM271" s="87"/>
      <c r="CN271" s="87"/>
      <c r="CO271" s="87"/>
      <c r="CP271" s="4" t="b">
        <f t="shared" si="34"/>
        <v>0</v>
      </c>
      <c r="CQ271" s="4" t="b">
        <f t="shared" si="36"/>
        <v>0</v>
      </c>
      <c r="CR271" s="4" t="b">
        <f>CR127</f>
        <v>0</v>
      </c>
      <c r="CS271" s="4" t="b">
        <f>$CS$128</f>
        <v>0</v>
      </c>
      <c r="CY271" s="4" t="b">
        <f>CY134</f>
        <v>0</v>
      </c>
      <c r="DC271" s="69"/>
      <c r="DD271" s="5"/>
      <c r="DE271" s="5"/>
      <c r="DF271" s="5"/>
      <c r="DG271" s="5"/>
      <c r="DH271" s="5"/>
      <c r="DJ271" s="78"/>
      <c r="DS271" s="5"/>
    </row>
    <row r="272" spans="1:123" ht="15" customHeight="1">
      <c r="F272" s="71"/>
      <c r="G272" s="2"/>
      <c r="H272" s="57"/>
      <c r="I272" s="57"/>
      <c r="J272" s="57"/>
      <c r="K272" s="57"/>
      <c r="L272" s="57"/>
      <c r="M272" s="57"/>
      <c r="N272" s="57"/>
      <c r="O272" s="57"/>
      <c r="P272" s="57"/>
      <c r="Q272" s="57"/>
      <c r="R272" s="57"/>
      <c r="S272" s="57"/>
      <c r="T272" s="57"/>
      <c r="U272" s="57"/>
      <c r="V272" s="57"/>
      <c r="W272" s="57"/>
      <c r="X272" s="57"/>
      <c r="Y272" s="57"/>
      <c r="Z272" s="57"/>
      <c r="AA272" s="57"/>
      <c r="AB272" s="57"/>
      <c r="AC272" s="57"/>
      <c r="AD272" s="57"/>
      <c r="AE272" s="57"/>
      <c r="AF272" s="57"/>
      <c r="AG272" s="57"/>
      <c r="AH272" s="57"/>
      <c r="AI272" s="57"/>
      <c r="AJ272" s="57"/>
      <c r="AK272" s="57"/>
      <c r="AL272" s="57"/>
      <c r="AM272" s="57"/>
      <c r="AN272" s="57"/>
      <c r="AO272" s="57"/>
      <c r="AP272" s="57"/>
      <c r="AQ272" s="57"/>
      <c r="AR272" s="57"/>
      <c r="AS272" s="57"/>
      <c r="AT272" s="57"/>
      <c r="AU272" s="57"/>
      <c r="AV272" s="57"/>
      <c r="AW272" s="57"/>
      <c r="AX272" s="57"/>
      <c r="AY272" s="57"/>
      <c r="AZ272" s="57"/>
      <c r="BA272" s="57"/>
      <c r="BB272" s="75"/>
      <c r="BC272" s="75"/>
      <c r="BD272" s="75"/>
      <c r="BE272" s="75"/>
      <c r="BF272" s="75"/>
      <c r="BG272" s="97"/>
      <c r="BM272" s="24"/>
      <c r="CB272" s="113"/>
      <c r="CF272" s="120" t="s">
        <v>400</v>
      </c>
      <c r="CG272" s="123" t="s">
        <v>400</v>
      </c>
      <c r="CH272" s="4" t="b">
        <f t="shared" si="35"/>
        <v>0</v>
      </c>
      <c r="CI272" s="69"/>
      <c r="CJ272" s="69"/>
      <c r="CK272" s="69"/>
      <c r="CL272" s="87"/>
      <c r="CM272" s="87"/>
      <c r="CN272" s="87"/>
      <c r="CO272" s="87"/>
      <c r="CP272" s="4" t="b">
        <f t="shared" si="34"/>
        <v>0</v>
      </c>
      <c r="CQ272" s="4" t="b">
        <f t="shared" si="36"/>
        <v>0</v>
      </c>
      <c r="CU272" s="4" t="b">
        <f>$CU$130</f>
        <v>0</v>
      </c>
      <c r="CX272" s="4" t="b">
        <f>$CX$133</f>
        <v>0</v>
      </c>
      <c r="CZ272" s="4" t="b">
        <f>CZ135</f>
        <v>0</v>
      </c>
      <c r="DB272" s="4" t="b">
        <f>$DB$137</f>
        <v>0</v>
      </c>
      <c r="DC272" s="69"/>
      <c r="DD272" s="5"/>
      <c r="DE272" s="5"/>
      <c r="DF272" s="5"/>
      <c r="DG272" s="5"/>
      <c r="DH272" s="5"/>
      <c r="DJ272" s="78"/>
      <c r="DS272" s="5"/>
    </row>
    <row r="273" spans="6:123" ht="15" customHeight="1">
      <c r="F273" s="71"/>
      <c r="G273" s="2"/>
      <c r="H273" s="57"/>
      <c r="I273" s="57"/>
      <c r="J273" s="57"/>
      <c r="K273" s="57"/>
      <c r="L273" s="57"/>
      <c r="M273" s="57"/>
      <c r="N273" s="57"/>
      <c r="O273" s="57"/>
      <c r="P273" s="57"/>
      <c r="Q273" s="57"/>
      <c r="R273" s="57"/>
      <c r="S273" s="57"/>
      <c r="T273" s="57"/>
      <c r="U273" s="57"/>
      <c r="V273" s="57"/>
      <c r="W273" s="57"/>
      <c r="X273" s="57"/>
      <c r="Y273" s="57"/>
      <c r="Z273" s="57"/>
      <c r="AA273" s="57"/>
      <c r="AB273" s="57"/>
      <c r="AC273" s="57"/>
      <c r="AD273" s="57"/>
      <c r="AE273" s="57"/>
      <c r="AF273" s="57"/>
      <c r="AG273" s="57"/>
      <c r="AH273" s="57"/>
      <c r="AI273" s="57"/>
      <c r="AJ273" s="57"/>
      <c r="AK273" s="57"/>
      <c r="AL273" s="57"/>
      <c r="AM273" s="57"/>
      <c r="AN273" s="57"/>
      <c r="AO273" s="57"/>
      <c r="AP273" s="57"/>
      <c r="AQ273" s="57"/>
      <c r="AR273" s="57"/>
      <c r="AS273" s="57"/>
      <c r="AT273" s="57"/>
      <c r="AU273" s="57"/>
      <c r="AV273" s="57"/>
      <c r="AW273" s="57"/>
      <c r="AX273" s="57"/>
      <c r="AY273" s="57"/>
      <c r="AZ273" s="57"/>
      <c r="BA273" s="57"/>
      <c r="BB273" s="75"/>
      <c r="BC273" s="75"/>
      <c r="BD273" s="75"/>
      <c r="BE273" s="75"/>
      <c r="BF273" s="75"/>
      <c r="BG273" s="97"/>
      <c r="BM273" s="24" t="b">
        <v>0</v>
      </c>
      <c r="BN273" s="4" t="b">
        <v>0</v>
      </c>
      <c r="BO273" s="4" t="b">
        <v>0</v>
      </c>
      <c r="BP273" s="4" t="b">
        <v>0</v>
      </c>
      <c r="BQ273" s="4" t="b">
        <v>0</v>
      </c>
      <c r="BR273" s="4" t="b">
        <v>0</v>
      </c>
      <c r="BS273" s="4" t="b">
        <v>0</v>
      </c>
      <c r="BU273" s="4" t="str">
        <f>IF(BM273=TRUE,H273,"")</f>
        <v/>
      </c>
      <c r="BV273" s="4" t="str">
        <f>IF(BN273=TRUE,H273&amp;"_1mM","")</f>
        <v/>
      </c>
      <c r="BW273" s="4" t="str">
        <f>IF(BO273=TRUE,U273,"")</f>
        <v/>
      </c>
      <c r="BX273" s="4" t="str">
        <f>IF(BP273=TRUE,U273&amp;"_1mM","")</f>
        <v/>
      </c>
      <c r="BY273" s="4" t="str">
        <f>IF(BQ273=TRUE,AH273,"")</f>
        <v/>
      </c>
      <c r="BZ273" s="4" t="str">
        <f>IF(BR273=TRUE,AH273&amp;"_1mM","")</f>
        <v/>
      </c>
      <c r="CA273" s="4" t="str">
        <f>IF(BS273=TRUE,AU273,"")</f>
        <v/>
      </c>
      <c r="CB273" s="113" t="str">
        <f>IF(BT273=TRUE,AU273&amp;"_1mM","")</f>
        <v/>
      </c>
      <c r="CF273" s="120" t="s">
        <v>179</v>
      </c>
      <c r="CG273" s="123" t="s">
        <v>179</v>
      </c>
      <c r="CH273" s="4" t="b">
        <f t="shared" si="35"/>
        <v>0</v>
      </c>
      <c r="CI273" s="69"/>
      <c r="CJ273" s="69"/>
      <c r="CK273" s="69"/>
      <c r="CL273" s="87"/>
      <c r="CM273" s="87"/>
      <c r="CN273" s="87"/>
      <c r="CO273" s="87"/>
      <c r="CP273" s="4" t="b">
        <f t="shared" si="34"/>
        <v>0</v>
      </c>
      <c r="CQ273" s="4" t="b">
        <f t="shared" si="36"/>
        <v>0</v>
      </c>
      <c r="CS273" s="4" t="b">
        <f>$CS$128</f>
        <v>0</v>
      </c>
      <c r="CY273" s="4" t="b">
        <f>CY134</f>
        <v>0</v>
      </c>
      <c r="DC273" s="69"/>
      <c r="DD273" s="5"/>
      <c r="DE273" s="5"/>
      <c r="DF273" s="5"/>
      <c r="DG273" s="5"/>
      <c r="DH273" s="5"/>
      <c r="DJ273" s="78"/>
      <c r="DS273" s="5"/>
    </row>
    <row r="274" spans="6:123" ht="15" customHeight="1">
      <c r="F274" s="71"/>
      <c r="G274" s="2"/>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7"/>
      <c r="AI274" s="57"/>
      <c r="AJ274" s="57"/>
      <c r="AK274" s="57"/>
      <c r="AL274" s="57"/>
      <c r="AM274" s="57"/>
      <c r="AN274" s="57"/>
      <c r="AO274" s="57"/>
      <c r="AP274" s="57"/>
      <c r="AQ274" s="57"/>
      <c r="AR274" s="57"/>
      <c r="AS274" s="57"/>
      <c r="AT274" s="57"/>
      <c r="AU274" s="57"/>
      <c r="AV274" s="57"/>
      <c r="AW274" s="57"/>
      <c r="AX274" s="57"/>
      <c r="AY274" s="57"/>
      <c r="AZ274" s="57"/>
      <c r="BA274" s="57"/>
      <c r="BB274" s="75"/>
      <c r="BC274" s="75"/>
      <c r="BD274" s="75"/>
      <c r="BE274" s="75"/>
      <c r="BF274" s="75"/>
      <c r="BG274" s="97"/>
      <c r="BM274" s="24"/>
      <c r="CB274" s="113"/>
      <c r="CF274" s="120" t="s">
        <v>405</v>
      </c>
      <c r="CG274" s="123" t="s">
        <v>405</v>
      </c>
      <c r="CH274" s="4" t="b">
        <f t="shared" si="35"/>
        <v>0</v>
      </c>
      <c r="CI274" s="69"/>
      <c r="CJ274" s="69"/>
      <c r="CK274" s="69"/>
      <c r="CP274" s="4" t="b">
        <f t="shared" si="34"/>
        <v>0</v>
      </c>
      <c r="CQ274" s="4" t="b">
        <f t="shared" si="36"/>
        <v>0</v>
      </c>
      <c r="CU274" s="4" t="b">
        <f>$CU$130</f>
        <v>0</v>
      </c>
      <c r="CX274" s="4" t="b">
        <f>$CX$133</f>
        <v>0</v>
      </c>
      <c r="CZ274" s="4" t="b">
        <f>CZ135</f>
        <v>0</v>
      </c>
      <c r="DB274" s="4" t="b">
        <f>$DB$137</f>
        <v>0</v>
      </c>
      <c r="DC274" s="69"/>
      <c r="DD274" s="5"/>
      <c r="DE274" s="5"/>
      <c r="DF274" s="5"/>
      <c r="DG274" s="5"/>
      <c r="DH274" s="5"/>
      <c r="DJ274" s="78"/>
      <c r="DS274" s="5"/>
    </row>
    <row r="275" spans="6:123" ht="15" customHeight="1">
      <c r="F275" s="71"/>
      <c r="G275" s="2"/>
      <c r="H275" s="57"/>
      <c r="I275" s="57"/>
      <c r="J275" s="57"/>
      <c r="K275" s="57"/>
      <c r="L275" s="57"/>
      <c r="M275" s="57"/>
      <c r="N275" s="57"/>
      <c r="O275" s="57"/>
      <c r="P275" s="57"/>
      <c r="Q275" s="57"/>
      <c r="R275" s="57"/>
      <c r="S275" s="57"/>
      <c r="T275" s="57"/>
      <c r="U275" s="57"/>
      <c r="V275" s="57"/>
      <c r="W275" s="57"/>
      <c r="X275" s="57"/>
      <c r="Y275" s="57"/>
      <c r="Z275" s="57"/>
      <c r="AA275" s="57"/>
      <c r="AB275" s="57"/>
      <c r="AC275" s="57"/>
      <c r="AD275" s="57"/>
      <c r="AE275" s="57"/>
      <c r="AF275" s="57"/>
      <c r="AG275" s="57"/>
      <c r="AH275" s="57"/>
      <c r="AI275" s="57"/>
      <c r="AJ275" s="57"/>
      <c r="AK275" s="57"/>
      <c r="AL275" s="57"/>
      <c r="AM275" s="57"/>
      <c r="AN275" s="57"/>
      <c r="AO275" s="57"/>
      <c r="AP275" s="57"/>
      <c r="AQ275" s="57"/>
      <c r="AR275" s="57"/>
      <c r="AS275" s="57"/>
      <c r="AT275" s="57"/>
      <c r="AU275" s="57"/>
      <c r="AV275" s="57"/>
      <c r="AW275" s="57"/>
      <c r="AX275" s="57"/>
      <c r="AY275" s="57"/>
      <c r="AZ275" s="57"/>
      <c r="BA275" s="57"/>
      <c r="BB275" s="75"/>
      <c r="BC275" s="75"/>
      <c r="BD275" s="75"/>
      <c r="BE275" s="75"/>
      <c r="BF275" s="75"/>
      <c r="BG275" s="97"/>
      <c r="BM275" s="24" t="b">
        <v>0</v>
      </c>
      <c r="BN275" s="4" t="b">
        <v>0</v>
      </c>
      <c r="BO275" s="4" t="b">
        <v>0</v>
      </c>
      <c r="BQ275" s="4" t="b">
        <v>0</v>
      </c>
      <c r="BR275" s="4" t="b">
        <v>0</v>
      </c>
      <c r="BS275" s="4" t="b">
        <v>0</v>
      </c>
      <c r="BT275" s="4" t="b">
        <v>0</v>
      </c>
      <c r="BU275" s="4" t="str">
        <f>IF(BM275=TRUE,H275,"")</f>
        <v/>
      </c>
      <c r="BV275" s="4" t="str">
        <f>IF(BN275=TRUE,H275&amp;"_1mM","")</f>
        <v/>
      </c>
      <c r="BW275" s="4" t="str">
        <f>IF(BO275=TRUE,U275,"")</f>
        <v/>
      </c>
      <c r="BX275" s="4" t="str">
        <f>IF(BP275=TRUE,U275&amp;"_1mM","")</f>
        <v/>
      </c>
      <c r="BY275" s="4" t="str">
        <f>IF(BQ275=TRUE,AH275,"")</f>
        <v/>
      </c>
      <c r="BZ275" s="4" t="str">
        <f>IF(BR275=TRUE,AH275&amp;"_1mM","")</f>
        <v/>
      </c>
      <c r="CA275" s="4" t="str">
        <f>IF(BS275=TRUE,AU275,"")</f>
        <v/>
      </c>
      <c r="CB275" s="113" t="str">
        <f>IF(BT275=TRUE,AU275&amp;"_1mM","")</f>
        <v/>
      </c>
      <c r="CF275" s="120" t="s">
        <v>181</v>
      </c>
      <c r="CG275" s="123" t="s">
        <v>181</v>
      </c>
      <c r="CH275" s="4" t="b">
        <f t="shared" si="35"/>
        <v>0</v>
      </c>
      <c r="CI275" s="69"/>
      <c r="CJ275" s="69"/>
      <c r="CK275" s="69"/>
      <c r="CP275" s="4" t="b">
        <f t="shared" si="34"/>
        <v>0</v>
      </c>
      <c r="CQ275" s="4" t="b">
        <f t="shared" si="36"/>
        <v>0</v>
      </c>
      <c r="CS275" s="4" t="b">
        <f>$CS$128</f>
        <v>0</v>
      </c>
      <c r="CY275" s="4" t="b">
        <f>CY134</f>
        <v>0</v>
      </c>
      <c r="DC275" s="69"/>
      <c r="DD275" s="5"/>
      <c r="DE275" s="5"/>
      <c r="DF275" s="5"/>
      <c r="DG275" s="5"/>
      <c r="DH275" s="5"/>
      <c r="DJ275" s="78"/>
      <c r="DS275" s="5"/>
    </row>
    <row r="276" spans="6:123" ht="15" customHeight="1">
      <c r="F276" s="71"/>
      <c r="G276" s="2"/>
      <c r="H276" s="57"/>
      <c r="I276" s="57"/>
      <c r="J276" s="57"/>
      <c r="K276" s="57"/>
      <c r="L276" s="57"/>
      <c r="M276" s="57"/>
      <c r="N276" s="57"/>
      <c r="O276" s="57"/>
      <c r="P276" s="57"/>
      <c r="Q276" s="57"/>
      <c r="R276" s="57"/>
      <c r="S276" s="57"/>
      <c r="T276" s="57"/>
      <c r="U276" s="57"/>
      <c r="V276" s="57"/>
      <c r="W276" s="57"/>
      <c r="X276" s="57"/>
      <c r="Y276" s="57"/>
      <c r="Z276" s="57"/>
      <c r="AA276" s="57"/>
      <c r="AB276" s="57"/>
      <c r="AC276" s="57"/>
      <c r="AD276" s="57"/>
      <c r="AE276" s="57"/>
      <c r="AF276" s="57"/>
      <c r="AG276" s="57"/>
      <c r="AH276" s="57"/>
      <c r="AI276" s="57"/>
      <c r="AJ276" s="57"/>
      <c r="AK276" s="57"/>
      <c r="AL276" s="57"/>
      <c r="AM276" s="57"/>
      <c r="AN276" s="57"/>
      <c r="AO276" s="57"/>
      <c r="AP276" s="57"/>
      <c r="AQ276" s="57"/>
      <c r="AR276" s="57"/>
      <c r="AS276" s="57"/>
      <c r="AT276" s="57"/>
      <c r="AU276" s="57"/>
      <c r="AV276" s="57"/>
      <c r="AW276" s="57"/>
      <c r="AX276" s="57"/>
      <c r="AY276" s="57"/>
      <c r="AZ276" s="57"/>
      <c r="BA276" s="57"/>
      <c r="BB276" s="75"/>
      <c r="BC276" s="75"/>
      <c r="BD276" s="75"/>
      <c r="BE276" s="75"/>
      <c r="BF276" s="75"/>
      <c r="BG276" s="97"/>
      <c r="BM276" s="24"/>
      <c r="CB276" s="113"/>
      <c r="CF276" s="120" t="s">
        <v>410</v>
      </c>
      <c r="CG276" s="123" t="s">
        <v>410</v>
      </c>
      <c r="CH276" s="4" t="b">
        <f t="shared" si="35"/>
        <v>0</v>
      </c>
      <c r="CI276" s="69"/>
      <c r="CJ276" s="69"/>
      <c r="CK276" s="69"/>
      <c r="CP276" s="4" t="b">
        <f t="shared" si="34"/>
        <v>0</v>
      </c>
      <c r="CQ276" s="4" t="b">
        <f t="shared" si="36"/>
        <v>0</v>
      </c>
      <c r="CU276" s="4" t="b">
        <f>$CU$130</f>
        <v>0</v>
      </c>
      <c r="CX276" s="4" t="b">
        <f>$CX$133</f>
        <v>0</v>
      </c>
      <c r="CZ276" s="4" t="b">
        <f>CZ135</f>
        <v>0</v>
      </c>
      <c r="DB276" s="4" t="b">
        <f>$DB$137</f>
        <v>0</v>
      </c>
      <c r="DC276" s="69"/>
      <c r="DD276" s="5"/>
      <c r="DE276" s="5"/>
      <c r="DF276" s="5"/>
      <c r="DG276" s="5"/>
      <c r="DH276" s="5"/>
      <c r="DJ276" s="78"/>
      <c r="DS276" s="5"/>
    </row>
    <row r="277" spans="6:123" ht="15" customHeight="1">
      <c r="F277" s="71"/>
      <c r="G277" s="2"/>
      <c r="H277" s="57"/>
      <c r="I277" s="57"/>
      <c r="J277" s="57"/>
      <c r="K277" s="57"/>
      <c r="L277" s="57"/>
      <c r="M277" s="57"/>
      <c r="N277" s="57"/>
      <c r="O277" s="57"/>
      <c r="P277" s="57"/>
      <c r="Q277" s="57"/>
      <c r="R277" s="57"/>
      <c r="S277" s="57"/>
      <c r="T277" s="57"/>
      <c r="U277" s="57" t="s">
        <v>423</v>
      </c>
      <c r="V277" s="57"/>
      <c r="W277" s="57"/>
      <c r="X277" s="57"/>
      <c r="Y277" s="57"/>
      <c r="Z277" s="57"/>
      <c r="AA277" s="57"/>
      <c r="AB277" s="57"/>
      <c r="AC277" s="57"/>
      <c r="AD277" s="57"/>
      <c r="AE277" s="57"/>
      <c r="AF277" s="57"/>
      <c r="AG277" s="57"/>
      <c r="AH277" s="57"/>
      <c r="AI277" s="57"/>
      <c r="AJ277" s="57"/>
      <c r="AK277" s="57"/>
      <c r="AL277" s="57"/>
      <c r="AM277" s="57"/>
      <c r="AN277" s="57"/>
      <c r="AO277" s="57"/>
      <c r="AP277" s="57"/>
      <c r="AQ277" s="57"/>
      <c r="AR277" s="57"/>
      <c r="AS277" s="57"/>
      <c r="AT277" s="57"/>
      <c r="AU277" s="57"/>
      <c r="AV277" s="57"/>
      <c r="AW277" s="57"/>
      <c r="AX277" s="57"/>
      <c r="AY277" s="57"/>
      <c r="AZ277" s="57"/>
      <c r="BA277" s="57"/>
      <c r="BB277" s="75"/>
      <c r="BC277" s="75"/>
      <c r="BD277" s="75"/>
      <c r="BE277" s="75"/>
      <c r="BF277" s="75"/>
      <c r="BG277" s="97"/>
      <c r="BM277" s="24" t="b">
        <v>0</v>
      </c>
      <c r="BO277" s="4" t="b">
        <v>0</v>
      </c>
      <c r="BP277" s="4" t="b">
        <v>0</v>
      </c>
      <c r="BQ277" s="4" t="b">
        <v>0</v>
      </c>
      <c r="BS277" s="4" t="b">
        <v>0</v>
      </c>
      <c r="BU277" s="4" t="str">
        <f>IF(BM277=TRUE,H277,"")</f>
        <v/>
      </c>
      <c r="BV277" s="4" t="str">
        <f>IF(BN277=TRUE,H277&amp;"_1mM","")</f>
        <v/>
      </c>
      <c r="BW277" s="4" t="str">
        <f>IF(BO277=TRUE,U277,"")</f>
        <v/>
      </c>
      <c r="BX277" s="4" t="str">
        <f>IF(BP277=TRUE,U277&amp;"_1mM","")</f>
        <v/>
      </c>
      <c r="BY277" s="4" t="str">
        <f>IF(BQ277=TRUE,AH277,"")</f>
        <v/>
      </c>
      <c r="BZ277" s="4" t="str">
        <f>IF(BR277=TRUE,AH277&amp;"_1mM","")</f>
        <v/>
      </c>
      <c r="CA277" s="4" t="str">
        <f>IF(BS277=TRUE,AU277,"")</f>
        <v/>
      </c>
      <c r="CB277" s="113" t="str">
        <f>IF(BT277=TRUE,AU277&amp;"_1mM","")</f>
        <v/>
      </c>
      <c r="CF277" s="120" t="s">
        <v>182</v>
      </c>
      <c r="CG277" s="123" t="s">
        <v>182</v>
      </c>
      <c r="CH277" s="4" t="b">
        <f t="shared" si="35"/>
        <v>0</v>
      </c>
      <c r="CI277" s="69"/>
      <c r="CJ277" s="69"/>
      <c r="CK277" s="69"/>
      <c r="CP277" s="4" t="b">
        <f t="shared" si="34"/>
        <v>0</v>
      </c>
      <c r="CQ277" s="4" t="b">
        <f t="shared" si="36"/>
        <v>0</v>
      </c>
      <c r="CS277" s="4" t="b">
        <f>$CS$128</f>
        <v>0</v>
      </c>
      <c r="CY277" s="4" t="b">
        <f>CY134</f>
        <v>0</v>
      </c>
      <c r="DC277" s="69"/>
      <c r="DD277" s="5"/>
      <c r="DE277" s="5"/>
      <c r="DF277" s="5"/>
      <c r="DG277" s="5"/>
      <c r="DH277" s="5"/>
      <c r="DJ277" s="78"/>
      <c r="DS277" s="5"/>
    </row>
    <row r="278" spans="6:123" ht="15" customHeight="1">
      <c r="F278" s="71"/>
      <c r="G278" s="2"/>
      <c r="H278" s="57"/>
      <c r="I278" s="57"/>
      <c r="J278" s="57"/>
      <c r="K278" s="57"/>
      <c r="L278" s="57"/>
      <c r="M278" s="57"/>
      <c r="N278" s="57"/>
      <c r="O278" s="57"/>
      <c r="P278" s="57"/>
      <c r="Q278" s="57"/>
      <c r="R278" s="57"/>
      <c r="S278" s="57"/>
      <c r="T278" s="57"/>
      <c r="U278" s="57"/>
      <c r="V278" s="57"/>
      <c r="W278" s="57"/>
      <c r="X278" s="57"/>
      <c r="Y278" s="57"/>
      <c r="Z278" s="57"/>
      <c r="AA278" s="57"/>
      <c r="AB278" s="57"/>
      <c r="AC278" s="57"/>
      <c r="AD278" s="57"/>
      <c r="AE278" s="57"/>
      <c r="AF278" s="57"/>
      <c r="AG278" s="57"/>
      <c r="AH278" s="57"/>
      <c r="AI278" s="57"/>
      <c r="AJ278" s="57"/>
      <c r="AK278" s="57"/>
      <c r="AL278" s="57"/>
      <c r="AM278" s="57"/>
      <c r="AN278" s="57"/>
      <c r="AO278" s="57"/>
      <c r="AP278" s="57"/>
      <c r="AQ278" s="57"/>
      <c r="AR278" s="57"/>
      <c r="AS278" s="57"/>
      <c r="AT278" s="57"/>
      <c r="AU278" s="57"/>
      <c r="AV278" s="57"/>
      <c r="AW278" s="57"/>
      <c r="AX278" s="57"/>
      <c r="AY278" s="57"/>
      <c r="AZ278" s="57"/>
      <c r="BA278" s="57"/>
      <c r="BB278" s="75"/>
      <c r="BC278" s="75"/>
      <c r="BD278" s="75"/>
      <c r="BE278" s="75"/>
      <c r="BF278" s="75"/>
      <c r="BG278" s="97"/>
      <c r="BM278" s="24"/>
      <c r="CB278" s="113"/>
      <c r="CF278" s="120" t="s">
        <v>415</v>
      </c>
      <c r="CG278" s="123" t="s">
        <v>415</v>
      </c>
      <c r="CH278" s="4" t="b">
        <f t="shared" si="35"/>
        <v>0</v>
      </c>
      <c r="CI278" s="69"/>
      <c r="CJ278" s="69"/>
      <c r="CK278" s="69"/>
      <c r="CP278" s="4" t="b">
        <f t="shared" si="34"/>
        <v>0</v>
      </c>
      <c r="CQ278" s="4" t="b">
        <f t="shared" si="36"/>
        <v>0</v>
      </c>
      <c r="CR278" s="87"/>
      <c r="CS278" s="87"/>
      <c r="CT278" s="87"/>
      <c r="CU278" s="4" t="b">
        <f>$CU$130</f>
        <v>0</v>
      </c>
      <c r="CV278" s="87"/>
      <c r="CW278" s="87"/>
      <c r="CX278" s="4" t="b">
        <f>$CX$133</f>
        <v>0</v>
      </c>
      <c r="CY278" s="87"/>
      <c r="CZ278" s="4" t="b">
        <f>CZ135</f>
        <v>0</v>
      </c>
      <c r="DA278" s="87"/>
      <c r="DB278" s="4" t="b">
        <f>$DB$137</f>
        <v>0</v>
      </c>
      <c r="DC278" s="69"/>
      <c r="DD278" s="5"/>
      <c r="DE278" s="5"/>
      <c r="DF278" s="5"/>
      <c r="DG278" s="5"/>
      <c r="DH278" s="5"/>
      <c r="DJ278" s="78"/>
      <c r="DS278" s="5"/>
    </row>
    <row r="279" spans="6:123" ht="15" customHeight="1">
      <c r="F279" s="71"/>
      <c r="G279" s="2"/>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7" t="s">
        <v>429</v>
      </c>
      <c r="AI279" s="57"/>
      <c r="AJ279" s="57"/>
      <c r="AK279" s="57"/>
      <c r="AL279" s="57"/>
      <c r="AM279" s="57"/>
      <c r="AN279" s="57"/>
      <c r="AO279" s="57"/>
      <c r="AP279" s="57"/>
      <c r="AQ279" s="57"/>
      <c r="AR279" s="57"/>
      <c r="AS279" s="57"/>
      <c r="AT279" s="57"/>
      <c r="AU279" s="57" t="s">
        <v>430</v>
      </c>
      <c r="AV279" s="57"/>
      <c r="AW279" s="57"/>
      <c r="AX279" s="57"/>
      <c r="AY279" s="57"/>
      <c r="AZ279" s="57"/>
      <c r="BA279" s="57"/>
      <c r="BB279" s="75"/>
      <c r="BC279" s="75"/>
      <c r="BD279" s="75"/>
      <c r="BE279" s="75"/>
      <c r="BF279" s="75"/>
      <c r="BG279" s="97"/>
      <c r="BM279" s="24" t="b">
        <v>0</v>
      </c>
      <c r="BO279" s="4" t="b">
        <v>0</v>
      </c>
      <c r="BQ279" s="4" t="b">
        <v>0</v>
      </c>
      <c r="BS279" s="4" t="b">
        <v>0</v>
      </c>
      <c r="BT279" s="4" t="b">
        <v>0</v>
      </c>
      <c r="BU279" s="4" t="str">
        <f>IF(BM279=TRUE,H279,"")</f>
        <v/>
      </c>
      <c r="BV279" s="4" t="str">
        <f>IF(BN279=TRUE,H279&amp;"_1mM","")</f>
        <v/>
      </c>
      <c r="BW279" s="4" t="str">
        <f>IF(BO279=TRUE,U279,"")</f>
        <v/>
      </c>
      <c r="BX279" s="4" t="str">
        <f>IF(BP279=TRUE,U279&amp;"_1mM","")</f>
        <v/>
      </c>
      <c r="BY279" s="4" t="str">
        <f>IF(BQ279=TRUE,AH279,"")</f>
        <v/>
      </c>
      <c r="BZ279" s="4" t="str">
        <f>IF(BR279=TRUE,AH279&amp;"_1mM","")</f>
        <v/>
      </c>
      <c r="CA279" s="4" t="str">
        <f>IF(BS279=TRUE,AU279,"")</f>
        <v/>
      </c>
      <c r="CB279" s="113" t="str">
        <f>IF(BT279=TRUE,AU279&amp;"_1mM","")</f>
        <v/>
      </c>
      <c r="CF279" s="120" t="s">
        <v>749</v>
      </c>
      <c r="CG279" s="123" t="s">
        <v>416</v>
      </c>
      <c r="CH279" s="4" t="b">
        <f t="shared" si="35"/>
        <v>0</v>
      </c>
      <c r="CI279" s="69"/>
      <c r="CJ279" s="69"/>
      <c r="CK279" s="69"/>
      <c r="CP279" s="4" t="b">
        <f t="shared" si="34"/>
        <v>0</v>
      </c>
      <c r="CQ279" s="4" t="b">
        <f t="shared" si="36"/>
        <v>0</v>
      </c>
      <c r="CR279" s="87"/>
      <c r="CS279" s="4" t="b">
        <f>$CS$128</f>
        <v>0</v>
      </c>
      <c r="CT279" s="87"/>
      <c r="CV279" s="87"/>
      <c r="CW279" s="87"/>
      <c r="CY279" s="4" t="b">
        <f>CY134</f>
        <v>0</v>
      </c>
      <c r="DC279" s="69"/>
      <c r="DD279" s="5"/>
      <c r="DE279" s="5"/>
      <c r="DF279" s="5"/>
      <c r="DG279" s="5"/>
      <c r="DH279" s="5"/>
      <c r="DJ279" s="78"/>
      <c r="DS279" s="5"/>
    </row>
    <row r="280" spans="6:123" ht="15" customHeight="1">
      <c r="F280" s="71"/>
      <c r="G280" s="2"/>
      <c r="H280" s="57"/>
      <c r="I280" s="57"/>
      <c r="J280" s="57"/>
      <c r="K280" s="57"/>
      <c r="L280" s="57"/>
      <c r="M280" s="57"/>
      <c r="N280" s="57"/>
      <c r="O280" s="57"/>
      <c r="P280" s="57"/>
      <c r="Q280" s="57"/>
      <c r="R280" s="57"/>
      <c r="S280" s="57"/>
      <c r="T280" s="57"/>
      <c r="U280" s="57"/>
      <c r="V280" s="57"/>
      <c r="W280" s="57"/>
      <c r="X280" s="57"/>
      <c r="Y280" s="57"/>
      <c r="Z280" s="57"/>
      <c r="AA280" s="57"/>
      <c r="AB280" s="57"/>
      <c r="AC280" s="57"/>
      <c r="AD280" s="57"/>
      <c r="AE280" s="57"/>
      <c r="AF280" s="57"/>
      <c r="AG280" s="57"/>
      <c r="AH280" s="57"/>
      <c r="AI280" s="57"/>
      <c r="AJ280" s="57"/>
      <c r="AK280" s="57"/>
      <c r="AL280" s="57"/>
      <c r="AM280" s="57"/>
      <c r="AN280" s="57"/>
      <c r="AO280" s="57"/>
      <c r="AP280" s="57"/>
      <c r="AQ280" s="57"/>
      <c r="AR280" s="57"/>
      <c r="AS280" s="57"/>
      <c r="AT280" s="57"/>
      <c r="AU280" s="57"/>
      <c r="AV280" s="57"/>
      <c r="AW280" s="57"/>
      <c r="AX280" s="57"/>
      <c r="AY280" s="57"/>
      <c r="AZ280" s="57"/>
      <c r="BA280" s="57"/>
      <c r="BB280" s="75"/>
      <c r="BC280" s="75"/>
      <c r="BD280" s="75"/>
      <c r="BE280" s="75"/>
      <c r="BF280" s="75"/>
      <c r="BG280" s="97"/>
      <c r="BM280" s="24"/>
      <c r="CB280" s="113"/>
      <c r="CF280" s="120" t="s">
        <v>750</v>
      </c>
      <c r="CG280" s="123" t="s">
        <v>421</v>
      </c>
      <c r="CH280" s="4" t="b">
        <f t="shared" si="35"/>
        <v>0</v>
      </c>
      <c r="CI280" s="69"/>
      <c r="CJ280" s="69"/>
      <c r="CK280" s="69"/>
      <c r="CP280" s="4" t="b">
        <f t="shared" si="34"/>
        <v>0</v>
      </c>
      <c r="CQ280" s="4" t="b">
        <f t="shared" si="36"/>
        <v>0</v>
      </c>
      <c r="CR280" s="87"/>
      <c r="CS280" s="87"/>
      <c r="CT280" s="87"/>
      <c r="CU280" s="4" t="b">
        <f>$CU$130</f>
        <v>0</v>
      </c>
      <c r="CV280" s="87"/>
      <c r="CW280" s="87"/>
      <c r="CX280" s="4" t="b">
        <f>$CX$133</f>
        <v>0</v>
      </c>
      <c r="CY280" s="87"/>
      <c r="CZ280" s="4" t="b">
        <f>CZ135</f>
        <v>0</v>
      </c>
      <c r="DA280" s="87"/>
      <c r="DB280" s="4" t="b">
        <f>$DB$137</f>
        <v>0</v>
      </c>
      <c r="DC280" s="69"/>
      <c r="DD280" s="5"/>
      <c r="DE280" s="5"/>
      <c r="DF280" s="5"/>
      <c r="DG280" s="5"/>
      <c r="DH280" s="5"/>
      <c r="DJ280" s="78"/>
      <c r="DS280" s="5"/>
    </row>
    <row r="281" spans="6:123" ht="15" customHeight="1">
      <c r="F281" s="71"/>
      <c r="G281" s="2"/>
      <c r="H281" s="57"/>
      <c r="I281" s="57"/>
      <c r="J281" s="57"/>
      <c r="K281" s="57"/>
      <c r="L281" s="57"/>
      <c r="M281" s="57"/>
      <c r="N281" s="57"/>
      <c r="O281" s="57"/>
      <c r="P281" s="57"/>
      <c r="Q281" s="57"/>
      <c r="R281" s="57"/>
      <c r="S281" s="57"/>
      <c r="T281" s="57"/>
      <c r="U281" s="57"/>
      <c r="V281" s="57"/>
      <c r="W281" s="57"/>
      <c r="X281" s="57"/>
      <c r="Y281" s="57"/>
      <c r="Z281" s="57"/>
      <c r="AA281" s="57"/>
      <c r="AB281" s="57"/>
      <c r="AC281" s="57"/>
      <c r="AD281" s="57"/>
      <c r="AE281" s="57"/>
      <c r="AF281" s="57"/>
      <c r="AG281" s="57"/>
      <c r="AH281" s="57"/>
      <c r="AI281" s="57"/>
      <c r="AJ281" s="57"/>
      <c r="AK281" s="57"/>
      <c r="AL281" s="57"/>
      <c r="AM281" s="57"/>
      <c r="AN281" s="57"/>
      <c r="AO281" s="57"/>
      <c r="AP281" s="57"/>
      <c r="AQ281" s="57"/>
      <c r="AR281" s="57"/>
      <c r="AS281" s="57"/>
      <c r="AT281" s="57"/>
      <c r="AU281" s="57"/>
      <c r="AV281" s="57"/>
      <c r="AW281" s="57"/>
      <c r="AX281" s="57"/>
      <c r="AY281" s="57"/>
      <c r="AZ281" s="57"/>
      <c r="BA281" s="57"/>
      <c r="BB281" s="75"/>
      <c r="BC281" s="75"/>
      <c r="BD281" s="75"/>
      <c r="BE281" s="75"/>
      <c r="BF281" s="75"/>
      <c r="BG281" s="97"/>
      <c r="BM281" s="24" t="b">
        <v>0</v>
      </c>
      <c r="BO281" s="4" t="b">
        <v>0</v>
      </c>
      <c r="BQ281" s="4" t="b">
        <v>0</v>
      </c>
      <c r="BS281" s="4" t="b">
        <v>0</v>
      </c>
      <c r="BT281" s="4" t="b">
        <v>0</v>
      </c>
      <c r="BU281" s="4" t="str">
        <f>IF(BM281=TRUE,H281,"")</f>
        <v/>
      </c>
      <c r="BV281" s="4" t="str">
        <f>IF(BN281=TRUE,H281&amp;"_1mM","")</f>
        <v/>
      </c>
      <c r="BW281" s="4" t="str">
        <f>IF(BO281=TRUE,U281,"")</f>
        <v/>
      </c>
      <c r="BX281" s="4" t="str">
        <f>IF(BP281=TRUE,U281&amp;"_1mM","")</f>
        <v/>
      </c>
      <c r="BY281" s="4" t="str">
        <f>IF(BQ281=TRUE,AH281,"")</f>
        <v/>
      </c>
      <c r="BZ281" s="4" t="str">
        <f>IF(BR281=TRUE,AH281&amp;"_1mM","")</f>
        <v/>
      </c>
      <c r="CA281" s="4" t="str">
        <f>IF(BS281=TRUE,AU281,"")</f>
        <v/>
      </c>
      <c r="CB281" s="113" t="str">
        <f>IF(BT281=TRUE,AU281&amp;"_1mM","")</f>
        <v/>
      </c>
      <c r="CF281" s="120" t="s">
        <v>751</v>
      </c>
      <c r="CG281" s="123" t="s">
        <v>422</v>
      </c>
      <c r="CH281" s="4" t="b">
        <f t="shared" si="35"/>
        <v>0</v>
      </c>
      <c r="CI281" s="69"/>
      <c r="CJ281" s="69"/>
      <c r="CK281" s="69"/>
      <c r="CP281" s="4" t="b">
        <f t="shared" si="34"/>
        <v>0</v>
      </c>
      <c r="CQ281" s="4" t="b">
        <f t="shared" si="36"/>
        <v>0</v>
      </c>
      <c r="CR281" s="87"/>
      <c r="CS281" s="4" t="b">
        <f>$CS$128</f>
        <v>0</v>
      </c>
      <c r="CT281" s="87"/>
      <c r="CU281" s="87"/>
      <c r="CV281" s="87"/>
      <c r="CW281" s="87"/>
      <c r="CX281" s="87"/>
      <c r="CY281" s="4" t="b">
        <f>CY134</f>
        <v>0</v>
      </c>
      <c r="CZ281" s="87"/>
      <c r="DB281" s="87"/>
      <c r="DC281" s="69"/>
      <c r="DD281" s="5"/>
      <c r="DE281" s="5"/>
      <c r="DF281" s="5"/>
      <c r="DG281" s="5"/>
      <c r="DH281" s="5"/>
      <c r="DJ281" s="78"/>
      <c r="DS281" s="5"/>
    </row>
    <row r="282" spans="6:123" ht="15" customHeight="1">
      <c r="F282" s="71"/>
      <c r="G282" s="2"/>
      <c r="H282" s="57"/>
      <c r="I282" s="57"/>
      <c r="J282" s="57"/>
      <c r="K282" s="57"/>
      <c r="L282" s="57"/>
      <c r="M282" s="57"/>
      <c r="N282" s="57"/>
      <c r="O282" s="57"/>
      <c r="P282" s="57"/>
      <c r="Q282" s="57"/>
      <c r="R282" s="57"/>
      <c r="S282" s="57"/>
      <c r="T282" s="57"/>
      <c r="U282" s="57"/>
      <c r="V282" s="57"/>
      <c r="W282" s="57"/>
      <c r="X282" s="57"/>
      <c r="Y282" s="57"/>
      <c r="Z282" s="57"/>
      <c r="AA282" s="57"/>
      <c r="AB282" s="57"/>
      <c r="AC282" s="57"/>
      <c r="AD282" s="57"/>
      <c r="AE282" s="57"/>
      <c r="AF282" s="57"/>
      <c r="AG282" s="57"/>
      <c r="AH282" s="57"/>
      <c r="AI282" s="57"/>
      <c r="AJ282" s="57"/>
      <c r="AK282" s="57"/>
      <c r="AL282" s="57"/>
      <c r="AM282" s="57"/>
      <c r="AN282" s="57"/>
      <c r="AO282" s="57"/>
      <c r="AP282" s="57"/>
      <c r="AQ282" s="57"/>
      <c r="AR282" s="57"/>
      <c r="AS282" s="57"/>
      <c r="AT282" s="57"/>
      <c r="AU282" s="57"/>
      <c r="AV282" s="57"/>
      <c r="AW282" s="57"/>
      <c r="AX282" s="57"/>
      <c r="AY282" s="57"/>
      <c r="AZ282" s="57"/>
      <c r="BA282" s="57"/>
      <c r="BB282" s="75"/>
      <c r="BC282" s="75"/>
      <c r="BD282" s="75"/>
      <c r="BE282" s="75"/>
      <c r="BF282" s="75"/>
      <c r="BG282" s="97"/>
      <c r="BM282" s="24"/>
      <c r="CB282" s="113"/>
      <c r="CF282" s="120" t="s">
        <v>752</v>
      </c>
      <c r="CG282" s="123" t="s">
        <v>427</v>
      </c>
      <c r="CH282" s="4" t="b">
        <f t="shared" si="35"/>
        <v>0</v>
      </c>
      <c r="CI282" s="69"/>
      <c r="CJ282" s="69"/>
      <c r="CK282" s="69"/>
      <c r="CP282" s="4" t="b">
        <f t="shared" si="34"/>
        <v>0</v>
      </c>
      <c r="CQ282" s="4" t="b">
        <f t="shared" si="36"/>
        <v>0</v>
      </c>
      <c r="CU282" s="4" t="b">
        <f>$CU$130</f>
        <v>0</v>
      </c>
      <c r="CX282" s="4" t="b">
        <f>$CX$133</f>
        <v>0</v>
      </c>
      <c r="CZ282" s="4" t="b">
        <f>CZ135</f>
        <v>0</v>
      </c>
      <c r="DB282" s="4" t="b">
        <f>$DB$137</f>
        <v>0</v>
      </c>
      <c r="DC282" s="69"/>
      <c r="DD282" s="5"/>
      <c r="DE282" s="5"/>
      <c r="DF282" s="5"/>
      <c r="DG282" s="5"/>
      <c r="DH282" s="5"/>
      <c r="DJ282" s="78"/>
      <c r="DS282" s="5"/>
    </row>
    <row r="283" spans="6:123" ht="15" customHeight="1">
      <c r="F283" s="71"/>
      <c r="G283" s="2"/>
      <c r="H283" s="57"/>
      <c r="I283" s="57"/>
      <c r="J283" s="57"/>
      <c r="K283" s="57"/>
      <c r="L283" s="57"/>
      <c r="M283" s="57"/>
      <c r="N283" s="57"/>
      <c r="O283" s="57"/>
      <c r="P283" s="57"/>
      <c r="Q283" s="57"/>
      <c r="R283" s="57"/>
      <c r="S283" s="57"/>
      <c r="T283" s="57"/>
      <c r="U283" s="57"/>
      <c r="V283" s="57"/>
      <c r="W283" s="57"/>
      <c r="X283" s="57"/>
      <c r="Y283" s="57"/>
      <c r="Z283" s="57"/>
      <c r="AA283" s="57"/>
      <c r="AB283" s="57"/>
      <c r="AC283" s="57"/>
      <c r="AD283" s="57"/>
      <c r="AE283" s="57"/>
      <c r="AF283" s="57"/>
      <c r="AG283" s="57"/>
      <c r="AH283" s="57"/>
      <c r="AI283" s="57"/>
      <c r="AJ283" s="57"/>
      <c r="AK283" s="57"/>
      <c r="AL283" s="57"/>
      <c r="AM283" s="57"/>
      <c r="AN283" s="57"/>
      <c r="AO283" s="57"/>
      <c r="AP283" s="57"/>
      <c r="AQ283" s="57"/>
      <c r="AR283" s="57"/>
      <c r="AS283" s="57"/>
      <c r="AT283" s="57"/>
      <c r="AU283" s="57" t="s">
        <v>440</v>
      </c>
      <c r="AV283" s="57"/>
      <c r="AW283" s="57"/>
      <c r="AX283" s="57"/>
      <c r="AY283" s="57"/>
      <c r="AZ283" s="57"/>
      <c r="BA283" s="57"/>
      <c r="BB283" s="75"/>
      <c r="BC283" s="75"/>
      <c r="BD283" s="75"/>
      <c r="BE283" s="75"/>
      <c r="BF283" s="75"/>
      <c r="BG283" s="97"/>
      <c r="BM283" s="24" t="b">
        <v>0</v>
      </c>
      <c r="BO283" s="4" t="b">
        <v>0</v>
      </c>
      <c r="BP283" s="4" t="b">
        <v>0</v>
      </c>
      <c r="BQ283" s="4" t="b">
        <v>0</v>
      </c>
      <c r="BS283" s="4" t="b">
        <v>0</v>
      </c>
      <c r="BT283" s="4" t="b">
        <v>0</v>
      </c>
      <c r="BU283" s="4" t="str">
        <f>IF(BM283=TRUE,H283,"")</f>
        <v/>
      </c>
      <c r="BV283" s="4" t="str">
        <f>IF(BN283=TRUE,H283&amp;"_1mM","")</f>
        <v/>
      </c>
      <c r="BW283" s="4" t="str">
        <f>IF(BO283=TRUE,U283,"")</f>
        <v/>
      </c>
      <c r="BX283" s="4" t="str">
        <f>IF(BP283=TRUE,U283&amp;"_1mM","")</f>
        <v/>
      </c>
      <c r="BY283" s="4" t="str">
        <f>IF(BQ283=TRUE,AH283,"")</f>
        <v/>
      </c>
      <c r="BZ283" s="4" t="str">
        <f>IF(BR283=TRUE,AH283&amp;"_1mM","")</f>
        <v/>
      </c>
      <c r="CA283" s="4" t="str">
        <f>IF(BS283=TRUE,AU283,"")</f>
        <v/>
      </c>
      <c r="CB283" s="113" t="str">
        <f>IF(BT283=TRUE,AU283&amp;"_1mM","")</f>
        <v/>
      </c>
      <c r="CF283" s="120" t="s">
        <v>184</v>
      </c>
      <c r="CG283" s="123" t="s">
        <v>184</v>
      </c>
      <c r="CH283" s="4" t="b">
        <f t="shared" si="35"/>
        <v>0</v>
      </c>
      <c r="CI283" s="69"/>
      <c r="CJ283" s="69"/>
      <c r="CK283" s="69"/>
      <c r="CP283" s="4" t="b">
        <f t="shared" si="34"/>
        <v>0</v>
      </c>
      <c r="CQ283" s="4" t="b">
        <f t="shared" si="36"/>
        <v>0</v>
      </c>
      <c r="CS283" s="4" t="b">
        <f>$CS$128</f>
        <v>0</v>
      </c>
      <c r="CY283" s="4" t="b">
        <f>CY134</f>
        <v>0</v>
      </c>
      <c r="DC283" s="69"/>
      <c r="DD283" s="5"/>
      <c r="DE283" s="5"/>
      <c r="DF283" s="5"/>
      <c r="DG283" s="5"/>
      <c r="DH283" s="5"/>
      <c r="DJ283" s="78"/>
      <c r="DS283" s="5"/>
    </row>
    <row r="284" spans="6:123" ht="15" customHeight="1">
      <c r="F284" s="71"/>
      <c r="G284" s="2"/>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7"/>
      <c r="AI284" s="57"/>
      <c r="AJ284" s="57"/>
      <c r="AK284" s="57"/>
      <c r="AL284" s="57"/>
      <c r="AM284" s="57"/>
      <c r="AN284" s="57"/>
      <c r="AO284" s="57"/>
      <c r="AP284" s="57"/>
      <c r="AQ284" s="57"/>
      <c r="AR284" s="57"/>
      <c r="AS284" s="57"/>
      <c r="AT284" s="57"/>
      <c r="AU284" s="57"/>
      <c r="AV284" s="57"/>
      <c r="AW284" s="57"/>
      <c r="AX284" s="57"/>
      <c r="AY284" s="57"/>
      <c r="AZ284" s="57"/>
      <c r="BA284" s="57"/>
      <c r="BB284" s="75"/>
      <c r="BC284" s="75"/>
      <c r="BD284" s="75"/>
      <c r="BE284" s="75"/>
      <c r="BF284" s="75"/>
      <c r="BG284" s="97"/>
      <c r="BM284" s="24"/>
      <c r="CB284" s="113"/>
      <c r="CF284" s="120" t="s">
        <v>432</v>
      </c>
      <c r="CG284" s="123" t="s">
        <v>432</v>
      </c>
      <c r="CH284" s="4" t="b">
        <f t="shared" si="35"/>
        <v>0</v>
      </c>
      <c r="CI284" s="69"/>
      <c r="CJ284" s="69"/>
      <c r="CK284" s="69"/>
      <c r="CP284" s="4" t="b">
        <f t="shared" si="34"/>
        <v>0</v>
      </c>
      <c r="CQ284" s="4" t="b">
        <f t="shared" si="36"/>
        <v>0</v>
      </c>
      <c r="CU284" s="4" t="b">
        <f>$CU$130</f>
        <v>0</v>
      </c>
      <c r="CX284" s="4" t="b">
        <f>$CX$133</f>
        <v>0</v>
      </c>
      <c r="CZ284" s="4" t="b">
        <f>CZ135</f>
        <v>0</v>
      </c>
      <c r="DB284" s="4" t="b">
        <f>$DB$137</f>
        <v>0</v>
      </c>
      <c r="DC284" s="69"/>
      <c r="DD284" s="5"/>
      <c r="DE284" s="5"/>
      <c r="DF284" s="5"/>
      <c r="DG284" s="5"/>
      <c r="DH284" s="5"/>
      <c r="DJ284" s="78"/>
      <c r="DS284" s="5"/>
    </row>
    <row r="285" spans="6:123" ht="15" customHeight="1">
      <c r="F285" s="71"/>
      <c r="G285" s="2"/>
      <c r="H285" s="57"/>
      <c r="I285" s="57"/>
      <c r="J285" s="57"/>
      <c r="K285" s="57"/>
      <c r="L285" s="57"/>
      <c r="M285" s="57"/>
      <c r="N285" s="57"/>
      <c r="O285" s="57"/>
      <c r="P285" s="57"/>
      <c r="Q285" s="57"/>
      <c r="R285" s="57"/>
      <c r="S285" s="57"/>
      <c r="T285" s="57"/>
      <c r="U285" s="57"/>
      <c r="V285" s="57"/>
      <c r="W285" s="57"/>
      <c r="X285" s="57"/>
      <c r="Y285" s="57"/>
      <c r="Z285" s="57"/>
      <c r="AA285" s="57"/>
      <c r="AB285" s="57"/>
      <c r="AC285" s="57"/>
      <c r="AD285" s="57"/>
      <c r="AE285" s="57"/>
      <c r="AF285" s="57"/>
      <c r="AG285" s="57"/>
      <c r="AH285" s="57"/>
      <c r="AI285" s="57"/>
      <c r="AJ285" s="57"/>
      <c r="AK285" s="57"/>
      <c r="AL285" s="57"/>
      <c r="AM285" s="57"/>
      <c r="AN285" s="57"/>
      <c r="AO285" s="57"/>
      <c r="AP285" s="57"/>
      <c r="AQ285" s="57"/>
      <c r="AR285" s="57"/>
      <c r="AS285" s="57"/>
      <c r="AT285" s="57"/>
      <c r="AU285" s="57"/>
      <c r="AV285" s="57"/>
      <c r="AW285" s="57"/>
      <c r="AX285" s="57"/>
      <c r="AY285" s="57"/>
      <c r="AZ285" s="57"/>
      <c r="BA285" s="57"/>
      <c r="BB285" s="75"/>
      <c r="BC285" s="75"/>
      <c r="BD285" s="75"/>
      <c r="BE285" s="75"/>
      <c r="BF285" s="75"/>
      <c r="BG285" s="97"/>
      <c r="BM285" s="24" t="b">
        <v>0</v>
      </c>
      <c r="BN285" s="4" t="b">
        <v>0</v>
      </c>
      <c r="BO285" s="4" t="b">
        <v>0</v>
      </c>
      <c r="BP285" s="4" t="b">
        <v>0</v>
      </c>
      <c r="BQ285" s="4" t="b">
        <v>0</v>
      </c>
      <c r="BR285" s="4" t="b">
        <v>0</v>
      </c>
      <c r="BS285" s="4" t="b">
        <v>0</v>
      </c>
      <c r="BT285" s="4" t="b">
        <v>0</v>
      </c>
      <c r="BU285" s="4" t="str">
        <f>IF(BM285=TRUE,H285,"")</f>
        <v/>
      </c>
      <c r="BV285" s="4" t="str">
        <f>IF(BN285=TRUE,H285&amp;"_1mM","")</f>
        <v/>
      </c>
      <c r="BW285" s="4" t="str">
        <f>IF(BO285=TRUE,U285,"")</f>
        <v/>
      </c>
      <c r="BX285" s="4" t="str">
        <f>IF(BP285=TRUE,U285&amp;"_1mM","")</f>
        <v/>
      </c>
      <c r="BY285" s="4" t="str">
        <f>IF(BQ285=TRUE,AH285,"")</f>
        <v/>
      </c>
      <c r="BZ285" s="4" t="str">
        <f>IF(BR285=TRUE,AH285&amp;"_1mM","")</f>
        <v/>
      </c>
      <c r="CA285" s="4" t="str">
        <f>IF(BS285=TRUE,AU285,"")</f>
        <v/>
      </c>
      <c r="CB285" s="113" t="str">
        <f>IF(BT285=TRUE,AU285&amp;"_1mM","")</f>
        <v/>
      </c>
      <c r="CF285" s="120" t="s">
        <v>185</v>
      </c>
      <c r="CG285" s="123" t="s">
        <v>185</v>
      </c>
      <c r="CH285" s="4" t="b">
        <f t="shared" si="35"/>
        <v>0</v>
      </c>
      <c r="CI285" s="69"/>
      <c r="CJ285" s="69"/>
      <c r="CK285" s="69"/>
      <c r="CP285" s="4" t="b">
        <f t="shared" si="34"/>
        <v>0</v>
      </c>
      <c r="CQ285" s="4" t="b">
        <f t="shared" si="36"/>
        <v>0</v>
      </c>
      <c r="CS285" s="4" t="b">
        <f>$CS$128</f>
        <v>0</v>
      </c>
      <c r="CY285" s="4" t="b">
        <f>CY134</f>
        <v>0</v>
      </c>
      <c r="DC285" s="69"/>
      <c r="DD285" s="5"/>
      <c r="DE285" s="5"/>
      <c r="DF285" s="5"/>
      <c r="DG285" s="5"/>
      <c r="DH285" s="5"/>
      <c r="DJ285" s="78"/>
      <c r="DS285" s="5"/>
    </row>
    <row r="286" spans="6:123" ht="15" customHeight="1">
      <c r="F286" s="71"/>
      <c r="G286" s="2"/>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c r="AF286" s="57"/>
      <c r="AG286" s="57"/>
      <c r="AH286" s="57"/>
      <c r="AI286" s="57"/>
      <c r="AJ286" s="57"/>
      <c r="AK286" s="57"/>
      <c r="AL286" s="57"/>
      <c r="AM286" s="57"/>
      <c r="AN286" s="57"/>
      <c r="AO286" s="57"/>
      <c r="AP286" s="57"/>
      <c r="AQ286" s="57"/>
      <c r="AR286" s="57"/>
      <c r="AS286" s="57"/>
      <c r="AT286" s="57"/>
      <c r="AU286" s="57"/>
      <c r="AV286" s="57"/>
      <c r="AW286" s="57"/>
      <c r="AX286" s="57"/>
      <c r="AY286" s="57"/>
      <c r="AZ286" s="57"/>
      <c r="BA286" s="57"/>
      <c r="BB286" s="75"/>
      <c r="BC286" s="75"/>
      <c r="BD286" s="75"/>
      <c r="BE286" s="75"/>
      <c r="BF286" s="75"/>
      <c r="BG286" s="97"/>
      <c r="BM286" s="24"/>
      <c r="CB286" s="113"/>
      <c r="CF286" s="121" t="s">
        <v>437</v>
      </c>
      <c r="CG286" s="123" t="s">
        <v>437</v>
      </c>
      <c r="CH286" s="4" t="b">
        <f t="shared" si="35"/>
        <v>0</v>
      </c>
      <c r="CI286" s="69"/>
      <c r="CJ286" s="69"/>
      <c r="CK286" s="69"/>
      <c r="CP286" s="4" t="b">
        <f t="shared" si="34"/>
        <v>0</v>
      </c>
      <c r="CQ286" s="4" t="b">
        <f t="shared" si="36"/>
        <v>0</v>
      </c>
      <c r="CU286" s="4" t="b">
        <f>$CU$130</f>
        <v>0</v>
      </c>
      <c r="CX286" s="4" t="b">
        <f>$CX$133</f>
        <v>0</v>
      </c>
      <c r="CZ286" s="4" t="b">
        <f>CZ135</f>
        <v>0</v>
      </c>
      <c r="DB286" s="4" t="b">
        <f>$DB$137</f>
        <v>0</v>
      </c>
      <c r="DC286" s="69"/>
      <c r="DD286" s="5"/>
      <c r="DE286" s="5"/>
      <c r="DF286" s="5"/>
      <c r="DG286" s="5"/>
      <c r="DH286" s="5"/>
      <c r="DJ286" s="78"/>
      <c r="DS286" s="5"/>
    </row>
    <row r="287" spans="6:123" ht="15" customHeight="1">
      <c r="F287" s="71"/>
      <c r="G287" s="2"/>
      <c r="H287" s="57" t="s">
        <v>446</v>
      </c>
      <c r="I287" s="57"/>
      <c r="J287" s="57"/>
      <c r="K287" s="57"/>
      <c r="L287" s="57"/>
      <c r="M287" s="57"/>
      <c r="N287" s="57"/>
      <c r="O287" s="57"/>
      <c r="P287" s="57"/>
      <c r="Q287" s="57"/>
      <c r="R287" s="57"/>
      <c r="S287" s="57"/>
      <c r="T287" s="57"/>
      <c r="U287" s="57" t="s">
        <v>448</v>
      </c>
      <c r="V287" s="57"/>
      <c r="W287" s="57"/>
      <c r="X287" s="57"/>
      <c r="Y287" s="57"/>
      <c r="Z287" s="57"/>
      <c r="AA287" s="57"/>
      <c r="AB287" s="57"/>
      <c r="AC287" s="57"/>
      <c r="AD287" s="57"/>
      <c r="AE287" s="57"/>
      <c r="AF287" s="57"/>
      <c r="AG287" s="57"/>
      <c r="AH287" s="57" t="s">
        <v>449</v>
      </c>
      <c r="AI287" s="57"/>
      <c r="AJ287" s="57"/>
      <c r="AK287" s="57"/>
      <c r="AL287" s="57"/>
      <c r="AM287" s="57"/>
      <c r="AN287" s="57"/>
      <c r="AO287" s="57"/>
      <c r="AP287" s="57"/>
      <c r="AQ287" s="57"/>
      <c r="AR287" s="57"/>
      <c r="AS287" s="57"/>
      <c r="AT287" s="57"/>
      <c r="AU287" s="57"/>
      <c r="AV287" s="57"/>
      <c r="AW287" s="57"/>
      <c r="AX287" s="57"/>
      <c r="AY287" s="57"/>
      <c r="AZ287" s="57"/>
      <c r="BA287" s="57"/>
      <c r="BB287" s="75"/>
      <c r="BC287" s="75"/>
      <c r="BD287" s="75"/>
      <c r="BE287" s="75"/>
      <c r="BF287" s="75"/>
      <c r="BG287" s="97"/>
      <c r="BM287" s="24" t="b">
        <v>0</v>
      </c>
      <c r="BN287" s="4" t="b">
        <v>0</v>
      </c>
      <c r="BO287" s="4" t="b">
        <v>0</v>
      </c>
      <c r="BP287" s="4" t="b">
        <v>0</v>
      </c>
      <c r="BQ287" s="4" t="b">
        <v>0</v>
      </c>
      <c r="BR287" s="4" t="b">
        <v>0</v>
      </c>
      <c r="BS287" s="4" t="b">
        <v>0</v>
      </c>
      <c r="BU287" s="4" t="str">
        <f>IF(BM287=TRUE,H287,"")</f>
        <v/>
      </c>
      <c r="BV287" s="4" t="str">
        <f>IF(BN287=TRUE,H287&amp;"_1mM","")</f>
        <v/>
      </c>
      <c r="BW287" s="4" t="str">
        <f>IF(BO287=TRUE,U287,"")</f>
        <v/>
      </c>
      <c r="BX287" s="4" t="str">
        <f>IF(BP287=TRUE,U287&amp;"_1mM","")</f>
        <v/>
      </c>
      <c r="BY287" s="4" t="str">
        <f>IF(BQ287=TRUE,AH287,"")</f>
        <v/>
      </c>
      <c r="BZ287" s="4" t="str">
        <f>IF(BR287=TRUE,AH287&amp;"_1mM","")</f>
        <v/>
      </c>
      <c r="CA287" s="4" t="str">
        <f>IF(BS287=TRUE,AU287,"")</f>
        <v/>
      </c>
      <c r="CB287" s="113" t="str">
        <f>IF(BT287=TRUE,AU287&amp;"_1mM","")</f>
        <v/>
      </c>
      <c r="CF287" s="121" t="s">
        <v>186</v>
      </c>
      <c r="CG287" s="123" t="s">
        <v>186</v>
      </c>
      <c r="CH287" s="4" t="b">
        <f t="shared" si="35"/>
        <v>0</v>
      </c>
      <c r="CI287" s="69"/>
      <c r="CJ287" s="69"/>
      <c r="CK287" s="69"/>
      <c r="CP287" s="4" t="b">
        <f t="shared" si="34"/>
        <v>0</v>
      </c>
      <c r="CQ287" s="4" t="b">
        <f t="shared" si="36"/>
        <v>0</v>
      </c>
      <c r="CS287" s="4" t="b">
        <f>$CS$128</f>
        <v>0</v>
      </c>
      <c r="CY287" s="4" t="b">
        <f>CY134</f>
        <v>0</v>
      </c>
      <c r="DC287" s="69"/>
      <c r="DD287" s="5"/>
      <c r="DE287" s="5"/>
      <c r="DF287" s="5"/>
      <c r="DG287" s="5"/>
      <c r="DH287" s="5"/>
      <c r="DJ287" s="78"/>
      <c r="DS287" s="5"/>
    </row>
    <row r="288" spans="6:123" ht="15.75">
      <c r="F288" s="71"/>
      <c r="G288" s="2"/>
      <c r="H288" s="57"/>
      <c r="I288" s="57"/>
      <c r="J288" s="57"/>
      <c r="K288" s="57"/>
      <c r="L288" s="57"/>
      <c r="M288" s="57"/>
      <c r="N288" s="57"/>
      <c r="O288" s="57"/>
      <c r="P288" s="57"/>
      <c r="Q288" s="57"/>
      <c r="R288" s="57"/>
      <c r="S288" s="57"/>
      <c r="T288" s="57"/>
      <c r="U288" s="57"/>
      <c r="V288" s="57"/>
      <c r="W288" s="57"/>
      <c r="X288" s="57"/>
      <c r="Y288" s="57"/>
      <c r="Z288" s="57"/>
      <c r="AA288" s="57"/>
      <c r="AB288" s="57"/>
      <c r="AC288" s="57"/>
      <c r="AD288" s="57"/>
      <c r="AE288" s="57"/>
      <c r="AF288" s="57"/>
      <c r="AG288" s="57"/>
      <c r="AH288" s="57"/>
      <c r="AI288" s="57"/>
      <c r="AJ288" s="57"/>
      <c r="AK288" s="57"/>
      <c r="AL288" s="57"/>
      <c r="AM288" s="57"/>
      <c r="AN288" s="57"/>
      <c r="AO288" s="57"/>
      <c r="AP288" s="57"/>
      <c r="AQ288" s="57"/>
      <c r="AR288" s="57"/>
      <c r="AS288" s="57"/>
      <c r="AT288" s="57"/>
      <c r="AU288" s="57"/>
      <c r="AV288" s="57"/>
      <c r="AW288" s="57"/>
      <c r="AX288" s="57"/>
      <c r="AY288" s="57"/>
      <c r="AZ288" s="57"/>
      <c r="BA288" s="57"/>
      <c r="BB288" s="75"/>
      <c r="BC288" s="75"/>
      <c r="BD288" s="75"/>
      <c r="BE288" s="75"/>
      <c r="BF288" s="75"/>
      <c r="BG288" s="97"/>
      <c r="BM288" s="24"/>
      <c r="CB288" s="113"/>
      <c r="CF288" s="120" t="s">
        <v>442</v>
      </c>
      <c r="CG288" s="123" t="s">
        <v>442</v>
      </c>
      <c r="CH288" s="4" t="b">
        <f t="shared" si="35"/>
        <v>0</v>
      </c>
      <c r="CI288" s="69"/>
      <c r="CJ288" s="69"/>
      <c r="CK288" s="69"/>
      <c r="CP288" s="4" t="b">
        <f t="shared" si="34"/>
        <v>0</v>
      </c>
      <c r="CQ288" s="4" t="b">
        <f t="shared" si="36"/>
        <v>0</v>
      </c>
      <c r="CU288" s="4" t="b">
        <f>$CU$130</f>
        <v>0</v>
      </c>
      <c r="CX288" s="4" t="b">
        <f>$CX$133</f>
        <v>0</v>
      </c>
      <c r="CZ288" s="4" t="b">
        <f>CZ135</f>
        <v>0</v>
      </c>
      <c r="DB288" s="4" t="b">
        <f>$DB$137</f>
        <v>0</v>
      </c>
      <c r="DC288" s="69"/>
      <c r="DD288" s="5"/>
      <c r="DE288" s="5"/>
      <c r="DF288" s="5"/>
      <c r="DG288" s="5"/>
      <c r="DH288" s="5"/>
      <c r="DJ288" s="78"/>
      <c r="DS288" s="5"/>
    </row>
    <row r="289" spans="6:123" ht="15" customHeight="1">
      <c r="F289" s="71"/>
      <c r="G289" s="2"/>
      <c r="H289" s="57" t="s">
        <v>451</v>
      </c>
      <c r="I289" s="57"/>
      <c r="J289" s="57"/>
      <c r="K289" s="57"/>
      <c r="L289" s="57"/>
      <c r="M289" s="57"/>
      <c r="N289" s="57"/>
      <c r="O289" s="57"/>
      <c r="P289" s="57"/>
      <c r="Q289" s="57"/>
      <c r="R289" s="57"/>
      <c r="S289" s="57"/>
      <c r="T289" s="57"/>
      <c r="U289" s="57"/>
      <c r="V289" s="57"/>
      <c r="W289" s="57"/>
      <c r="X289" s="57"/>
      <c r="Y289" s="57"/>
      <c r="Z289" s="57"/>
      <c r="AA289" s="57"/>
      <c r="AB289" s="57"/>
      <c r="AC289" s="105"/>
      <c r="AD289" s="57"/>
      <c r="AE289" s="57"/>
      <c r="AF289" s="57"/>
      <c r="AG289" s="57"/>
      <c r="AH289" s="57" t="s">
        <v>454</v>
      </c>
      <c r="AI289" s="57"/>
      <c r="AJ289" s="57"/>
      <c r="AK289" s="57"/>
      <c r="AL289" s="57"/>
      <c r="AM289" s="57"/>
      <c r="AN289" s="57"/>
      <c r="AO289" s="57"/>
      <c r="AP289" s="105" t="s">
        <v>309</v>
      </c>
      <c r="AQ289" s="57"/>
      <c r="AR289" s="57"/>
      <c r="AS289" s="57"/>
      <c r="AT289" s="57"/>
      <c r="AU289" s="57"/>
      <c r="AV289" s="57"/>
      <c r="AW289" s="57"/>
      <c r="AX289" s="57"/>
      <c r="AY289" s="57"/>
      <c r="AZ289" s="57"/>
      <c r="BA289" s="57"/>
      <c r="BB289" s="75"/>
      <c r="BC289" s="75"/>
      <c r="BD289" s="75"/>
      <c r="BE289" s="75"/>
      <c r="BF289" s="75"/>
      <c r="BG289" s="97"/>
      <c r="BM289" s="24" t="b">
        <v>0</v>
      </c>
      <c r="BO289" s="4" t="b">
        <v>0</v>
      </c>
      <c r="BP289" s="4" t="b">
        <v>0</v>
      </c>
      <c r="BQ289" s="4" t="b">
        <v>0</v>
      </c>
      <c r="BS289" s="4" t="b">
        <v>0</v>
      </c>
      <c r="BU289" s="4" t="str">
        <f>IF(BM289=TRUE,H289,"")</f>
        <v/>
      </c>
      <c r="BV289" s="4" t="str">
        <f>IF(BN289=TRUE,H289&amp;"_1mM","")</f>
        <v/>
      </c>
      <c r="BW289" s="4" t="str">
        <f>IF(BO289=TRUE,U289,"")</f>
        <v/>
      </c>
      <c r="BX289" s="4" t="str">
        <f>IF(BP289=TRUE,U289&amp;"_1mM","")</f>
        <v/>
      </c>
      <c r="BY289" s="4" t="str">
        <f>IF(BQ289=TRUE,AH289,"")</f>
        <v/>
      </c>
      <c r="BZ289" s="4" t="str">
        <f>IF(BR289=TRUE,AH289&amp;"_1mM","")</f>
        <v/>
      </c>
      <c r="CA289" s="4" t="str">
        <f>IF(BS289=TRUE,AU289,"")</f>
        <v/>
      </c>
      <c r="CB289" s="113" t="str">
        <f>IF(BT289=TRUE,AU289&amp;"_1mM","")</f>
        <v/>
      </c>
      <c r="CF289" s="120" t="s">
        <v>187</v>
      </c>
      <c r="CG289" s="123" t="s">
        <v>187</v>
      </c>
      <c r="CH289" s="4" t="b">
        <f t="shared" si="35"/>
        <v>0</v>
      </c>
      <c r="CI289" s="69"/>
      <c r="CJ289" s="69"/>
      <c r="CK289" s="69"/>
      <c r="CP289" s="4" t="b">
        <f t="shared" si="34"/>
        <v>0</v>
      </c>
      <c r="CQ289" s="4" t="b">
        <f t="shared" si="36"/>
        <v>0</v>
      </c>
      <c r="CR289" s="4" t="b">
        <f>CR127</f>
        <v>0</v>
      </c>
      <c r="CS289" s="4" t="b">
        <f>$CS$128</f>
        <v>0</v>
      </c>
      <c r="CY289" s="4" t="b">
        <f>CY134</f>
        <v>0</v>
      </c>
      <c r="DC289" s="69"/>
      <c r="DD289" s="5"/>
      <c r="DE289" s="5"/>
      <c r="DF289" s="5"/>
      <c r="DG289" s="5"/>
      <c r="DH289" s="5"/>
      <c r="DJ289" s="78"/>
      <c r="DS289" s="5"/>
    </row>
    <row r="290" spans="6:123" ht="15" customHeight="1">
      <c r="F290" s="71"/>
      <c r="G290" s="2"/>
      <c r="H290" s="57"/>
      <c r="I290" s="57"/>
      <c r="J290" s="57"/>
      <c r="K290" s="57"/>
      <c r="L290" s="57"/>
      <c r="M290" s="57"/>
      <c r="N290" s="57"/>
      <c r="O290" s="57"/>
      <c r="P290" s="57"/>
      <c r="Q290" s="57"/>
      <c r="R290" s="57"/>
      <c r="S290" s="57"/>
      <c r="T290" s="57"/>
      <c r="U290" s="57"/>
      <c r="V290" s="57"/>
      <c r="W290" s="57"/>
      <c r="X290" s="57"/>
      <c r="Y290" s="57"/>
      <c r="Z290" s="57"/>
      <c r="AA290" s="57"/>
      <c r="AB290" s="57"/>
      <c r="AC290" s="57"/>
      <c r="AD290" s="57"/>
      <c r="AE290" s="57"/>
      <c r="AF290" s="57"/>
      <c r="AG290" s="57"/>
      <c r="AH290" s="57"/>
      <c r="AI290" s="57"/>
      <c r="AJ290" s="57"/>
      <c r="AK290" s="57"/>
      <c r="AL290" s="57"/>
      <c r="AM290" s="57"/>
      <c r="AN290" s="57"/>
      <c r="AO290" s="57"/>
      <c r="AP290" s="57"/>
      <c r="AQ290" s="57"/>
      <c r="AR290" s="57"/>
      <c r="AS290" s="57"/>
      <c r="AT290" s="57"/>
      <c r="AU290" s="57"/>
      <c r="AV290" s="57"/>
      <c r="AW290" s="57"/>
      <c r="AX290" s="57"/>
      <c r="AY290" s="57"/>
      <c r="AZ290" s="57"/>
      <c r="BA290" s="57"/>
      <c r="BB290" s="75"/>
      <c r="BC290" s="75"/>
      <c r="BD290" s="75"/>
      <c r="BE290" s="75"/>
      <c r="BF290" s="75"/>
      <c r="BG290" s="97"/>
      <c r="BM290" s="24"/>
      <c r="CB290" s="113"/>
      <c r="CF290" s="120" t="s">
        <v>447</v>
      </c>
      <c r="CG290" s="123" t="s">
        <v>447</v>
      </c>
      <c r="CH290" s="4" t="b">
        <f t="shared" si="35"/>
        <v>0</v>
      </c>
      <c r="CI290" s="69"/>
      <c r="CJ290" s="69"/>
      <c r="CK290" s="69"/>
      <c r="CP290" s="4" t="b">
        <f t="shared" si="34"/>
        <v>0</v>
      </c>
      <c r="CQ290" s="4" t="b">
        <f t="shared" si="36"/>
        <v>0</v>
      </c>
      <c r="CU290" s="4" t="b">
        <f>$CU$130</f>
        <v>0</v>
      </c>
      <c r="CX290" s="4" t="b">
        <f>$CX$133</f>
        <v>0</v>
      </c>
      <c r="CZ290" s="4" t="b">
        <f>CZ135</f>
        <v>0</v>
      </c>
      <c r="DB290" s="4" t="b">
        <f>$DB$137</f>
        <v>0</v>
      </c>
      <c r="DC290" s="69"/>
      <c r="DD290" s="5"/>
      <c r="DE290" s="5"/>
      <c r="DF290" s="5"/>
      <c r="DG290" s="5"/>
      <c r="DH290" s="5"/>
      <c r="DJ290" s="78"/>
      <c r="DS290" s="5"/>
    </row>
    <row r="291" spans="6:123" ht="15" customHeight="1">
      <c r="F291" s="71"/>
      <c r="G291" s="2"/>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7"/>
      <c r="AI291" s="57"/>
      <c r="AJ291" s="57"/>
      <c r="AK291" s="57"/>
      <c r="AL291" s="57"/>
      <c r="AM291" s="57"/>
      <c r="AN291" s="57"/>
      <c r="AO291" s="57"/>
      <c r="AP291" s="57"/>
      <c r="AQ291" s="57"/>
      <c r="AR291" s="57"/>
      <c r="AS291" s="57"/>
      <c r="AT291" s="57"/>
      <c r="AU291" s="57"/>
      <c r="AV291" s="57"/>
      <c r="AW291" s="57"/>
      <c r="AX291" s="57"/>
      <c r="AY291" s="57"/>
      <c r="AZ291" s="57"/>
      <c r="BA291" s="57"/>
      <c r="BB291" s="75"/>
      <c r="BC291" s="75"/>
      <c r="BD291" s="75"/>
      <c r="BE291" s="75"/>
      <c r="BF291" s="75"/>
      <c r="BG291" s="97"/>
      <c r="BM291" s="24" t="b">
        <v>0</v>
      </c>
      <c r="BO291" s="4" t="b">
        <v>0</v>
      </c>
      <c r="BP291" s="4" t="b">
        <v>0</v>
      </c>
      <c r="BQ291" s="4" t="b">
        <v>0</v>
      </c>
      <c r="BR291" s="4" t="b">
        <v>0</v>
      </c>
      <c r="BS291" s="4" t="b">
        <v>0</v>
      </c>
      <c r="BT291" s="4" t="b">
        <v>0</v>
      </c>
      <c r="BU291" s="4" t="str">
        <f>IF(BM291=TRUE,H291,"")</f>
        <v/>
      </c>
      <c r="BV291" s="4" t="str">
        <f>IF(BN291=TRUE,H291&amp;"_1mM","")</f>
        <v/>
      </c>
      <c r="BW291" s="4" t="str">
        <f>IF(BO291=TRUE,U291,"")</f>
        <v/>
      </c>
      <c r="BX291" s="4" t="str">
        <f>IF(BP291=TRUE,U291&amp;"_1mM","")</f>
        <v/>
      </c>
      <c r="BY291" s="4" t="str">
        <f>IF(BQ291=TRUE,AH291,"")</f>
        <v/>
      </c>
      <c r="BZ291" s="4" t="str">
        <f>IF(BR291=TRUE,AH291&amp;"_1mM","")</f>
        <v/>
      </c>
      <c r="CA291" s="4" t="str">
        <f>IF(BS291=TRUE,AU291,"")</f>
        <v/>
      </c>
      <c r="CB291" s="113" t="str">
        <f>IF(BT291=TRUE,AU291&amp;"_1mM","")</f>
        <v/>
      </c>
      <c r="CF291" s="120" t="s">
        <v>189</v>
      </c>
      <c r="CG291" s="123" t="s">
        <v>189</v>
      </c>
      <c r="CH291" s="4" t="b">
        <f t="shared" si="35"/>
        <v>0</v>
      </c>
      <c r="CI291" s="69"/>
      <c r="CJ291" s="69"/>
      <c r="CK291" s="69"/>
      <c r="CP291" s="4" t="b">
        <f t="shared" si="34"/>
        <v>0</v>
      </c>
      <c r="CQ291" s="4" t="b">
        <f t="shared" si="36"/>
        <v>0</v>
      </c>
      <c r="CS291" s="4" t="b">
        <f>$CS$128</f>
        <v>0</v>
      </c>
      <c r="CY291" s="4" t="b">
        <f>CY134</f>
        <v>0</v>
      </c>
      <c r="DC291" s="69"/>
      <c r="DD291" s="5"/>
      <c r="DE291" s="5"/>
      <c r="DF291" s="5"/>
      <c r="DG291" s="5"/>
      <c r="DH291" s="5"/>
      <c r="DJ291" s="78"/>
      <c r="DS291" s="5"/>
    </row>
    <row r="292" spans="6:123" ht="15" customHeight="1">
      <c r="F292" s="71"/>
      <c r="G292" s="2"/>
      <c r="H292" s="57"/>
      <c r="I292" s="57"/>
      <c r="J292" s="57"/>
      <c r="K292" s="57"/>
      <c r="L292" s="57"/>
      <c r="M292" s="57"/>
      <c r="N292" s="57"/>
      <c r="O292" s="57"/>
      <c r="P292" s="57"/>
      <c r="Q292" s="57"/>
      <c r="R292" s="57"/>
      <c r="S292" s="57"/>
      <c r="T292" s="57"/>
      <c r="U292" s="57"/>
      <c r="V292" s="57"/>
      <c r="W292" s="57"/>
      <c r="X292" s="57"/>
      <c r="Y292" s="57"/>
      <c r="Z292" s="57"/>
      <c r="AA292" s="57"/>
      <c r="AB292" s="57"/>
      <c r="AC292" s="57"/>
      <c r="AD292" s="57"/>
      <c r="AE292" s="57"/>
      <c r="AF292" s="57"/>
      <c r="AG292" s="57"/>
      <c r="AH292" s="57"/>
      <c r="AI292" s="57"/>
      <c r="AJ292" s="57"/>
      <c r="AK292" s="57"/>
      <c r="AL292" s="57"/>
      <c r="AM292" s="57"/>
      <c r="AN292" s="57"/>
      <c r="AO292" s="57"/>
      <c r="AP292" s="57"/>
      <c r="AQ292" s="57"/>
      <c r="AR292" s="57"/>
      <c r="AS292" s="57"/>
      <c r="AT292" s="57"/>
      <c r="AU292" s="57"/>
      <c r="AV292" s="57"/>
      <c r="AW292" s="57"/>
      <c r="AX292" s="57"/>
      <c r="AY292" s="57"/>
      <c r="AZ292" s="57"/>
      <c r="BA292" s="57"/>
      <c r="BB292" s="75"/>
      <c r="BC292" s="75"/>
      <c r="BD292" s="75"/>
      <c r="BE292" s="75"/>
      <c r="BF292" s="75"/>
      <c r="BG292" s="97"/>
      <c r="BM292" s="24"/>
      <c r="CB292" s="113"/>
      <c r="CF292" s="120" t="s">
        <v>452</v>
      </c>
      <c r="CG292" s="123" t="s">
        <v>452</v>
      </c>
      <c r="CH292" s="4" t="b">
        <f t="shared" si="35"/>
        <v>0</v>
      </c>
      <c r="CI292" s="69"/>
      <c r="CJ292" s="69"/>
      <c r="CK292" s="69"/>
      <c r="CP292" s="4" t="b">
        <f t="shared" si="34"/>
        <v>0</v>
      </c>
      <c r="CQ292" s="4" t="b">
        <f t="shared" si="36"/>
        <v>0</v>
      </c>
      <c r="CU292" s="4" t="b">
        <f>$CU$130</f>
        <v>0</v>
      </c>
      <c r="CX292" s="4" t="b">
        <f>$CX$133</f>
        <v>0</v>
      </c>
      <c r="CZ292" s="4" t="b">
        <f>CZ135</f>
        <v>0</v>
      </c>
      <c r="DB292" s="4" t="b">
        <f>$DB$137</f>
        <v>0</v>
      </c>
      <c r="DC292" s="69"/>
      <c r="DD292" s="5"/>
      <c r="DE292" s="5"/>
      <c r="DF292" s="5"/>
      <c r="DG292" s="5"/>
      <c r="DH292" s="5"/>
      <c r="DJ292" s="78"/>
      <c r="DS292" s="5"/>
    </row>
    <row r="293" spans="6:123" ht="15.75">
      <c r="F293" s="71"/>
      <c r="G293" s="2"/>
      <c r="H293" s="57" t="s">
        <v>460</v>
      </c>
      <c r="I293" s="57"/>
      <c r="J293" s="57"/>
      <c r="K293" s="57"/>
      <c r="L293" s="57"/>
      <c r="M293" s="57"/>
      <c r="N293" s="57"/>
      <c r="O293" s="57"/>
      <c r="P293" s="57"/>
      <c r="Q293" s="57"/>
      <c r="R293" s="57"/>
      <c r="S293" s="57"/>
      <c r="T293" s="57"/>
      <c r="U293" s="57"/>
      <c r="V293" s="57"/>
      <c r="W293" s="57"/>
      <c r="X293" s="57"/>
      <c r="Y293" s="57"/>
      <c r="Z293" s="57"/>
      <c r="AA293" s="57"/>
      <c r="AB293" s="57"/>
      <c r="AC293" s="57"/>
      <c r="AD293" s="57"/>
      <c r="AE293" s="57"/>
      <c r="AF293" s="57"/>
      <c r="AG293" s="57"/>
      <c r="AH293" s="57" t="s">
        <v>463</v>
      </c>
      <c r="AI293" s="57"/>
      <c r="AJ293" s="57"/>
      <c r="AK293" s="57"/>
      <c r="AL293" s="57"/>
      <c r="AM293" s="57"/>
      <c r="AN293" s="57"/>
      <c r="AO293" s="57"/>
      <c r="AP293" s="57"/>
      <c r="AQ293" s="57"/>
      <c r="AR293" s="57"/>
      <c r="AS293" s="57"/>
      <c r="AT293" s="57"/>
      <c r="AU293" s="57"/>
      <c r="AV293" s="57"/>
      <c r="AW293" s="57"/>
      <c r="AX293" s="57"/>
      <c r="AY293" s="57"/>
      <c r="AZ293" s="57"/>
      <c r="BA293" s="57"/>
      <c r="BB293" s="75"/>
      <c r="BC293" s="75"/>
      <c r="BD293" s="75"/>
      <c r="BE293" s="75"/>
      <c r="BF293" s="75"/>
      <c r="BG293" s="97"/>
      <c r="BM293" s="24" t="b">
        <v>0</v>
      </c>
      <c r="BN293" s="4" t="b">
        <v>0</v>
      </c>
      <c r="BO293" s="4" t="b">
        <v>0</v>
      </c>
      <c r="BP293" s="4" t="b">
        <v>0</v>
      </c>
      <c r="BQ293" s="4" t="b">
        <v>0</v>
      </c>
      <c r="BS293" s="4" t="b">
        <v>0</v>
      </c>
      <c r="BU293" s="4" t="str">
        <f>IF(BM293=TRUE,H293,"")</f>
        <v/>
      </c>
      <c r="BV293" s="4" t="str">
        <f>IF(BN293=TRUE,H293&amp;"_1mM","")</f>
        <v/>
      </c>
      <c r="BW293" s="4" t="str">
        <f>IF(BO293=TRUE,U293,"")</f>
        <v/>
      </c>
      <c r="BX293" s="4" t="str">
        <f>IF(BP293=TRUE,U293&amp;"_1mM","")</f>
        <v/>
      </c>
      <c r="BY293" s="4" t="str">
        <f>IF(BQ293=TRUE,AH293,"")</f>
        <v/>
      </c>
      <c r="BZ293" s="4" t="str">
        <f>IF(BR293=TRUE,AH293&amp;"_1mM","")</f>
        <v/>
      </c>
      <c r="CA293" s="4" t="str">
        <f>IF(BS293=TRUE,AU293,"")</f>
        <v/>
      </c>
      <c r="CB293" s="113" t="str">
        <f>IF(BT293=TRUE,AU293&amp;"_1mM","")</f>
        <v/>
      </c>
      <c r="CF293" s="120" t="s">
        <v>190</v>
      </c>
      <c r="CG293" s="123" t="s">
        <v>190</v>
      </c>
      <c r="CH293" s="4" t="b">
        <f t="shared" si="35"/>
        <v>0</v>
      </c>
      <c r="CI293" s="69"/>
      <c r="CJ293" s="69"/>
      <c r="CK293" s="69"/>
      <c r="CP293" s="4" t="b">
        <f t="shared" si="34"/>
        <v>0</v>
      </c>
      <c r="CQ293" s="4" t="b">
        <f t="shared" si="36"/>
        <v>0</v>
      </c>
      <c r="CS293" s="4" t="b">
        <f>$CS$128</f>
        <v>0</v>
      </c>
      <c r="CY293" s="4" t="b">
        <f>CY134</f>
        <v>0</v>
      </c>
      <c r="DC293" s="69"/>
      <c r="DD293" s="5"/>
      <c r="DE293" s="5"/>
      <c r="DF293" s="5"/>
      <c r="DG293" s="5"/>
      <c r="DH293" s="5"/>
      <c r="DJ293" s="78"/>
      <c r="DS293" s="5"/>
    </row>
    <row r="294" spans="6:123" ht="15" customHeight="1">
      <c r="F294" s="71"/>
      <c r="G294" s="2"/>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7"/>
      <c r="AI294" s="57"/>
      <c r="AJ294" s="57"/>
      <c r="AK294" s="57"/>
      <c r="AL294" s="57"/>
      <c r="AM294" s="57"/>
      <c r="AN294" s="57"/>
      <c r="AO294" s="57"/>
      <c r="AP294" s="57"/>
      <c r="AQ294" s="57"/>
      <c r="AR294" s="57"/>
      <c r="AS294" s="57"/>
      <c r="AT294" s="57"/>
      <c r="AU294" s="57"/>
      <c r="AV294" s="57"/>
      <c r="AW294" s="57"/>
      <c r="AX294" s="57"/>
      <c r="AY294" s="57"/>
      <c r="AZ294" s="57"/>
      <c r="BA294" s="57"/>
      <c r="BB294" s="75"/>
      <c r="BC294" s="75"/>
      <c r="BD294" s="75"/>
      <c r="BE294" s="75"/>
      <c r="BF294" s="75"/>
      <c r="BG294" s="97"/>
      <c r="BM294" s="24"/>
      <c r="CB294" s="113"/>
      <c r="CF294" s="120" t="s">
        <v>457</v>
      </c>
      <c r="CG294" s="123" t="s">
        <v>457</v>
      </c>
      <c r="CH294" s="4" t="b">
        <f t="shared" si="35"/>
        <v>0</v>
      </c>
      <c r="CI294" s="69"/>
      <c r="CJ294" s="69"/>
      <c r="CK294" s="69"/>
      <c r="CP294" s="4" t="b">
        <f t="shared" si="34"/>
        <v>0</v>
      </c>
      <c r="CQ294" s="4" t="b">
        <f t="shared" si="36"/>
        <v>0</v>
      </c>
      <c r="CU294" s="4" t="b">
        <f>$CU$130</f>
        <v>0</v>
      </c>
      <c r="CX294" s="4" t="b">
        <f>$CX$133</f>
        <v>0</v>
      </c>
      <c r="CZ294" s="4" t="b">
        <f>CZ135</f>
        <v>0</v>
      </c>
      <c r="DB294" s="4" t="b">
        <f>$DB$137</f>
        <v>0</v>
      </c>
      <c r="DC294" s="69"/>
      <c r="DD294" s="5"/>
      <c r="DE294" s="5"/>
      <c r="DF294" s="5"/>
      <c r="DG294" s="5"/>
      <c r="DH294" s="5"/>
      <c r="DJ294" s="78"/>
      <c r="DS294" s="5"/>
    </row>
    <row r="295" spans="6:123" ht="15.75" customHeight="1">
      <c r="F295" s="71"/>
      <c r="G295" s="2"/>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7"/>
      <c r="AI295" s="57"/>
      <c r="AJ295" s="57"/>
      <c r="AK295" s="57"/>
      <c r="AL295" s="57"/>
      <c r="AM295" s="57"/>
      <c r="AN295" s="57"/>
      <c r="AO295" s="57"/>
      <c r="AP295" s="57"/>
      <c r="AQ295" s="57"/>
      <c r="AR295" s="57"/>
      <c r="AS295" s="57"/>
      <c r="AT295" s="57"/>
      <c r="AU295" s="57"/>
      <c r="AV295" s="57"/>
      <c r="AW295" s="57"/>
      <c r="AX295" s="57"/>
      <c r="AY295" s="57"/>
      <c r="AZ295" s="57"/>
      <c r="BA295" s="57"/>
      <c r="BB295" s="75"/>
      <c r="BC295" s="75"/>
      <c r="BD295" s="75"/>
      <c r="BE295" s="75"/>
      <c r="BF295" s="75"/>
      <c r="BG295" s="97"/>
      <c r="BM295" s="24" t="b">
        <v>0</v>
      </c>
      <c r="BO295" s="4" t="b">
        <v>0</v>
      </c>
      <c r="BQ295" s="4" t="b">
        <v>0</v>
      </c>
      <c r="BS295" s="4" t="b">
        <v>0</v>
      </c>
      <c r="BU295" s="4" t="str">
        <f>IF(BM295=TRUE,H295,"")</f>
        <v/>
      </c>
      <c r="BV295" s="4" t="str">
        <f>IF(BN295=TRUE,H295&amp;"_1mM","")</f>
        <v/>
      </c>
      <c r="BW295" s="4" t="str">
        <f>IF(BO295=TRUE,U295,"")</f>
        <v/>
      </c>
      <c r="BX295" s="4" t="str">
        <f>IF(BP295=TRUE,U295&amp;"_1mM","")</f>
        <v/>
      </c>
      <c r="BY295" s="4" t="str">
        <f>IF(BQ295=TRUE,AH295,"")</f>
        <v/>
      </c>
      <c r="BZ295" s="4" t="str">
        <f>IF(BR295=TRUE,AH295&amp;"_1mM","")</f>
        <v/>
      </c>
      <c r="CA295" s="4" t="str">
        <f>IF(BS295=TRUE,AU295,"")</f>
        <v/>
      </c>
      <c r="CB295" s="113" t="str">
        <f>IF(BT295=TRUE,AU295&amp;"_1mM","")</f>
        <v/>
      </c>
      <c r="CF295" s="120" t="s">
        <v>191</v>
      </c>
      <c r="CG295" s="123" t="s">
        <v>191</v>
      </c>
      <c r="CH295" s="4" t="b">
        <f t="shared" si="35"/>
        <v>0</v>
      </c>
      <c r="CI295" s="69"/>
      <c r="CJ295" s="69"/>
      <c r="CK295" s="69"/>
      <c r="CP295" s="4" t="b">
        <f t="shared" si="34"/>
        <v>0</v>
      </c>
      <c r="CQ295" s="4" t="b">
        <f t="shared" si="36"/>
        <v>0</v>
      </c>
      <c r="CR295" s="4" t="b">
        <f>CR127</f>
        <v>0</v>
      </c>
      <c r="CS295" s="4" t="b">
        <f>$CS$128</f>
        <v>0</v>
      </c>
      <c r="CY295" s="4" t="b">
        <f>CY134</f>
        <v>0</v>
      </c>
      <c r="DC295" s="69"/>
      <c r="DD295" s="5"/>
      <c r="DE295" s="5"/>
      <c r="DF295" s="5"/>
      <c r="DG295" s="5"/>
      <c r="DH295" s="5"/>
      <c r="DJ295" s="78"/>
      <c r="DS295" s="5"/>
    </row>
    <row r="296" spans="6:123" ht="15" customHeight="1">
      <c r="F296" s="71"/>
      <c r="G296" s="2"/>
      <c r="H296" s="57"/>
      <c r="I296" s="57"/>
      <c r="J296" s="57"/>
      <c r="K296" s="57"/>
      <c r="L296" s="57"/>
      <c r="M296" s="57"/>
      <c r="N296" s="57"/>
      <c r="O296" s="57"/>
      <c r="P296" s="57"/>
      <c r="Q296" s="57"/>
      <c r="R296" s="57"/>
      <c r="S296" s="57"/>
      <c r="T296" s="57"/>
      <c r="U296" s="57"/>
      <c r="V296" s="57"/>
      <c r="W296" s="57"/>
      <c r="X296" s="57"/>
      <c r="Y296" s="57"/>
      <c r="Z296" s="57"/>
      <c r="AA296" s="57"/>
      <c r="AB296" s="57"/>
      <c r="AC296" s="57"/>
      <c r="AD296" s="57"/>
      <c r="AE296" s="57"/>
      <c r="AF296" s="57"/>
      <c r="AG296" s="57"/>
      <c r="AH296" s="57"/>
      <c r="AI296" s="57"/>
      <c r="AJ296" s="57"/>
      <c r="AK296" s="57"/>
      <c r="AL296" s="57"/>
      <c r="AM296" s="57"/>
      <c r="AN296" s="57"/>
      <c r="AO296" s="57"/>
      <c r="AP296" s="57"/>
      <c r="AQ296" s="57"/>
      <c r="AR296" s="57"/>
      <c r="AS296" s="57"/>
      <c r="AT296" s="57"/>
      <c r="AU296" s="57"/>
      <c r="AV296" s="57"/>
      <c r="AW296" s="57"/>
      <c r="AX296" s="57"/>
      <c r="AY296" s="57"/>
      <c r="AZ296" s="57"/>
      <c r="BA296" s="57"/>
      <c r="BB296" s="75"/>
      <c r="BC296" s="75"/>
      <c r="BD296" s="75"/>
      <c r="BE296" s="75"/>
      <c r="BF296" s="75"/>
      <c r="BG296" s="97"/>
      <c r="BM296" s="24"/>
      <c r="CB296" s="113"/>
      <c r="CF296" s="120" t="s">
        <v>462</v>
      </c>
      <c r="CG296" s="123" t="s">
        <v>462</v>
      </c>
      <c r="CH296" s="4" t="b">
        <f t="shared" si="35"/>
        <v>0</v>
      </c>
      <c r="CI296" s="69"/>
      <c r="CJ296" s="69"/>
      <c r="CK296" s="69"/>
      <c r="CP296" s="4" t="b">
        <f t="shared" si="34"/>
        <v>0</v>
      </c>
      <c r="CQ296" s="4" t="b">
        <f t="shared" si="36"/>
        <v>0</v>
      </c>
      <c r="CU296" s="4" t="b">
        <f>$CU$130</f>
        <v>0</v>
      </c>
      <c r="CX296" s="4" t="b">
        <f>$CX$133</f>
        <v>0</v>
      </c>
      <c r="CZ296" s="4" t="b">
        <f>CZ135</f>
        <v>0</v>
      </c>
      <c r="DB296" s="4" t="b">
        <f>$DB$137</f>
        <v>0</v>
      </c>
      <c r="DC296" s="69"/>
      <c r="DD296" s="5"/>
      <c r="DE296" s="5"/>
      <c r="DF296" s="5"/>
      <c r="DG296" s="5"/>
      <c r="DH296" s="5"/>
      <c r="DJ296" s="78"/>
      <c r="DS296" s="5"/>
    </row>
    <row r="297" spans="6:123" ht="15" customHeight="1">
      <c r="F297" s="71"/>
      <c r="G297" s="2"/>
      <c r="H297" s="57"/>
      <c r="I297" s="57"/>
      <c r="J297" s="57"/>
      <c r="K297" s="57"/>
      <c r="L297" s="57"/>
      <c r="M297" s="57"/>
      <c r="N297" s="57"/>
      <c r="O297" s="57"/>
      <c r="P297" s="57"/>
      <c r="Q297" s="57"/>
      <c r="R297" s="57"/>
      <c r="S297" s="57"/>
      <c r="T297" s="57"/>
      <c r="U297" s="57"/>
      <c r="V297" s="57"/>
      <c r="W297" s="57"/>
      <c r="X297" s="57"/>
      <c r="Y297" s="57"/>
      <c r="Z297" s="57"/>
      <c r="AA297" s="57"/>
      <c r="AB297" s="57"/>
      <c r="AC297" s="57"/>
      <c r="AD297" s="57"/>
      <c r="AE297" s="57"/>
      <c r="AF297" s="57"/>
      <c r="AG297" s="57"/>
      <c r="AH297" s="57"/>
      <c r="AI297" s="57"/>
      <c r="AJ297" s="57"/>
      <c r="AK297" s="57"/>
      <c r="AL297" s="57"/>
      <c r="AM297" s="57"/>
      <c r="AN297" s="57"/>
      <c r="AO297" s="57"/>
      <c r="AP297" s="57"/>
      <c r="AQ297" s="57"/>
      <c r="AR297" s="57"/>
      <c r="AS297" s="57"/>
      <c r="AT297" s="57"/>
      <c r="AU297" s="57"/>
      <c r="AV297" s="57"/>
      <c r="AW297" s="57"/>
      <c r="AX297" s="57"/>
      <c r="AY297" s="57"/>
      <c r="AZ297" s="57"/>
      <c r="BA297" s="57"/>
      <c r="BB297" s="75"/>
      <c r="BC297" s="75"/>
      <c r="BD297" s="75"/>
      <c r="BE297" s="75"/>
      <c r="BF297" s="75"/>
      <c r="BG297" s="97"/>
      <c r="BM297" s="24"/>
      <c r="CB297" s="113"/>
      <c r="CF297" s="120" t="s">
        <v>192</v>
      </c>
      <c r="CG297" s="123" t="s">
        <v>192</v>
      </c>
      <c r="CH297" s="4" t="b">
        <f t="shared" si="35"/>
        <v>0</v>
      </c>
      <c r="CI297" s="69"/>
      <c r="CJ297" s="69"/>
      <c r="CK297" s="69"/>
      <c r="CP297" s="4" t="b">
        <f t="shared" si="34"/>
        <v>0</v>
      </c>
      <c r="CQ297" s="4" t="b">
        <f t="shared" si="36"/>
        <v>0</v>
      </c>
      <c r="CS297" s="4" t="b">
        <f>$CS$128</f>
        <v>0</v>
      </c>
      <c r="CY297" s="4" t="b">
        <f>CY134</f>
        <v>0</v>
      </c>
      <c r="DC297" s="69"/>
      <c r="DD297" s="5"/>
      <c r="DE297" s="5"/>
      <c r="DF297" s="5"/>
      <c r="DG297" s="5"/>
      <c r="DH297" s="5"/>
      <c r="DJ297" s="78"/>
      <c r="DS297" s="5"/>
    </row>
    <row r="298" spans="6:123" ht="15" customHeight="1">
      <c r="F298" s="47"/>
      <c r="G298" s="2"/>
      <c r="H298" s="57"/>
      <c r="I298" s="57"/>
      <c r="J298" s="57"/>
      <c r="K298" s="57"/>
      <c r="L298" s="57"/>
      <c r="M298" s="57"/>
      <c r="N298" s="57"/>
      <c r="O298" s="104"/>
      <c r="P298" s="104"/>
      <c r="Q298" s="104"/>
      <c r="R298" s="62"/>
      <c r="S298" s="62"/>
      <c r="T298" s="62"/>
      <c r="U298" s="62"/>
      <c r="V298" s="62"/>
      <c r="W298" s="62"/>
      <c r="X298" s="62"/>
      <c r="Y298" s="62"/>
      <c r="Z298" s="62"/>
      <c r="AA298" s="62"/>
      <c r="AB298" s="104"/>
      <c r="AC298" s="104"/>
      <c r="AD298" s="104"/>
      <c r="AE298" s="62"/>
      <c r="AF298" s="62"/>
      <c r="AG298" s="62"/>
      <c r="AH298" s="62"/>
      <c r="AI298" s="62"/>
      <c r="AJ298" s="62"/>
      <c r="AK298" s="62"/>
      <c r="AL298" s="62"/>
      <c r="AM298" s="62"/>
      <c r="AN298" s="62"/>
      <c r="AO298" s="104"/>
      <c r="AP298" s="104"/>
      <c r="AQ298" s="104"/>
      <c r="AR298" s="62"/>
      <c r="AS298" s="62"/>
      <c r="AT298" s="62"/>
      <c r="AU298" s="62"/>
      <c r="AV298" s="62"/>
      <c r="AW298" s="62"/>
      <c r="AX298" s="62"/>
      <c r="AY298" s="62"/>
      <c r="AZ298" s="62"/>
      <c r="BA298" s="62"/>
      <c r="BB298" s="74"/>
      <c r="BC298" s="74"/>
      <c r="BD298" s="74"/>
      <c r="BE298" s="75"/>
      <c r="BF298" s="75"/>
      <c r="BG298" s="97"/>
      <c r="BM298" s="24"/>
      <c r="CB298" s="113"/>
      <c r="CF298" s="120" t="s">
        <v>467</v>
      </c>
      <c r="CG298" s="123" t="s">
        <v>467</v>
      </c>
      <c r="CH298" s="4" t="b">
        <f t="shared" si="35"/>
        <v>0</v>
      </c>
      <c r="CI298" s="69"/>
      <c r="CJ298" s="69"/>
      <c r="CK298" s="69"/>
      <c r="CP298" s="4" t="b">
        <f t="shared" si="34"/>
        <v>0</v>
      </c>
      <c r="CQ298" s="4" t="b">
        <f t="shared" si="36"/>
        <v>0</v>
      </c>
      <c r="CU298" s="4" t="b">
        <f>$CU$130</f>
        <v>0</v>
      </c>
      <c r="CX298" s="4" t="b">
        <f>$CX$133</f>
        <v>0</v>
      </c>
      <c r="CZ298" s="4" t="b">
        <f>CZ135</f>
        <v>0</v>
      </c>
      <c r="DB298" s="4" t="b">
        <f>$DB$137</f>
        <v>0</v>
      </c>
      <c r="DC298" s="69"/>
      <c r="DD298" s="5"/>
      <c r="DE298" s="5"/>
      <c r="DF298" s="5"/>
      <c r="DG298" s="5"/>
      <c r="DH298" s="5"/>
      <c r="DJ298" s="78"/>
      <c r="DS298" s="5"/>
    </row>
    <row r="299" spans="6:123" ht="15" customHeight="1">
      <c r="F299" s="71"/>
      <c r="G299" s="2"/>
      <c r="H299" s="57"/>
      <c r="I299" s="57"/>
      <c r="J299" s="57"/>
      <c r="K299" s="57"/>
      <c r="L299" s="57"/>
      <c r="M299" s="57"/>
      <c r="N299" s="57"/>
      <c r="O299" s="57"/>
      <c r="P299" s="57"/>
      <c r="Q299" s="57"/>
      <c r="R299" s="57"/>
      <c r="S299" s="57"/>
      <c r="T299" s="57"/>
      <c r="U299" s="57"/>
      <c r="V299" s="57"/>
      <c r="W299" s="57"/>
      <c r="X299" s="57"/>
      <c r="Y299" s="57"/>
      <c r="Z299" s="57"/>
      <c r="AA299" s="57"/>
      <c r="AB299" s="57"/>
      <c r="AC299" s="57"/>
      <c r="AD299" s="57"/>
      <c r="AE299" s="57"/>
      <c r="AF299" s="57"/>
      <c r="AG299" s="57"/>
      <c r="AH299" s="57"/>
      <c r="AI299" s="57"/>
      <c r="AJ299" s="57"/>
      <c r="AK299" s="57"/>
      <c r="AL299" s="57"/>
      <c r="AM299" s="57"/>
      <c r="AN299" s="57"/>
      <c r="AO299" s="57"/>
      <c r="AP299" s="57"/>
      <c r="AQ299" s="57"/>
      <c r="AR299" s="57"/>
      <c r="AS299" s="57"/>
      <c r="AT299" s="57"/>
      <c r="AU299" s="57"/>
      <c r="AV299" s="57"/>
      <c r="AW299" s="57"/>
      <c r="AX299" s="57"/>
      <c r="AY299" s="57"/>
      <c r="AZ299" s="57"/>
      <c r="BA299" s="57"/>
      <c r="BB299" s="75"/>
      <c r="BC299" s="75"/>
      <c r="BD299" s="75"/>
      <c r="BE299" s="75"/>
      <c r="BF299" s="75"/>
      <c r="BG299" s="97"/>
      <c r="BM299" s="24" t="b">
        <v>0</v>
      </c>
      <c r="BO299" s="4" t="b">
        <v>0</v>
      </c>
      <c r="BU299" s="4" t="str">
        <f>IF(BM299=TRUE,H299,"")</f>
        <v/>
      </c>
      <c r="BV299" s="4" t="str">
        <f>IF(BN299=TRUE,H299&amp;"_1mM","")</f>
        <v/>
      </c>
      <c r="BW299" s="4" t="str">
        <f>IF(BO299=TRUE,U299,"")</f>
        <v/>
      </c>
      <c r="BX299" s="4" t="str">
        <f>IF(BP299=TRUE,U299&amp;"_1mM","")</f>
        <v/>
      </c>
      <c r="BY299" s="4" t="str">
        <f>IF(BQ299=TRUE,AH299,"")</f>
        <v/>
      </c>
      <c r="BZ299" s="4" t="str">
        <f>IF(BR299=TRUE,AH299&amp;"_1mM","")</f>
        <v/>
      </c>
      <c r="CA299" s="4" t="str">
        <f>IF(BS299=TRUE,AU299,"")</f>
        <v/>
      </c>
      <c r="CB299" s="113" t="str">
        <f>IF(BT299=TRUE,AU299&amp;"_1mM","")</f>
        <v/>
      </c>
      <c r="CF299" s="120" t="s">
        <v>194</v>
      </c>
      <c r="CG299" s="123" t="s">
        <v>194</v>
      </c>
      <c r="CH299" s="4" t="b">
        <f t="shared" si="35"/>
        <v>0</v>
      </c>
      <c r="CI299" s="69"/>
      <c r="CJ299" s="69"/>
      <c r="CK299" s="69"/>
      <c r="CP299" s="4" t="b">
        <f t="shared" si="34"/>
        <v>0</v>
      </c>
      <c r="CQ299" s="4" t="b">
        <f t="shared" si="36"/>
        <v>0</v>
      </c>
      <c r="CS299" s="4" t="b">
        <f>$CS$128</f>
        <v>0</v>
      </c>
      <c r="CY299" s="4" t="b">
        <f>CY134</f>
        <v>0</v>
      </c>
      <c r="DC299" s="69"/>
      <c r="DD299" s="5"/>
      <c r="DE299" s="5"/>
      <c r="DF299" s="5"/>
      <c r="DG299" s="5"/>
      <c r="DH299" s="5"/>
      <c r="DJ299" s="78"/>
      <c r="DS299" s="5"/>
    </row>
    <row r="300" spans="6:123" ht="15" customHeight="1">
      <c r="F300" s="82"/>
      <c r="G300" s="9"/>
      <c r="H300" s="102"/>
      <c r="I300" s="102"/>
      <c r="J300" s="102"/>
      <c r="K300" s="102"/>
      <c r="L300" s="102"/>
      <c r="M300" s="102"/>
      <c r="N300" s="102"/>
      <c r="O300" s="102"/>
      <c r="P300" s="102"/>
      <c r="Q300" s="102"/>
      <c r="R300" s="102"/>
      <c r="S300" s="102"/>
      <c r="T300" s="102"/>
      <c r="U300" s="102"/>
      <c r="V300" s="102"/>
      <c r="W300" s="102"/>
      <c r="X300" s="102"/>
      <c r="Y300" s="102"/>
      <c r="Z300" s="102"/>
      <c r="AA300" s="102"/>
      <c r="AB300" s="102"/>
      <c r="AC300" s="102"/>
      <c r="AD300" s="102"/>
      <c r="AE300" s="102"/>
      <c r="AF300" s="102"/>
      <c r="AG300" s="102"/>
      <c r="AH300" s="102"/>
      <c r="AI300" s="102"/>
      <c r="AJ300" s="102"/>
      <c r="AK300" s="102"/>
      <c r="AL300" s="102"/>
      <c r="AM300" s="102"/>
      <c r="AN300" s="102"/>
      <c r="AO300" s="102"/>
      <c r="AP300" s="102"/>
      <c r="AQ300" s="102"/>
      <c r="AR300" s="102"/>
      <c r="AS300" s="102"/>
      <c r="AT300" s="102"/>
      <c r="AU300" s="102"/>
      <c r="AV300" s="102"/>
      <c r="AW300" s="102"/>
      <c r="AX300" s="102"/>
      <c r="AY300" s="102"/>
      <c r="AZ300" s="102"/>
      <c r="BA300" s="102"/>
      <c r="BB300" s="98"/>
      <c r="BC300" s="98"/>
      <c r="BD300" s="98"/>
      <c r="BE300" s="98"/>
      <c r="BF300" s="98"/>
      <c r="BG300" s="99"/>
      <c r="BM300" s="24"/>
      <c r="CB300" s="113"/>
      <c r="CF300" s="120" t="s">
        <v>470</v>
      </c>
      <c r="CG300" s="123" t="s">
        <v>470</v>
      </c>
      <c r="CH300" s="4" t="b">
        <f t="shared" si="35"/>
        <v>0</v>
      </c>
      <c r="CI300" s="69"/>
      <c r="CJ300" s="69"/>
      <c r="CK300" s="69"/>
      <c r="CP300" s="4" t="b">
        <f t="shared" si="34"/>
        <v>0</v>
      </c>
      <c r="CQ300" s="4" t="b">
        <f t="shared" si="36"/>
        <v>0</v>
      </c>
      <c r="CU300" s="4" t="b">
        <f>$CU$130</f>
        <v>0</v>
      </c>
      <c r="CX300" s="4" t="b">
        <f>$CX$133</f>
        <v>0</v>
      </c>
      <c r="CZ300" s="4" t="b">
        <f>CZ135</f>
        <v>0</v>
      </c>
      <c r="DB300" s="4" t="b">
        <f>$DB$137</f>
        <v>0</v>
      </c>
      <c r="DC300" s="69"/>
      <c r="DD300" s="5"/>
      <c r="DE300" s="5"/>
      <c r="DF300" s="5"/>
      <c r="DG300" s="5"/>
      <c r="DH300" s="5"/>
      <c r="DJ300" s="78"/>
      <c r="DS300" s="5"/>
    </row>
    <row r="301" spans="6:123" ht="15" customHeight="1">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72"/>
      <c r="BM301" s="24"/>
      <c r="CB301" s="113"/>
      <c r="CF301" s="120" t="s">
        <v>195</v>
      </c>
      <c r="CG301" s="123" t="s">
        <v>195</v>
      </c>
      <c r="CH301" s="4" t="b">
        <f t="shared" si="35"/>
        <v>0</v>
      </c>
      <c r="CI301" s="69"/>
      <c r="CJ301" s="69"/>
      <c r="CK301" s="69"/>
      <c r="CP301" s="4" t="b">
        <f t="shared" si="34"/>
        <v>0</v>
      </c>
      <c r="CQ301" s="4" t="b">
        <f t="shared" si="36"/>
        <v>0</v>
      </c>
      <c r="CR301" s="4" t="b">
        <f>CR127</f>
        <v>0</v>
      </c>
      <c r="CS301" s="4" t="b">
        <f>$CS$128</f>
        <v>0</v>
      </c>
      <c r="CY301" s="4" t="b">
        <f>CY134</f>
        <v>0</v>
      </c>
      <c r="DC301" s="69"/>
      <c r="DD301" s="5"/>
      <c r="DE301" s="5"/>
      <c r="DF301" s="5"/>
      <c r="DG301" s="5"/>
      <c r="DH301" s="5"/>
      <c r="DJ301" s="78"/>
      <c r="DS301" s="5"/>
    </row>
    <row r="302" spans="6:123" ht="15" customHeight="1">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72"/>
      <c r="BM302" s="24"/>
      <c r="CB302" s="113"/>
      <c r="CF302" s="120" t="s">
        <v>471</v>
      </c>
      <c r="CG302" s="123" t="s">
        <v>471</v>
      </c>
      <c r="CH302" s="4" t="b">
        <f t="shared" si="35"/>
        <v>0</v>
      </c>
      <c r="CI302" s="69"/>
      <c r="CJ302" s="69"/>
      <c r="CK302" s="69"/>
      <c r="CP302" s="4" t="b">
        <f t="shared" si="34"/>
        <v>0</v>
      </c>
      <c r="CQ302" s="4" t="b">
        <f t="shared" si="36"/>
        <v>0</v>
      </c>
      <c r="CU302" s="4" t="b">
        <f>$CU$130</f>
        <v>0</v>
      </c>
      <c r="CX302" s="4" t="b">
        <f>$CX$133</f>
        <v>0</v>
      </c>
      <c r="CZ302" s="4" t="b">
        <f>CZ135</f>
        <v>0</v>
      </c>
      <c r="DB302" s="4" t="b">
        <f>$DB$137</f>
        <v>0</v>
      </c>
      <c r="DC302" s="69"/>
      <c r="DD302" s="5"/>
      <c r="DE302" s="5"/>
      <c r="DF302" s="5"/>
      <c r="DG302" s="5"/>
      <c r="DH302" s="5"/>
      <c r="DJ302" s="78"/>
      <c r="DS302" s="5"/>
    </row>
    <row r="303" spans="6:123" ht="15" customHeight="1">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72"/>
      <c r="BM303" s="24"/>
      <c r="CB303" s="113"/>
      <c r="CF303" s="120" t="s">
        <v>196</v>
      </c>
      <c r="CG303" s="123" t="s">
        <v>196</v>
      </c>
      <c r="CH303" s="4" t="b">
        <f t="shared" si="35"/>
        <v>0</v>
      </c>
      <c r="CI303" s="69"/>
      <c r="CJ303" s="69"/>
      <c r="CK303" s="69"/>
      <c r="CP303" s="4" t="b">
        <f t="shared" si="34"/>
        <v>0</v>
      </c>
      <c r="CQ303" s="4" t="b">
        <f t="shared" si="36"/>
        <v>0</v>
      </c>
      <c r="CR303" s="4" t="b">
        <f>CR127</f>
        <v>0</v>
      </c>
      <c r="CS303" s="4" t="b">
        <f>$CS$128</f>
        <v>0</v>
      </c>
      <c r="CY303" s="4" t="b">
        <f>CY134</f>
        <v>0</v>
      </c>
      <c r="DC303" s="69"/>
      <c r="DD303" s="5"/>
      <c r="DE303" s="5"/>
      <c r="DF303" s="5"/>
      <c r="DG303" s="5"/>
      <c r="DH303" s="5"/>
      <c r="DJ303" s="78"/>
      <c r="DS303" s="5"/>
    </row>
    <row r="304" spans="6:123" ht="15" customHeight="1">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72"/>
      <c r="BM304" s="24"/>
      <c r="CB304" s="113"/>
      <c r="CF304" s="120" t="s">
        <v>474</v>
      </c>
      <c r="CG304" s="123" t="s">
        <v>474</v>
      </c>
      <c r="CH304" s="4" t="b">
        <f t="shared" si="35"/>
        <v>0</v>
      </c>
      <c r="CI304" s="69"/>
      <c r="CJ304" s="69"/>
      <c r="CK304" s="69"/>
      <c r="CP304" s="4" t="b">
        <f t="shared" si="34"/>
        <v>0</v>
      </c>
      <c r="CQ304" s="4" t="b">
        <f t="shared" si="36"/>
        <v>0</v>
      </c>
      <c r="CU304" s="4" t="b">
        <f>$CU$130</f>
        <v>0</v>
      </c>
      <c r="CX304" s="4" t="b">
        <f>$CX$133</f>
        <v>0</v>
      </c>
      <c r="CZ304" s="4" t="b">
        <f>CZ135</f>
        <v>0</v>
      </c>
      <c r="DB304" s="4" t="b">
        <f>$DB$137</f>
        <v>0</v>
      </c>
      <c r="DC304" s="69"/>
      <c r="DD304" s="5"/>
      <c r="DE304" s="5"/>
      <c r="DF304" s="5"/>
      <c r="DG304" s="5"/>
      <c r="DH304" s="5"/>
      <c r="DJ304" s="78"/>
      <c r="DS304" s="5"/>
    </row>
    <row r="305" spans="6:123" ht="15.75" customHeight="1">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72"/>
      <c r="BM305" s="24"/>
      <c r="BN305" s="4" t="b">
        <v>0</v>
      </c>
      <c r="BP305" s="4" t="b">
        <v>0</v>
      </c>
      <c r="BR305" s="4" t="b">
        <v>0</v>
      </c>
      <c r="BT305" s="4" t="b">
        <v>0</v>
      </c>
      <c r="BV305" s="4" t="str">
        <f>IF(BN305=TRUE,"BRAF_Cascade","")</f>
        <v/>
      </c>
      <c r="BX305" s="4" t="str">
        <f>IF(BP305=TRUE,"BRAF[V600E]_Cascade","")</f>
        <v/>
      </c>
      <c r="BZ305" s="4" t="str">
        <f>IF(BR305=TRUE,"COT_Cascade","")</f>
        <v/>
      </c>
      <c r="CB305" s="113" t="str">
        <f>IF(BT305=TRUE,"DLK_Cascade","")</f>
        <v/>
      </c>
      <c r="CF305" s="120" t="s">
        <v>197</v>
      </c>
      <c r="CG305" s="123" t="s">
        <v>197</v>
      </c>
      <c r="CH305" s="4" t="b">
        <f t="shared" si="35"/>
        <v>0</v>
      </c>
      <c r="CI305" s="69"/>
      <c r="CJ305" s="69"/>
      <c r="CK305" s="69"/>
      <c r="CP305" s="4" t="b">
        <f t="shared" si="34"/>
        <v>0</v>
      </c>
      <c r="CQ305" s="4" t="b">
        <f t="shared" si="36"/>
        <v>0</v>
      </c>
      <c r="CS305" s="4" t="b">
        <f>$CS$128</f>
        <v>0</v>
      </c>
      <c r="CY305" s="4" t="b">
        <f>CY134</f>
        <v>0</v>
      </c>
      <c r="DC305" s="69"/>
      <c r="DD305" s="5"/>
      <c r="DE305" s="5"/>
      <c r="DF305" s="5"/>
      <c r="DG305" s="5"/>
      <c r="DH305" s="5"/>
      <c r="DJ305" s="78"/>
      <c r="DS305" s="5"/>
    </row>
    <row r="306" spans="6:123" ht="15" customHeight="1">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72"/>
      <c r="BM306" s="24"/>
      <c r="CB306" s="113"/>
      <c r="CF306" s="120" t="s">
        <v>475</v>
      </c>
      <c r="CG306" s="123" t="s">
        <v>475</v>
      </c>
      <c r="CH306" s="4" t="b">
        <f t="shared" si="35"/>
        <v>0</v>
      </c>
      <c r="CI306" s="69"/>
      <c r="CJ306" s="69"/>
      <c r="CK306" s="69"/>
      <c r="CP306" s="4" t="b">
        <f t="shared" si="34"/>
        <v>0</v>
      </c>
      <c r="CQ306" s="4" t="b">
        <f t="shared" si="36"/>
        <v>0</v>
      </c>
      <c r="CU306" s="4" t="b">
        <f>$CU$130</f>
        <v>0</v>
      </c>
      <c r="CX306" s="4" t="b">
        <f>$CX$133</f>
        <v>0</v>
      </c>
      <c r="CZ306" s="4" t="b">
        <f>CZ135</f>
        <v>0</v>
      </c>
      <c r="DB306" s="4" t="b">
        <f>$DB$137</f>
        <v>0</v>
      </c>
      <c r="DC306" s="69"/>
      <c r="DD306" s="5"/>
      <c r="DE306" s="5"/>
      <c r="DF306" s="5"/>
      <c r="DG306" s="5"/>
      <c r="DH306" s="5"/>
      <c r="DJ306" s="78"/>
      <c r="DS306" s="5"/>
    </row>
    <row r="307" spans="6:123" ht="15" customHeight="1">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72"/>
      <c r="BM307" s="24"/>
      <c r="BN307" s="4" t="b">
        <v>0</v>
      </c>
      <c r="BP307" s="4" t="b">
        <v>0</v>
      </c>
      <c r="BR307" s="4" t="b">
        <v>0</v>
      </c>
      <c r="BT307" s="4" t="b">
        <v>0</v>
      </c>
      <c r="BV307" s="4" t="str">
        <f>IF(BN307=TRUE,"MAP3K1_Cascade","")</f>
        <v/>
      </c>
      <c r="BX307" s="4" t="str">
        <f>IF(BP307=TRUE,"MAP3K2_Cascade","")</f>
        <v/>
      </c>
      <c r="BZ307" s="4" t="str">
        <f>IF(BR307=TRUE,"MAP3K3_Cascade","")</f>
        <v/>
      </c>
      <c r="CB307" s="113" t="str">
        <f>IF(BT307=TRUE,"MAP3K4_Cascade","")</f>
        <v/>
      </c>
      <c r="CF307" s="120" t="s">
        <v>753</v>
      </c>
      <c r="CG307" s="123" t="s">
        <v>476</v>
      </c>
      <c r="CH307" s="4" t="b">
        <f t="shared" si="35"/>
        <v>0</v>
      </c>
      <c r="CI307" s="69"/>
      <c r="CJ307" s="69"/>
      <c r="CK307" s="69"/>
      <c r="CP307" s="4" t="b">
        <f t="shared" si="34"/>
        <v>0</v>
      </c>
      <c r="CQ307" s="4" t="b">
        <f t="shared" si="36"/>
        <v>0</v>
      </c>
      <c r="CY307" s="4" t="b">
        <f>CY134</f>
        <v>0</v>
      </c>
      <c r="DC307" s="69"/>
      <c r="DD307" s="5"/>
      <c r="DE307" s="5"/>
      <c r="DF307" s="5"/>
      <c r="DG307" s="5"/>
      <c r="DH307" s="5"/>
      <c r="DJ307" s="78"/>
      <c r="DS307" s="5"/>
    </row>
    <row r="308" spans="6:123" ht="15" customHeight="1">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72"/>
      <c r="BM308" s="24"/>
      <c r="CB308" s="113"/>
      <c r="CF308" s="120" t="s">
        <v>754</v>
      </c>
      <c r="CG308" s="123" t="s">
        <v>477</v>
      </c>
      <c r="CH308" s="4" t="b">
        <f t="shared" si="35"/>
        <v>0</v>
      </c>
      <c r="CI308" s="69"/>
      <c r="CJ308" s="69"/>
      <c r="CK308" s="69"/>
      <c r="CP308" s="4" t="b">
        <f t="shared" si="34"/>
        <v>0</v>
      </c>
      <c r="CQ308" s="4" t="b">
        <f t="shared" si="36"/>
        <v>0</v>
      </c>
      <c r="CZ308" s="4" t="b">
        <f>CZ135</f>
        <v>0</v>
      </c>
      <c r="DB308" s="4" t="b">
        <f>$DB$137</f>
        <v>0</v>
      </c>
      <c r="DC308" s="69"/>
      <c r="DD308" s="5"/>
      <c r="DE308" s="5"/>
      <c r="DF308" s="5"/>
      <c r="DG308" s="5"/>
      <c r="DH308" s="5"/>
      <c r="DJ308" s="78"/>
      <c r="DS308" s="5"/>
    </row>
    <row r="309" spans="6:123" ht="15" customHeight="1">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72"/>
      <c r="BM309" s="24"/>
      <c r="BN309" s="4" t="b">
        <v>0</v>
      </c>
      <c r="BP309" s="4" t="b">
        <v>0</v>
      </c>
      <c r="BR309" s="4" t="b">
        <v>0</v>
      </c>
      <c r="BT309" s="4" t="b">
        <v>0</v>
      </c>
      <c r="BV309" s="4" t="str">
        <f>IF(BN309=TRUE,"MAP3K5_Cascade","")</f>
        <v/>
      </c>
      <c r="BX309" s="4" t="str">
        <f>IF(BP309=TRUE,"MLK1_Cascade","")</f>
        <v/>
      </c>
      <c r="BZ309" s="4" t="str">
        <f>IF(BR309=TRUE,"MLK2_Cascade","")</f>
        <v/>
      </c>
      <c r="CB309" s="113" t="str">
        <f>IF(BT309=TRUE,"MLK3_Cascade","")</f>
        <v/>
      </c>
      <c r="CF309" s="120" t="s">
        <v>755</v>
      </c>
      <c r="CG309" s="123" t="s">
        <v>478</v>
      </c>
      <c r="CH309" s="4" t="b">
        <f t="shared" si="35"/>
        <v>0</v>
      </c>
      <c r="CI309" s="69"/>
      <c r="CJ309" s="69"/>
      <c r="CK309" s="69"/>
      <c r="CP309" s="4" t="b">
        <f t="shared" si="34"/>
        <v>0</v>
      </c>
      <c r="CQ309" s="4" t="b">
        <f t="shared" si="36"/>
        <v>0</v>
      </c>
      <c r="CY309" s="4" t="b">
        <f>CY134</f>
        <v>0</v>
      </c>
      <c r="DC309" s="69"/>
      <c r="DD309" s="5"/>
      <c r="DE309" s="5"/>
      <c r="DF309" s="5"/>
      <c r="DG309" s="5"/>
      <c r="DH309" s="5"/>
      <c r="DJ309" s="78"/>
      <c r="DS309" s="5"/>
    </row>
    <row r="310" spans="6:123" ht="15" customHeight="1">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72"/>
      <c r="BM310" s="24"/>
      <c r="CB310" s="113"/>
      <c r="CF310" s="120" t="s">
        <v>756</v>
      </c>
      <c r="CG310" s="123" t="s">
        <v>479</v>
      </c>
      <c r="CH310" s="4" t="b">
        <f t="shared" si="35"/>
        <v>0</v>
      </c>
      <c r="CI310" s="69"/>
      <c r="CJ310" s="69"/>
      <c r="CK310" s="69"/>
      <c r="CP310" s="4" t="b">
        <f t="shared" si="34"/>
        <v>0</v>
      </c>
      <c r="CQ310" s="4" t="b">
        <f t="shared" si="36"/>
        <v>0</v>
      </c>
      <c r="CZ310" s="4" t="b">
        <f>CZ135</f>
        <v>0</v>
      </c>
      <c r="DB310" s="4" t="b">
        <f>$DB$137</f>
        <v>0</v>
      </c>
      <c r="DC310" s="69"/>
      <c r="DD310" s="5"/>
      <c r="DE310" s="5"/>
      <c r="DF310" s="5"/>
      <c r="DG310" s="5"/>
      <c r="DH310" s="5"/>
      <c r="DJ310" s="78"/>
      <c r="DS310" s="5"/>
    </row>
    <row r="311" spans="6:123" ht="15" customHeight="1">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72"/>
      <c r="BM311" s="24"/>
      <c r="BN311" s="4" t="b">
        <v>0</v>
      </c>
      <c r="BP311" s="4" t="b">
        <v>0</v>
      </c>
      <c r="BV311" s="4" t="str">
        <f>IF(BN311=TRUE,"MOS_Cascade","")</f>
        <v/>
      </c>
      <c r="BX311" s="4" t="str">
        <f>IF(BP311=TRUE,"RAF1_Cascade","")</f>
        <v/>
      </c>
      <c r="BZ311" s="4" t="str">
        <f>IF(BR311=TRUE,"TAK1-TAB1_Cascade","")</f>
        <v/>
      </c>
      <c r="CB311" s="113"/>
      <c r="CF311" s="120" t="s">
        <v>757</v>
      </c>
      <c r="CG311" s="123" t="s">
        <v>480</v>
      </c>
      <c r="CH311" s="4" t="b">
        <f t="shared" si="35"/>
        <v>0</v>
      </c>
      <c r="CI311" s="69"/>
      <c r="CJ311" s="69"/>
      <c r="CK311" s="69"/>
      <c r="CP311" s="4" t="b">
        <f t="shared" si="34"/>
        <v>0</v>
      </c>
      <c r="CQ311" s="4" t="b">
        <f t="shared" si="36"/>
        <v>0</v>
      </c>
      <c r="CY311" s="4" t="b">
        <f>CY134</f>
        <v>0</v>
      </c>
      <c r="DC311" s="69"/>
      <c r="DD311" s="5"/>
      <c r="DE311" s="5"/>
      <c r="DF311" s="5"/>
      <c r="DG311" s="5"/>
      <c r="DH311" s="5"/>
      <c r="DJ311" s="78"/>
      <c r="DS311" s="5"/>
    </row>
    <row r="312" spans="6:123" ht="15" customHeight="1">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72"/>
      <c r="BM312" s="24"/>
      <c r="CB312" s="113"/>
      <c r="CF312" s="120" t="s">
        <v>758</v>
      </c>
      <c r="CG312" s="123" t="s">
        <v>481</v>
      </c>
      <c r="CH312" s="4" t="b">
        <f t="shared" si="35"/>
        <v>0</v>
      </c>
      <c r="CI312" s="69"/>
      <c r="CJ312" s="69"/>
      <c r="CK312" s="69"/>
      <c r="CP312" s="4" t="b">
        <f t="shared" si="34"/>
        <v>0</v>
      </c>
      <c r="CQ312" s="4" t="b">
        <f t="shared" si="36"/>
        <v>0</v>
      </c>
      <c r="CZ312" s="4" t="b">
        <f>CZ135</f>
        <v>0</v>
      </c>
      <c r="DB312" s="4" t="b">
        <f>$DB$137</f>
        <v>0</v>
      </c>
      <c r="DC312" s="69"/>
      <c r="DD312" s="5"/>
      <c r="DE312" s="5"/>
      <c r="DF312" s="5"/>
      <c r="DG312" s="5"/>
      <c r="DH312" s="5"/>
      <c r="DJ312" s="78"/>
      <c r="DS312" s="5"/>
    </row>
    <row r="313" spans="6:123" ht="15" customHeight="1">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72"/>
      <c r="BM313" s="24"/>
      <c r="CB313" s="113"/>
      <c r="CF313" s="120" t="s">
        <v>759</v>
      </c>
      <c r="CG313" s="123" t="s">
        <v>482</v>
      </c>
      <c r="CH313" s="4" t="b">
        <f t="shared" si="35"/>
        <v>0</v>
      </c>
      <c r="CI313" s="69"/>
      <c r="CJ313" s="69"/>
      <c r="CK313" s="69"/>
      <c r="CP313" s="4" t="b">
        <f t="shared" si="34"/>
        <v>0</v>
      </c>
      <c r="CQ313" s="4" t="b">
        <f t="shared" si="36"/>
        <v>0</v>
      </c>
      <c r="CY313" s="4" t="b">
        <f>CY134</f>
        <v>0</v>
      </c>
      <c r="DC313" s="69"/>
      <c r="DD313" s="5"/>
      <c r="DE313" s="5"/>
      <c r="DF313" s="5"/>
      <c r="DG313" s="5"/>
      <c r="DH313" s="5"/>
      <c r="DJ313" s="78"/>
      <c r="DS313" s="5"/>
    </row>
    <row r="314" spans="6:123" ht="15" customHeight="1">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72"/>
      <c r="BM314" s="24"/>
      <c r="CB314" s="113"/>
      <c r="CF314" s="121" t="s">
        <v>760</v>
      </c>
      <c r="CG314" s="123" t="s">
        <v>483</v>
      </c>
      <c r="CH314" s="4" t="b">
        <f t="shared" si="35"/>
        <v>0</v>
      </c>
      <c r="CI314" s="69"/>
      <c r="CJ314" s="69"/>
      <c r="CK314" s="69"/>
      <c r="CP314" s="4" t="b">
        <f t="shared" si="34"/>
        <v>0</v>
      </c>
      <c r="CQ314" s="4" t="b">
        <f t="shared" si="36"/>
        <v>0</v>
      </c>
      <c r="CZ314" s="4" t="b">
        <f>CZ135</f>
        <v>0</v>
      </c>
      <c r="DB314" s="4" t="b">
        <f>$DB$137</f>
        <v>0</v>
      </c>
      <c r="DC314" s="69"/>
      <c r="DD314" s="5"/>
      <c r="DE314" s="5"/>
      <c r="DF314" s="5"/>
      <c r="DG314" s="5"/>
      <c r="DH314" s="5"/>
      <c r="DJ314" s="78"/>
      <c r="DS314" s="5"/>
    </row>
    <row r="315" spans="6:123" ht="15" customHeight="1">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72"/>
      <c r="BM315" s="24"/>
      <c r="BN315" s="4" t="b">
        <v>0</v>
      </c>
      <c r="BP315" s="4" t="b">
        <v>0</v>
      </c>
      <c r="BR315" s="4" t="b">
        <v>0</v>
      </c>
      <c r="BT315" s="4" t="b">
        <v>0</v>
      </c>
      <c r="BV315" s="4" t="str">
        <f>IF(BN315=TRUE,"MAP2K1_Cascade","")</f>
        <v/>
      </c>
      <c r="BX315" s="4" t="str">
        <f>IF(BP315=TRUE,"MAP2K2_Cascade","")</f>
        <v/>
      </c>
      <c r="BZ315" s="4" t="str">
        <f>IF(BR315=TRUE,"MAP2K3_Cascade","")</f>
        <v/>
      </c>
      <c r="CB315" s="113" t="str">
        <f>IF(BT315=TRUE,"MAP2K4_Cascade","")</f>
        <v/>
      </c>
      <c r="CF315" s="121" t="s">
        <v>761</v>
      </c>
      <c r="CG315" s="123" t="s">
        <v>484</v>
      </c>
      <c r="CH315" s="4" t="b">
        <f t="shared" si="35"/>
        <v>0</v>
      </c>
      <c r="CI315" s="69"/>
      <c r="CJ315" s="69"/>
      <c r="CK315" s="69"/>
      <c r="CP315" s="4" t="b">
        <f t="shared" si="34"/>
        <v>0</v>
      </c>
      <c r="CQ315" s="4" t="b">
        <f t="shared" si="36"/>
        <v>0</v>
      </c>
      <c r="CY315" s="4" t="b">
        <f>CY134</f>
        <v>0</v>
      </c>
      <c r="DC315" s="69"/>
      <c r="DD315" s="5"/>
      <c r="DE315" s="5"/>
      <c r="DF315" s="5"/>
      <c r="DG315" s="5"/>
      <c r="DH315" s="5"/>
      <c r="DJ315" s="78"/>
      <c r="DS315" s="5"/>
    </row>
    <row r="316" spans="6:123" ht="15" customHeight="1">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72"/>
      <c r="BM316" s="24"/>
      <c r="CB316" s="113"/>
      <c r="CF316" s="120" t="s">
        <v>762</v>
      </c>
      <c r="CG316" s="123" t="s">
        <v>486</v>
      </c>
      <c r="CH316" s="4" t="b">
        <f t="shared" si="35"/>
        <v>0</v>
      </c>
      <c r="CI316" s="69"/>
      <c r="CJ316" s="69"/>
      <c r="CK316" s="69"/>
      <c r="CP316" s="4" t="b">
        <f t="shared" si="34"/>
        <v>0</v>
      </c>
      <c r="CQ316" s="4" t="b">
        <f t="shared" si="36"/>
        <v>0</v>
      </c>
      <c r="CZ316" s="4" t="b">
        <f>CZ135</f>
        <v>0</v>
      </c>
      <c r="DB316" s="4" t="b">
        <f>$DB$137</f>
        <v>0</v>
      </c>
      <c r="DC316" s="69"/>
      <c r="DD316" s="5"/>
      <c r="DE316" s="5"/>
      <c r="DF316" s="5"/>
      <c r="DG316" s="5"/>
      <c r="DH316" s="5"/>
      <c r="DJ316" s="78"/>
      <c r="DS316" s="5"/>
    </row>
    <row r="317" spans="6:123" ht="15" customHeight="1">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72"/>
      <c r="BM317" s="114"/>
      <c r="BN317" s="115" t="b">
        <v>0</v>
      </c>
      <c r="BO317" s="115"/>
      <c r="BP317" s="115" t="b">
        <v>0</v>
      </c>
      <c r="BQ317" s="115"/>
      <c r="BR317" s="115" t="b">
        <v>0</v>
      </c>
      <c r="BS317" s="115"/>
      <c r="BT317" s="115"/>
      <c r="BU317" s="115"/>
      <c r="BV317" s="115" t="str">
        <f>IF(BN317=TRUE,"MAP2K5_Cascade","")</f>
        <v/>
      </c>
      <c r="BW317" s="115"/>
      <c r="BX317" s="115" t="str">
        <f>IF(BP317=TRUE,"MAP2K6_Cascade","")</f>
        <v/>
      </c>
      <c r="BY317" s="115"/>
      <c r="BZ317" s="115" t="str">
        <f>IF(BR317=TRUE,"MAP2K7_Cascade","")</f>
        <v/>
      </c>
      <c r="CA317" s="115"/>
      <c r="CB317" s="116"/>
      <c r="CF317" s="120" t="s">
        <v>763</v>
      </c>
      <c r="CG317" s="123" t="s">
        <v>487</v>
      </c>
      <c r="CH317" s="4" t="b">
        <f t="shared" si="35"/>
        <v>0</v>
      </c>
      <c r="CI317" s="69"/>
      <c r="CJ317" s="69"/>
      <c r="CK317" s="69"/>
      <c r="CP317" s="4" t="b">
        <f t="shared" si="34"/>
        <v>0</v>
      </c>
      <c r="CQ317" s="4" t="b">
        <f t="shared" si="36"/>
        <v>0</v>
      </c>
      <c r="CY317" s="4" t="b">
        <f>CY134</f>
        <v>0</v>
      </c>
      <c r="DC317" s="69"/>
      <c r="DD317" s="5"/>
      <c r="DE317" s="5"/>
      <c r="DF317" s="5"/>
      <c r="DG317" s="5"/>
      <c r="DH317" s="5"/>
      <c r="DJ317" s="78"/>
      <c r="DS317" s="5"/>
    </row>
    <row r="318" spans="6:123" ht="15" customHeight="1">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72"/>
      <c r="CF318" s="120" t="s">
        <v>764</v>
      </c>
      <c r="CG318" s="123" t="s">
        <v>488</v>
      </c>
      <c r="CH318" s="4" t="b">
        <f t="shared" si="35"/>
        <v>0</v>
      </c>
      <c r="CI318" s="69"/>
      <c r="CJ318" s="69"/>
      <c r="CK318" s="69"/>
      <c r="CP318" s="4" t="b">
        <f t="shared" si="34"/>
        <v>0</v>
      </c>
      <c r="CQ318" s="4" t="b">
        <f t="shared" si="36"/>
        <v>0</v>
      </c>
      <c r="CZ318" s="4" t="b">
        <f>CZ135</f>
        <v>0</v>
      </c>
      <c r="DB318" s="4" t="b">
        <f>$DB$137</f>
        <v>0</v>
      </c>
      <c r="DC318" s="69"/>
      <c r="DD318" s="5"/>
      <c r="DE318" s="5"/>
      <c r="DF318" s="5"/>
      <c r="DG318" s="5"/>
      <c r="DH318" s="5"/>
      <c r="DJ318" s="78"/>
      <c r="DS318" s="5"/>
    </row>
    <row r="319" spans="6:123" ht="15" customHeight="1">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72"/>
      <c r="CF319" s="120" t="s">
        <v>201</v>
      </c>
      <c r="CG319" s="123" t="s">
        <v>201</v>
      </c>
      <c r="CH319" s="4" t="b">
        <f t="shared" si="35"/>
        <v>0</v>
      </c>
      <c r="CI319" s="69"/>
      <c r="CJ319" s="69"/>
      <c r="CK319" s="69"/>
      <c r="CP319" s="4" t="b">
        <f t="shared" si="34"/>
        <v>0</v>
      </c>
      <c r="CQ319" s="4" t="b">
        <f t="shared" si="36"/>
        <v>0</v>
      </c>
      <c r="CR319" s="4" t="b">
        <f>CR127</f>
        <v>0</v>
      </c>
      <c r="CS319" s="4" t="b">
        <f>$CS$128</f>
        <v>0</v>
      </c>
      <c r="CY319" s="4" t="b">
        <f>CY134</f>
        <v>0</v>
      </c>
      <c r="DC319" s="69"/>
      <c r="DD319" s="5"/>
      <c r="DE319" s="5"/>
      <c r="DF319" s="5"/>
      <c r="DG319" s="5"/>
      <c r="DH319" s="5"/>
      <c r="DJ319" s="78"/>
      <c r="DS319" s="5"/>
    </row>
    <row r="320" spans="6:123" ht="15" customHeight="1">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72"/>
      <c r="CF320" s="120" t="s">
        <v>489</v>
      </c>
      <c r="CG320" s="123" t="s">
        <v>489</v>
      </c>
      <c r="CH320" s="4" t="b">
        <f t="shared" si="35"/>
        <v>0</v>
      </c>
      <c r="CI320" s="69"/>
      <c r="CJ320" s="69"/>
      <c r="CK320" s="69"/>
      <c r="CP320" s="4" t="b">
        <f t="shared" si="34"/>
        <v>0</v>
      </c>
      <c r="CQ320" s="4" t="b">
        <f t="shared" si="36"/>
        <v>0</v>
      </c>
      <c r="CU320" s="4" t="b">
        <f>$CU$130</f>
        <v>0</v>
      </c>
      <c r="CX320" s="4" t="b">
        <f>$CX$133</f>
        <v>0</v>
      </c>
      <c r="CZ320" s="4" t="b">
        <f>CZ135</f>
        <v>0</v>
      </c>
      <c r="DB320" s="4" t="b">
        <f>$DB$137</f>
        <v>0</v>
      </c>
      <c r="DC320" s="69"/>
      <c r="DD320" s="5"/>
      <c r="DE320" s="5"/>
      <c r="DF320" s="5"/>
      <c r="DG320" s="5"/>
      <c r="DH320" s="5"/>
      <c r="DJ320" s="78"/>
      <c r="DS320" s="5"/>
    </row>
    <row r="321" spans="6:123" ht="15" customHeight="1">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72"/>
      <c r="CF321" s="120" t="s">
        <v>202</v>
      </c>
      <c r="CG321" s="123" t="s">
        <v>202</v>
      </c>
      <c r="CH321" s="4" t="b">
        <f t="shared" si="35"/>
        <v>0</v>
      </c>
      <c r="CI321" s="69"/>
      <c r="CJ321" s="69"/>
      <c r="CK321" s="69"/>
      <c r="CP321" s="4" t="b">
        <f t="shared" si="34"/>
        <v>0</v>
      </c>
      <c r="CQ321" s="4" t="b">
        <f t="shared" si="36"/>
        <v>0</v>
      </c>
      <c r="CS321" s="4" t="b">
        <f>$CS$128</f>
        <v>0</v>
      </c>
      <c r="CY321" s="4" t="b">
        <f>CY134</f>
        <v>0</v>
      </c>
      <c r="DC321" s="69"/>
      <c r="DD321" s="5"/>
      <c r="DE321" s="5"/>
      <c r="DF321" s="5"/>
      <c r="DG321" s="5"/>
      <c r="DH321" s="5"/>
      <c r="DJ321" s="78"/>
      <c r="DS321" s="5"/>
    </row>
    <row r="322" spans="6:123" ht="15" customHeight="1">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72"/>
      <c r="CF322" s="120" t="s">
        <v>490</v>
      </c>
      <c r="CG322" s="123" t="s">
        <v>490</v>
      </c>
      <c r="CH322" s="4" t="b">
        <f t="shared" si="35"/>
        <v>0</v>
      </c>
      <c r="CI322" s="69"/>
      <c r="CJ322" s="69"/>
      <c r="CK322" s="69"/>
      <c r="CP322" s="4" t="b">
        <f t="shared" si="34"/>
        <v>0</v>
      </c>
      <c r="CQ322" s="4" t="b">
        <f t="shared" si="36"/>
        <v>0</v>
      </c>
      <c r="CU322" s="4" t="b">
        <f>$CU$130</f>
        <v>0</v>
      </c>
      <c r="CX322" s="4" t="b">
        <f>$CX$133</f>
        <v>0</v>
      </c>
      <c r="CZ322" s="4" t="b">
        <f>CZ135</f>
        <v>0</v>
      </c>
      <c r="DB322" s="4" t="b">
        <f>$DB$137</f>
        <v>0</v>
      </c>
      <c r="DC322" s="69"/>
      <c r="DD322" s="5"/>
      <c r="DE322" s="5"/>
      <c r="DF322" s="5"/>
      <c r="DG322" s="5"/>
      <c r="DH322" s="5"/>
      <c r="DJ322" s="78"/>
      <c r="DS322" s="5"/>
    </row>
    <row r="323" spans="6:123" ht="15" customHeight="1">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72"/>
      <c r="CF323" s="120" t="s">
        <v>204</v>
      </c>
      <c r="CG323" s="123" t="s">
        <v>204</v>
      </c>
      <c r="CH323" s="4" t="b">
        <f t="shared" si="35"/>
        <v>0</v>
      </c>
      <c r="CI323" s="69"/>
      <c r="CJ323" s="69"/>
      <c r="CK323" s="69"/>
      <c r="CP323" s="4" t="b">
        <f t="shared" si="34"/>
        <v>0</v>
      </c>
      <c r="CQ323" s="4" t="b">
        <f t="shared" si="36"/>
        <v>0</v>
      </c>
      <c r="CS323" s="4" t="b">
        <f>$CS$128</f>
        <v>0</v>
      </c>
      <c r="CY323" s="4" t="b">
        <f>CY134</f>
        <v>0</v>
      </c>
      <c r="DC323" s="69"/>
      <c r="DD323" s="5"/>
      <c r="DE323" s="5"/>
      <c r="DF323" s="5"/>
      <c r="DG323" s="5"/>
      <c r="DH323" s="5"/>
      <c r="DJ323" s="78"/>
      <c r="DS323" s="5"/>
    </row>
    <row r="324" spans="6:123" ht="15" customHeight="1">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72"/>
      <c r="CF324" s="120" t="s">
        <v>491</v>
      </c>
      <c r="CG324" s="123" t="s">
        <v>491</v>
      </c>
      <c r="CH324" s="4" t="b">
        <f t="shared" si="35"/>
        <v>0</v>
      </c>
      <c r="CI324" s="69"/>
      <c r="CJ324" s="69"/>
      <c r="CK324" s="69"/>
      <c r="CP324" s="4" t="b">
        <f t="shared" si="34"/>
        <v>0</v>
      </c>
      <c r="CQ324" s="4" t="b">
        <f t="shared" si="36"/>
        <v>0</v>
      </c>
      <c r="CU324" s="4" t="b">
        <f>$CU$130</f>
        <v>0</v>
      </c>
      <c r="CX324" s="4" t="b">
        <f>$CX$133</f>
        <v>0</v>
      </c>
      <c r="CZ324" s="4" t="b">
        <f>CZ135</f>
        <v>0</v>
      </c>
      <c r="DB324" s="4" t="b">
        <f>$DB$137</f>
        <v>0</v>
      </c>
      <c r="DC324" s="69"/>
      <c r="DD324" s="5"/>
      <c r="DE324" s="5"/>
      <c r="DF324" s="5"/>
      <c r="DG324" s="5"/>
      <c r="DH324" s="5"/>
      <c r="DJ324" s="78"/>
      <c r="DS324" s="5"/>
    </row>
    <row r="325" spans="6:123" ht="15" customHeight="1">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72"/>
      <c r="CF325" s="120" t="s">
        <v>205</v>
      </c>
      <c r="CG325" s="123" t="s">
        <v>205</v>
      </c>
      <c r="CH325" s="4" t="b">
        <f t="shared" si="35"/>
        <v>0</v>
      </c>
      <c r="CI325" s="69"/>
      <c r="CJ325" s="69"/>
      <c r="CK325" s="69"/>
      <c r="CP325" s="4" t="b">
        <f t="shared" si="34"/>
        <v>0</v>
      </c>
      <c r="CQ325" s="4" t="b">
        <f t="shared" si="36"/>
        <v>0</v>
      </c>
      <c r="CS325" s="4" t="b">
        <f>$CS$128</f>
        <v>0</v>
      </c>
      <c r="CY325" s="4" t="b">
        <f>CY134</f>
        <v>0</v>
      </c>
      <c r="DC325" s="69"/>
      <c r="DD325" s="5"/>
      <c r="DE325" s="5"/>
      <c r="DF325" s="5"/>
      <c r="DG325" s="5"/>
      <c r="DH325" s="5"/>
      <c r="DJ325" s="78"/>
      <c r="DS325" s="5"/>
    </row>
    <row r="326" spans="6:123" ht="15" customHeight="1">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72"/>
      <c r="CF326" s="120" t="s">
        <v>492</v>
      </c>
      <c r="CG326" s="123" t="s">
        <v>492</v>
      </c>
      <c r="CH326" s="4" t="b">
        <f t="shared" si="35"/>
        <v>0</v>
      </c>
      <c r="CI326" s="69"/>
      <c r="CJ326" s="69"/>
      <c r="CK326" s="69"/>
      <c r="CP326" s="4" t="b">
        <f t="shared" si="34"/>
        <v>0</v>
      </c>
      <c r="CQ326" s="4" t="b">
        <f t="shared" si="36"/>
        <v>0</v>
      </c>
      <c r="CU326" s="4" t="b">
        <f>$CU$130</f>
        <v>0</v>
      </c>
      <c r="CX326" s="4" t="b">
        <f>$CX$133</f>
        <v>0</v>
      </c>
      <c r="CZ326" s="4" t="b">
        <f>CZ135</f>
        <v>0</v>
      </c>
      <c r="DB326" s="4" t="b">
        <f>$DB$137</f>
        <v>0</v>
      </c>
      <c r="DC326" s="69"/>
      <c r="DD326" s="5"/>
      <c r="DE326" s="5"/>
      <c r="DF326" s="5"/>
      <c r="DG326" s="5"/>
      <c r="DH326" s="5"/>
      <c r="DJ326" s="78"/>
      <c r="DS326" s="5"/>
    </row>
    <row r="327" spans="6:123">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72"/>
      <c r="CF327" s="120" t="s">
        <v>206</v>
      </c>
      <c r="CG327" s="123" t="s">
        <v>206</v>
      </c>
      <c r="CH327" s="4" t="b">
        <f t="shared" si="35"/>
        <v>0</v>
      </c>
      <c r="CI327" s="69"/>
      <c r="CJ327" s="69"/>
      <c r="CK327" s="69"/>
      <c r="CP327" s="4" t="b">
        <f t="shared" si="34"/>
        <v>0</v>
      </c>
      <c r="CQ327" s="4" t="b">
        <f t="shared" si="36"/>
        <v>0</v>
      </c>
      <c r="CS327" s="4" t="b">
        <f>$CS$128</f>
        <v>0</v>
      </c>
      <c r="CY327" s="4" t="b">
        <f>CY134</f>
        <v>0</v>
      </c>
      <c r="DC327" s="69"/>
      <c r="DD327" s="5"/>
      <c r="DE327" s="5"/>
      <c r="DF327" s="5"/>
      <c r="DG327" s="5"/>
      <c r="DH327" s="5"/>
      <c r="DJ327" s="78"/>
      <c r="DS327" s="5"/>
    </row>
    <row r="328" spans="6:123">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72"/>
      <c r="CF328" s="120" t="s">
        <v>493</v>
      </c>
      <c r="CG328" s="123" t="s">
        <v>493</v>
      </c>
      <c r="CH328" s="4" t="b">
        <f t="shared" si="35"/>
        <v>0</v>
      </c>
      <c r="CI328" s="69"/>
      <c r="CJ328" s="69"/>
      <c r="CK328" s="69"/>
      <c r="CP328" s="4" t="b">
        <f t="shared" si="34"/>
        <v>0</v>
      </c>
      <c r="CQ328" s="4" t="b">
        <f t="shared" si="36"/>
        <v>0</v>
      </c>
      <c r="CU328" s="4" t="b">
        <f>$CU$130</f>
        <v>0</v>
      </c>
      <c r="CX328" s="4" t="b">
        <f>$CX$133</f>
        <v>0</v>
      </c>
      <c r="CZ328" s="4" t="b">
        <f>CZ135</f>
        <v>0</v>
      </c>
      <c r="DB328" s="4" t="b">
        <f>$DB$137</f>
        <v>0</v>
      </c>
      <c r="DC328" s="69"/>
      <c r="DD328" s="5"/>
      <c r="DE328" s="5"/>
      <c r="DF328" s="5"/>
      <c r="DG328" s="5"/>
      <c r="DH328" s="5"/>
      <c r="DJ328" s="78"/>
      <c r="DS328" s="5"/>
    </row>
    <row r="329" spans="6:123">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72"/>
      <c r="CF329" s="120" t="s">
        <v>207</v>
      </c>
      <c r="CG329" s="123" t="s">
        <v>207</v>
      </c>
      <c r="CH329" s="4" t="b">
        <f t="shared" si="35"/>
        <v>0</v>
      </c>
      <c r="CI329" s="69"/>
      <c r="CJ329" s="69"/>
      <c r="CK329" s="69"/>
      <c r="CP329" s="4" t="b">
        <f t="shared" si="34"/>
        <v>0</v>
      </c>
      <c r="CQ329" s="4" t="b">
        <f t="shared" si="36"/>
        <v>0</v>
      </c>
      <c r="CR329" s="4" t="b">
        <f>CR127</f>
        <v>0</v>
      </c>
      <c r="CS329" s="4" t="b">
        <f>$CS$128</f>
        <v>0</v>
      </c>
      <c r="CY329" s="4" t="b">
        <f>CY134</f>
        <v>0</v>
      </c>
      <c r="DC329" s="69"/>
      <c r="DD329" s="5"/>
      <c r="DE329" s="5"/>
      <c r="DF329" s="5"/>
      <c r="DG329" s="5"/>
      <c r="DH329" s="5"/>
      <c r="DJ329" s="78"/>
      <c r="DS329" s="5"/>
    </row>
    <row r="330" spans="6:123">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72"/>
      <c r="CF330" s="120" t="s">
        <v>494</v>
      </c>
      <c r="CG330" s="123" t="s">
        <v>494</v>
      </c>
      <c r="CH330" s="4" t="b">
        <f t="shared" si="35"/>
        <v>0</v>
      </c>
      <c r="CI330" s="69"/>
      <c r="CJ330" s="69"/>
      <c r="CK330" s="69"/>
      <c r="CP330" s="4" t="b">
        <f t="shared" si="34"/>
        <v>0</v>
      </c>
      <c r="CQ330" s="4" t="b">
        <f t="shared" si="36"/>
        <v>0</v>
      </c>
      <c r="CU330" s="4" t="b">
        <f>$CU$130</f>
        <v>0</v>
      </c>
      <c r="CX330" s="4" t="b">
        <f>$CX$133</f>
        <v>0</v>
      </c>
      <c r="CZ330" s="4" t="b">
        <f>CZ135</f>
        <v>0</v>
      </c>
      <c r="DB330" s="4" t="b">
        <f>$DB$137</f>
        <v>0</v>
      </c>
      <c r="DC330" s="69"/>
      <c r="DD330" s="5"/>
      <c r="DE330" s="5"/>
      <c r="DF330" s="5"/>
      <c r="DG330" s="5"/>
      <c r="DH330" s="5"/>
      <c r="DJ330" s="78"/>
      <c r="DS330" s="5"/>
    </row>
    <row r="331" spans="6:123">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72"/>
      <c r="CF331" s="120" t="s">
        <v>765</v>
      </c>
      <c r="CG331" s="123" t="s">
        <v>495</v>
      </c>
      <c r="CH331" s="4" t="b">
        <f t="shared" si="35"/>
        <v>0</v>
      </c>
      <c r="CI331" s="69"/>
      <c r="CJ331" s="69"/>
      <c r="CK331" s="69"/>
      <c r="CP331" s="4" t="b">
        <f t="shared" si="34"/>
        <v>0</v>
      </c>
      <c r="CQ331" s="4" t="b">
        <f t="shared" si="36"/>
        <v>0</v>
      </c>
      <c r="CY331" s="4" t="b">
        <f>CY134</f>
        <v>0</v>
      </c>
      <c r="DC331" s="69"/>
      <c r="DD331" s="5"/>
      <c r="DE331" s="5"/>
      <c r="DF331" s="5"/>
      <c r="DG331" s="5"/>
      <c r="DH331" s="5"/>
      <c r="DJ331" s="78"/>
      <c r="DS331" s="5"/>
    </row>
    <row r="332" spans="6:123">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72"/>
      <c r="CF332" s="120" t="s">
        <v>766</v>
      </c>
      <c r="CG332" s="123" t="s">
        <v>496</v>
      </c>
      <c r="CH332" s="4" t="b">
        <f t="shared" si="35"/>
        <v>0</v>
      </c>
      <c r="CI332" s="69"/>
      <c r="CJ332" s="69"/>
      <c r="CK332" s="69"/>
      <c r="CP332" s="4" t="b">
        <f t="shared" ref="CP332:CP397" si="37">IF(COUNTIF(DJ:DJ,CF332)&gt;0,TRUE,FALSE)</f>
        <v>0</v>
      </c>
      <c r="CQ332" s="4" t="b">
        <f t="shared" si="36"/>
        <v>0</v>
      </c>
      <c r="CZ332" s="4" t="b">
        <f>CZ135</f>
        <v>0</v>
      </c>
      <c r="DB332" s="4" t="b">
        <f>$DB$137</f>
        <v>0</v>
      </c>
      <c r="DC332" s="69"/>
      <c r="DD332" s="5"/>
      <c r="DE332" s="5"/>
      <c r="DF332" s="5"/>
      <c r="DG332" s="5"/>
      <c r="DH332" s="5"/>
      <c r="DJ332" s="78"/>
      <c r="DS332" s="5"/>
    </row>
    <row r="333" spans="6:123">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72"/>
      <c r="CF333" s="120" t="s">
        <v>767</v>
      </c>
      <c r="CG333" s="123" t="s">
        <v>497</v>
      </c>
      <c r="CH333" s="4" t="b">
        <f t="shared" ref="CH333:CH396" si="38">IF(COUNTIF(CP333:DD333,TRUE)=0,FALSE,TRUE)</f>
        <v>0</v>
      </c>
      <c r="CI333" s="69"/>
      <c r="CJ333" s="69"/>
      <c r="CK333" s="69"/>
      <c r="CP333" s="4" t="b">
        <f t="shared" si="37"/>
        <v>0</v>
      </c>
      <c r="CQ333" s="4" t="b">
        <f t="shared" ref="CQ333:CQ396" si="39">IF(COUNTIF($BU$142:$CB$317,CF333)&gt;0,TRUE,FALSE)</f>
        <v>0</v>
      </c>
      <c r="CY333" s="4" t="b">
        <f>CY134</f>
        <v>0</v>
      </c>
      <c r="DC333" s="69"/>
      <c r="DD333" s="5"/>
      <c r="DE333" s="5"/>
      <c r="DF333" s="5"/>
      <c r="DG333" s="5"/>
      <c r="DH333" s="5"/>
      <c r="DJ333" s="78"/>
      <c r="DS333" s="5"/>
    </row>
    <row r="334" spans="6:123">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72"/>
      <c r="CF334" s="120" t="s">
        <v>768</v>
      </c>
      <c r="CG334" s="123" t="s">
        <v>498</v>
      </c>
      <c r="CH334" s="4" t="b">
        <f t="shared" si="38"/>
        <v>0</v>
      </c>
      <c r="CI334" s="69"/>
      <c r="CJ334" s="69"/>
      <c r="CK334" s="69"/>
      <c r="CP334" s="4" t="b">
        <f t="shared" si="37"/>
        <v>0</v>
      </c>
      <c r="CQ334" s="4" t="b">
        <f t="shared" si="39"/>
        <v>0</v>
      </c>
      <c r="CZ334" s="4" t="b">
        <f>CZ135</f>
        <v>0</v>
      </c>
      <c r="DB334" s="4" t="b">
        <f>$DB$137</f>
        <v>0</v>
      </c>
      <c r="DC334" s="69"/>
      <c r="DD334" s="5"/>
      <c r="DE334" s="5"/>
      <c r="DF334" s="5"/>
      <c r="DG334" s="5"/>
      <c r="DH334" s="5"/>
      <c r="DJ334" s="78"/>
      <c r="DS334" s="5"/>
    </row>
    <row r="335" spans="6:123">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72"/>
      <c r="CF335" s="120" t="s">
        <v>769</v>
      </c>
      <c r="CG335" s="123" t="s">
        <v>499</v>
      </c>
      <c r="CH335" s="4" t="b">
        <f t="shared" si="38"/>
        <v>0</v>
      </c>
      <c r="CI335" s="69"/>
      <c r="CJ335" s="69"/>
      <c r="CK335" s="69"/>
      <c r="CP335" s="4" t="b">
        <f t="shared" si="37"/>
        <v>0</v>
      </c>
      <c r="CQ335" s="4" t="b">
        <f t="shared" si="39"/>
        <v>0</v>
      </c>
      <c r="CY335" s="4" t="b">
        <f>CY134</f>
        <v>0</v>
      </c>
      <c r="DC335" s="69"/>
      <c r="DD335" s="5"/>
      <c r="DE335" s="5"/>
      <c r="DF335" s="5"/>
      <c r="DG335" s="5"/>
      <c r="DH335" s="5"/>
      <c r="DJ335" s="78"/>
      <c r="DS335" s="5"/>
    </row>
    <row r="336" spans="6:123">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72"/>
      <c r="CF336" s="120" t="s">
        <v>770</v>
      </c>
      <c r="CG336" s="123" t="s">
        <v>500</v>
      </c>
      <c r="CH336" s="4" t="b">
        <f t="shared" si="38"/>
        <v>0</v>
      </c>
      <c r="CI336" s="69"/>
      <c r="CJ336" s="69"/>
      <c r="CK336" s="69"/>
      <c r="CP336" s="4" t="b">
        <f t="shared" si="37"/>
        <v>0</v>
      </c>
      <c r="CQ336" s="4" t="b">
        <f t="shared" si="39"/>
        <v>0</v>
      </c>
      <c r="CZ336" s="4" t="b">
        <f>CZ135</f>
        <v>0</v>
      </c>
      <c r="DB336" s="4" t="b">
        <f>$DB$137</f>
        <v>0</v>
      </c>
      <c r="DC336" s="69"/>
      <c r="DD336" s="5"/>
      <c r="DE336" s="5"/>
      <c r="DF336" s="5"/>
      <c r="DG336" s="5"/>
      <c r="DH336" s="5"/>
      <c r="DJ336" s="78"/>
      <c r="DS336" s="5"/>
    </row>
    <row r="337" spans="6:123">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72"/>
      <c r="CF337" s="120" t="s">
        <v>209</v>
      </c>
      <c r="CG337" s="123" t="s">
        <v>209</v>
      </c>
      <c r="CH337" s="4" t="b">
        <f t="shared" si="38"/>
        <v>0</v>
      </c>
      <c r="CI337" s="69"/>
      <c r="CJ337" s="69"/>
      <c r="CK337" s="69"/>
      <c r="CP337" s="4" t="b">
        <f t="shared" si="37"/>
        <v>0</v>
      </c>
      <c r="CQ337" s="4" t="b">
        <f t="shared" si="39"/>
        <v>0</v>
      </c>
      <c r="CS337" s="4" t="b">
        <f>$CS$128</f>
        <v>0</v>
      </c>
      <c r="CY337" s="4" t="b">
        <f>CY134</f>
        <v>0</v>
      </c>
      <c r="DC337" s="69"/>
      <c r="DD337" s="5"/>
      <c r="DE337" s="5"/>
      <c r="DF337" s="5"/>
      <c r="DG337" s="5"/>
      <c r="DH337" s="5"/>
      <c r="DJ337" s="78"/>
      <c r="DS337" s="5"/>
    </row>
    <row r="338" spans="6:123">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72"/>
      <c r="CF338" s="120" t="s">
        <v>501</v>
      </c>
      <c r="CG338" s="123" t="s">
        <v>501</v>
      </c>
      <c r="CH338" s="4" t="b">
        <f t="shared" si="38"/>
        <v>0</v>
      </c>
      <c r="CI338" s="69"/>
      <c r="CJ338" s="69"/>
      <c r="CK338" s="69"/>
      <c r="CP338" s="4" t="b">
        <f t="shared" si="37"/>
        <v>0</v>
      </c>
      <c r="CQ338" s="4" t="b">
        <f t="shared" si="39"/>
        <v>0</v>
      </c>
      <c r="CU338" s="4" t="b">
        <f>$CU$130</f>
        <v>0</v>
      </c>
      <c r="CX338" s="4" t="b">
        <f>$CX$133</f>
        <v>0</v>
      </c>
      <c r="CZ338" s="4" t="b">
        <f>CZ135</f>
        <v>0</v>
      </c>
      <c r="DB338" s="4" t="b">
        <f>$DB$137</f>
        <v>0</v>
      </c>
      <c r="DC338" s="69"/>
      <c r="DD338" s="5"/>
      <c r="DE338" s="5"/>
      <c r="DF338" s="5"/>
      <c r="DG338" s="5"/>
      <c r="DH338" s="5"/>
      <c r="DJ338" s="78"/>
      <c r="DS338" s="5"/>
    </row>
    <row r="339" spans="6:123">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72"/>
      <c r="CF339" s="120" t="s">
        <v>211</v>
      </c>
      <c r="CG339" s="123" t="s">
        <v>211</v>
      </c>
      <c r="CH339" s="4" t="b">
        <f t="shared" si="38"/>
        <v>0</v>
      </c>
      <c r="CI339" s="69"/>
      <c r="CJ339" s="69"/>
      <c r="CK339" s="69"/>
      <c r="CP339" s="4" t="b">
        <f t="shared" si="37"/>
        <v>0</v>
      </c>
      <c r="CQ339" s="4" t="b">
        <f t="shared" si="39"/>
        <v>0</v>
      </c>
      <c r="CR339" s="4" t="b">
        <f>CR127</f>
        <v>0</v>
      </c>
      <c r="CS339" s="4" t="b">
        <f>$CS$128</f>
        <v>0</v>
      </c>
      <c r="CY339" s="4" t="b">
        <f>CY134</f>
        <v>0</v>
      </c>
      <c r="DC339" s="69"/>
      <c r="DD339" s="5"/>
      <c r="DE339" s="5"/>
      <c r="DF339" s="5"/>
      <c r="DG339" s="5"/>
      <c r="DH339" s="5"/>
      <c r="DJ339" s="78"/>
      <c r="DS339" s="5"/>
    </row>
    <row r="340" spans="6:123">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72"/>
      <c r="CF340" s="120" t="s">
        <v>502</v>
      </c>
      <c r="CG340" s="123" t="s">
        <v>502</v>
      </c>
      <c r="CH340" s="4" t="b">
        <f t="shared" si="38"/>
        <v>0</v>
      </c>
      <c r="CI340" s="69"/>
      <c r="CJ340" s="69"/>
      <c r="CK340" s="69"/>
      <c r="CP340" s="4" t="b">
        <f t="shared" si="37"/>
        <v>0</v>
      </c>
      <c r="CQ340" s="4" t="b">
        <f t="shared" si="39"/>
        <v>0</v>
      </c>
      <c r="CU340" s="4" t="b">
        <f>$CU$130</f>
        <v>0</v>
      </c>
      <c r="CX340" s="4" t="b">
        <f>$CX$133</f>
        <v>0</v>
      </c>
      <c r="CZ340" s="4" t="b">
        <f>CZ135</f>
        <v>0</v>
      </c>
      <c r="DB340" s="4" t="b">
        <f>$DB$137</f>
        <v>0</v>
      </c>
      <c r="DC340" s="69"/>
      <c r="DD340" s="5"/>
      <c r="DE340" s="5"/>
      <c r="DF340" s="5"/>
      <c r="DG340" s="5"/>
      <c r="DH340" s="5"/>
      <c r="DJ340" s="78"/>
      <c r="DS340" s="5"/>
    </row>
    <row r="341" spans="6:123">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72"/>
      <c r="CF341" s="120" t="s">
        <v>771</v>
      </c>
      <c r="CG341" s="123" t="s">
        <v>503</v>
      </c>
      <c r="CH341" s="4" t="b">
        <f t="shared" si="38"/>
        <v>0</v>
      </c>
      <c r="CI341" s="69"/>
      <c r="CJ341" s="69"/>
      <c r="CK341" s="69"/>
      <c r="CP341" s="4" t="b">
        <f t="shared" si="37"/>
        <v>0</v>
      </c>
      <c r="CQ341" s="4" t="b">
        <f t="shared" si="39"/>
        <v>0</v>
      </c>
      <c r="CY341" s="4" t="b">
        <f>CY134</f>
        <v>0</v>
      </c>
      <c r="DC341" s="69"/>
      <c r="DD341" s="5"/>
      <c r="DE341" s="5"/>
      <c r="DF341" s="5"/>
      <c r="DG341" s="5"/>
      <c r="DH341" s="5"/>
      <c r="DJ341" s="78"/>
      <c r="DS341" s="5"/>
    </row>
    <row r="342" spans="6:123">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72"/>
      <c r="CF342" s="120" t="s">
        <v>772</v>
      </c>
      <c r="CG342" s="123" t="s">
        <v>504</v>
      </c>
      <c r="CH342" s="4" t="b">
        <f t="shared" si="38"/>
        <v>0</v>
      </c>
      <c r="CI342" s="69"/>
      <c r="CJ342" s="69"/>
      <c r="CK342" s="69"/>
      <c r="CP342" s="4" t="b">
        <f t="shared" si="37"/>
        <v>0</v>
      </c>
      <c r="CQ342" s="4" t="b">
        <f t="shared" si="39"/>
        <v>0</v>
      </c>
      <c r="CZ342" s="4" t="b">
        <f>CZ135</f>
        <v>0</v>
      </c>
      <c r="DB342" s="4" t="b">
        <f>$DB$137</f>
        <v>0</v>
      </c>
      <c r="DC342" s="69"/>
      <c r="DD342" s="5"/>
      <c r="DE342" s="5"/>
      <c r="DF342" s="5"/>
      <c r="DG342" s="5"/>
      <c r="DH342" s="5"/>
      <c r="DJ342" s="78"/>
      <c r="DS342" s="5"/>
    </row>
    <row r="343" spans="6:123">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72"/>
      <c r="CF343" s="120" t="s">
        <v>773</v>
      </c>
      <c r="CG343" s="123" t="s">
        <v>505</v>
      </c>
      <c r="CH343" s="4" t="b">
        <f t="shared" si="38"/>
        <v>0</v>
      </c>
      <c r="CI343" s="69"/>
      <c r="CJ343" s="69"/>
      <c r="CK343" s="69"/>
      <c r="CP343" s="4" t="b">
        <f t="shared" si="37"/>
        <v>0</v>
      </c>
      <c r="CQ343" s="4" t="b">
        <f t="shared" si="39"/>
        <v>0</v>
      </c>
      <c r="CY343" s="4" t="b">
        <f>CY134</f>
        <v>0</v>
      </c>
      <c r="DC343" s="69"/>
      <c r="DD343" s="5"/>
      <c r="DE343" s="5"/>
      <c r="DF343" s="5"/>
      <c r="DG343" s="5"/>
      <c r="DH343" s="5"/>
      <c r="DJ343" s="78"/>
      <c r="DS343" s="5"/>
    </row>
    <row r="344" spans="6:123">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72"/>
      <c r="CF344" s="121" t="s">
        <v>774</v>
      </c>
      <c r="CG344" s="123" t="s">
        <v>506</v>
      </c>
      <c r="CH344" s="4" t="b">
        <f t="shared" si="38"/>
        <v>0</v>
      </c>
      <c r="CI344" s="69"/>
      <c r="CJ344" s="69"/>
      <c r="CK344" s="69"/>
      <c r="CP344" s="4" t="b">
        <f t="shared" si="37"/>
        <v>0</v>
      </c>
      <c r="CQ344" s="4" t="b">
        <f t="shared" si="39"/>
        <v>0</v>
      </c>
      <c r="CZ344" s="4" t="b">
        <f>CZ135</f>
        <v>0</v>
      </c>
      <c r="DB344" s="4" t="b">
        <f>$DB$137</f>
        <v>0</v>
      </c>
      <c r="DC344" s="69"/>
      <c r="DD344" s="5"/>
      <c r="DE344" s="5"/>
      <c r="DF344" s="5"/>
      <c r="DG344" s="5"/>
      <c r="DH344" s="5"/>
      <c r="DJ344" s="78"/>
      <c r="DS344" s="5"/>
    </row>
    <row r="345" spans="6:123">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72"/>
      <c r="CF345" s="121" t="s">
        <v>775</v>
      </c>
      <c r="CG345" s="123" t="s">
        <v>507</v>
      </c>
      <c r="CH345" s="4" t="b">
        <f t="shared" si="38"/>
        <v>0</v>
      </c>
      <c r="CI345" s="69"/>
      <c r="CJ345" s="69"/>
      <c r="CK345" s="69"/>
      <c r="CP345" s="4" t="b">
        <f t="shared" si="37"/>
        <v>0</v>
      </c>
      <c r="CQ345" s="4" t="b">
        <f t="shared" si="39"/>
        <v>0</v>
      </c>
      <c r="CY345" s="4" t="b">
        <f>CY134</f>
        <v>0</v>
      </c>
      <c r="DC345" s="69"/>
      <c r="DD345" s="5"/>
      <c r="DE345" s="5"/>
      <c r="DF345" s="5"/>
      <c r="DG345" s="5"/>
      <c r="DH345" s="5"/>
      <c r="DJ345" s="78"/>
      <c r="DS345" s="5"/>
    </row>
    <row r="346" spans="6:123">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72"/>
      <c r="CF346" s="120" t="s">
        <v>776</v>
      </c>
      <c r="CG346" s="123" t="s">
        <v>508</v>
      </c>
      <c r="CH346" s="4" t="b">
        <f t="shared" si="38"/>
        <v>0</v>
      </c>
      <c r="CI346" s="69"/>
      <c r="CJ346" s="69"/>
      <c r="CK346" s="69"/>
      <c r="CP346" s="4" t="b">
        <f t="shared" si="37"/>
        <v>0</v>
      </c>
      <c r="CQ346" s="4" t="b">
        <f t="shared" si="39"/>
        <v>0</v>
      </c>
      <c r="CZ346" s="4" t="b">
        <f>CZ135</f>
        <v>0</v>
      </c>
      <c r="DB346" s="4" t="b">
        <f>$DB$137</f>
        <v>0</v>
      </c>
      <c r="DC346" s="69"/>
      <c r="DD346" s="5"/>
      <c r="DE346" s="5"/>
      <c r="DF346" s="5"/>
      <c r="DG346" s="5"/>
      <c r="DH346" s="5"/>
      <c r="DJ346" s="78"/>
      <c r="DS346" s="5"/>
    </row>
    <row r="347" spans="6:123">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72"/>
      <c r="CF347" s="120" t="s">
        <v>214</v>
      </c>
      <c r="CG347" s="123" t="s">
        <v>214</v>
      </c>
      <c r="CH347" s="4" t="b">
        <f t="shared" si="38"/>
        <v>0</v>
      </c>
      <c r="CI347" s="69"/>
      <c r="CJ347" s="69"/>
      <c r="CK347" s="69"/>
      <c r="CP347" s="4" t="b">
        <f t="shared" si="37"/>
        <v>0</v>
      </c>
      <c r="CQ347" s="4" t="b">
        <f t="shared" si="39"/>
        <v>0</v>
      </c>
      <c r="CS347" s="4" t="b">
        <f>$CS$128</f>
        <v>0</v>
      </c>
      <c r="CY347" s="4" t="b">
        <f>CY134</f>
        <v>0</v>
      </c>
      <c r="DC347" s="69"/>
      <c r="DD347" s="5"/>
      <c r="DE347" s="5"/>
      <c r="DF347" s="5"/>
      <c r="DG347" s="5"/>
      <c r="DH347" s="5"/>
      <c r="DJ347" s="78"/>
      <c r="DS347" s="5"/>
    </row>
    <row r="348" spans="6:123">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72"/>
      <c r="CF348" s="120" t="s">
        <v>509</v>
      </c>
      <c r="CG348" s="123" t="s">
        <v>509</v>
      </c>
      <c r="CH348" s="4" t="b">
        <f t="shared" si="38"/>
        <v>0</v>
      </c>
      <c r="CI348" s="69"/>
      <c r="CJ348" s="69"/>
      <c r="CK348" s="69"/>
      <c r="CP348" s="4" t="b">
        <f t="shared" si="37"/>
        <v>0</v>
      </c>
      <c r="CQ348" s="4" t="b">
        <f t="shared" si="39"/>
        <v>0</v>
      </c>
      <c r="CU348" s="4" t="b">
        <f>$CU$130</f>
        <v>0</v>
      </c>
      <c r="CX348" s="4" t="b">
        <f>$CX$133</f>
        <v>0</v>
      </c>
      <c r="CZ348" s="4" t="b">
        <f>CZ135</f>
        <v>0</v>
      </c>
      <c r="DB348" s="4" t="b">
        <f>$DB$137</f>
        <v>0</v>
      </c>
      <c r="DC348" s="69"/>
      <c r="DD348" s="5"/>
      <c r="DE348" s="5"/>
      <c r="DF348" s="5"/>
      <c r="DG348" s="5"/>
      <c r="DH348" s="5"/>
      <c r="DJ348" s="78"/>
      <c r="DS348" s="5"/>
    </row>
    <row r="349" spans="6:123">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72"/>
      <c r="CF349" s="120" t="s">
        <v>215</v>
      </c>
      <c r="CG349" s="123" t="s">
        <v>215</v>
      </c>
      <c r="CH349" s="4" t="b">
        <f t="shared" si="38"/>
        <v>0</v>
      </c>
      <c r="CI349" s="69"/>
      <c r="CJ349" s="69"/>
      <c r="CK349" s="69"/>
      <c r="CP349" s="4" t="b">
        <f t="shared" si="37"/>
        <v>0</v>
      </c>
      <c r="CQ349" s="4" t="b">
        <f t="shared" si="39"/>
        <v>0</v>
      </c>
      <c r="CR349" s="4" t="b">
        <f>CR127</f>
        <v>0</v>
      </c>
      <c r="CS349" s="4" t="b">
        <f>$CS$128</f>
        <v>0</v>
      </c>
      <c r="CY349" s="4" t="b">
        <f>CY134</f>
        <v>0</v>
      </c>
      <c r="DC349" s="69"/>
      <c r="DD349" s="5"/>
      <c r="DE349" s="5"/>
      <c r="DF349" s="5"/>
      <c r="DG349" s="5"/>
      <c r="DH349" s="5"/>
      <c r="DJ349" s="78"/>
      <c r="DS349" s="5"/>
    </row>
    <row r="350" spans="6:123">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72"/>
      <c r="CF350" s="120" t="s">
        <v>510</v>
      </c>
      <c r="CG350" s="123" t="s">
        <v>510</v>
      </c>
      <c r="CH350" s="4" t="b">
        <f t="shared" si="38"/>
        <v>0</v>
      </c>
      <c r="CI350" s="69"/>
      <c r="CJ350" s="69"/>
      <c r="CK350" s="69"/>
      <c r="CP350" s="4" t="b">
        <f t="shared" si="37"/>
        <v>0</v>
      </c>
      <c r="CQ350" s="4" t="b">
        <f t="shared" si="39"/>
        <v>0</v>
      </c>
      <c r="CU350" s="4" t="b">
        <f>$CU$130</f>
        <v>0</v>
      </c>
      <c r="CX350" s="4" t="b">
        <f>$CX$133</f>
        <v>0</v>
      </c>
      <c r="CZ350" s="4" t="b">
        <f>CZ135</f>
        <v>0</v>
      </c>
      <c r="DB350" s="4" t="b">
        <f>$DB$137</f>
        <v>0</v>
      </c>
      <c r="DC350" s="69"/>
      <c r="DD350" s="5"/>
      <c r="DE350" s="5"/>
      <c r="DF350" s="5"/>
      <c r="DG350" s="5"/>
      <c r="DH350" s="5"/>
      <c r="DJ350" s="78"/>
      <c r="DS350" s="5"/>
    </row>
    <row r="351" spans="6:123">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72"/>
      <c r="CF351" s="120" t="s">
        <v>216</v>
      </c>
      <c r="CG351" s="123" t="s">
        <v>216</v>
      </c>
      <c r="CH351" s="4" t="b">
        <f t="shared" si="38"/>
        <v>0</v>
      </c>
      <c r="CI351" s="69"/>
      <c r="CJ351" s="69"/>
      <c r="CK351" s="69"/>
      <c r="CP351" s="4" t="b">
        <f t="shared" si="37"/>
        <v>0</v>
      </c>
      <c r="CQ351" s="4" t="b">
        <f t="shared" si="39"/>
        <v>0</v>
      </c>
      <c r="CS351" s="4" t="b">
        <f>$CS$128</f>
        <v>0</v>
      </c>
      <c r="CY351" s="4" t="b">
        <f>CY134</f>
        <v>0</v>
      </c>
      <c r="DC351" s="69"/>
      <c r="DD351" s="5"/>
      <c r="DE351" s="5"/>
      <c r="DF351" s="5"/>
      <c r="DG351" s="5"/>
      <c r="DH351" s="5"/>
      <c r="DJ351" s="78"/>
      <c r="DS351" s="5"/>
    </row>
    <row r="352" spans="6:123">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72"/>
      <c r="CF352" s="120" t="s">
        <v>511</v>
      </c>
      <c r="CG352" s="123" t="s">
        <v>511</v>
      </c>
      <c r="CH352" s="4" t="b">
        <f t="shared" si="38"/>
        <v>0</v>
      </c>
      <c r="CI352" s="69"/>
      <c r="CJ352" s="69"/>
      <c r="CK352" s="69"/>
      <c r="CP352" s="4" t="b">
        <f t="shared" si="37"/>
        <v>0</v>
      </c>
      <c r="CQ352" s="4" t="b">
        <f t="shared" si="39"/>
        <v>0</v>
      </c>
      <c r="CU352" s="4" t="b">
        <f>$CU$130</f>
        <v>0</v>
      </c>
      <c r="CX352" s="4" t="b">
        <f>$CX$133</f>
        <v>0</v>
      </c>
      <c r="CZ352" s="4" t="b">
        <f>CZ135</f>
        <v>0</v>
      </c>
      <c r="DB352" s="4" t="b">
        <f>$DB$137</f>
        <v>0</v>
      </c>
      <c r="DC352" s="69"/>
      <c r="DD352" s="5"/>
      <c r="DE352" s="5"/>
      <c r="DF352" s="5"/>
      <c r="DG352" s="5"/>
      <c r="DH352" s="5"/>
      <c r="DJ352" s="78"/>
      <c r="DS352" s="5"/>
    </row>
    <row r="353" spans="6:123">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72"/>
      <c r="CF353" s="120" t="s">
        <v>777</v>
      </c>
      <c r="CG353" s="123" t="s">
        <v>512</v>
      </c>
      <c r="CH353" s="4" t="b">
        <f t="shared" si="38"/>
        <v>0</v>
      </c>
      <c r="CI353" s="69"/>
      <c r="CJ353" s="69"/>
      <c r="CK353" s="69"/>
      <c r="CP353" s="4" t="b">
        <f t="shared" si="37"/>
        <v>0</v>
      </c>
      <c r="CQ353" s="4" t="b">
        <f t="shared" si="39"/>
        <v>0</v>
      </c>
      <c r="CY353" s="4" t="b">
        <f>CY134</f>
        <v>0</v>
      </c>
      <c r="DC353" s="69"/>
      <c r="DD353" s="5"/>
      <c r="DE353" s="5"/>
      <c r="DF353" s="5"/>
      <c r="DG353" s="5"/>
      <c r="DH353" s="5"/>
      <c r="DJ353" s="78"/>
      <c r="DS353" s="5"/>
    </row>
    <row r="354" spans="6:123">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72"/>
      <c r="CF354" s="120" t="s">
        <v>778</v>
      </c>
      <c r="CG354" s="123" t="s">
        <v>513</v>
      </c>
      <c r="CH354" s="4" t="b">
        <f t="shared" si="38"/>
        <v>0</v>
      </c>
      <c r="CI354" s="69"/>
      <c r="CJ354" s="69"/>
      <c r="CK354" s="69"/>
      <c r="CP354" s="4" t="b">
        <f t="shared" si="37"/>
        <v>0</v>
      </c>
      <c r="CQ354" s="4" t="b">
        <f t="shared" si="39"/>
        <v>0</v>
      </c>
      <c r="CZ354" s="4" t="b">
        <f>CZ135</f>
        <v>0</v>
      </c>
      <c r="DB354" s="4" t="b">
        <f>$DB$137</f>
        <v>0</v>
      </c>
      <c r="DC354" s="69"/>
      <c r="DD354" s="5"/>
      <c r="DE354" s="5"/>
      <c r="DF354" s="5"/>
      <c r="DG354" s="5"/>
      <c r="DH354" s="5"/>
      <c r="DJ354" s="78"/>
      <c r="DS354" s="5"/>
    </row>
    <row r="355" spans="6:123">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72"/>
      <c r="CF355" s="120" t="s">
        <v>779</v>
      </c>
      <c r="CG355" s="123" t="s">
        <v>514</v>
      </c>
      <c r="CH355" s="4" t="b">
        <f t="shared" si="38"/>
        <v>0</v>
      </c>
      <c r="CI355" s="69"/>
      <c r="CJ355" s="69"/>
      <c r="CK355" s="69"/>
      <c r="CP355" s="4" t="b">
        <f t="shared" si="37"/>
        <v>0</v>
      </c>
      <c r="CQ355" s="4" t="b">
        <f t="shared" si="39"/>
        <v>0</v>
      </c>
      <c r="CY355" s="4" t="b">
        <f>CY134</f>
        <v>0</v>
      </c>
      <c r="DC355" s="69"/>
      <c r="DD355" s="5"/>
      <c r="DE355" s="5"/>
      <c r="DF355" s="5"/>
      <c r="DG355" s="5"/>
      <c r="DH355" s="5"/>
      <c r="DJ355" s="78"/>
      <c r="DS355" s="5"/>
    </row>
    <row r="356" spans="6:123">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72"/>
      <c r="CF356" s="120" t="s">
        <v>780</v>
      </c>
      <c r="CG356" s="123" t="s">
        <v>515</v>
      </c>
      <c r="CH356" s="4" t="b">
        <f t="shared" si="38"/>
        <v>0</v>
      </c>
      <c r="CI356" s="69"/>
      <c r="CJ356" s="69"/>
      <c r="CK356" s="69"/>
      <c r="CP356" s="4" t="b">
        <f t="shared" si="37"/>
        <v>0</v>
      </c>
      <c r="CQ356" s="4" t="b">
        <f t="shared" si="39"/>
        <v>0</v>
      </c>
      <c r="CZ356" s="4" t="b">
        <f>CZ135</f>
        <v>0</v>
      </c>
      <c r="DB356" s="4" t="b">
        <f>$DB$137</f>
        <v>0</v>
      </c>
      <c r="DC356" s="69"/>
      <c r="DD356" s="5"/>
      <c r="DE356" s="5"/>
      <c r="DF356" s="5"/>
      <c r="DG356" s="5"/>
      <c r="DH356" s="5"/>
      <c r="DJ356" s="78"/>
      <c r="DS356" s="5"/>
    </row>
    <row r="357" spans="6:123">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72"/>
      <c r="CF357" s="120" t="s">
        <v>781</v>
      </c>
      <c r="CG357" s="123" t="s">
        <v>516</v>
      </c>
      <c r="CH357" s="4" t="b">
        <f t="shared" si="38"/>
        <v>0</v>
      </c>
      <c r="CI357" s="69"/>
      <c r="CJ357" s="69"/>
      <c r="CK357" s="69"/>
      <c r="CP357" s="4" t="b">
        <f t="shared" si="37"/>
        <v>0</v>
      </c>
      <c r="CQ357" s="4" t="b">
        <f t="shared" si="39"/>
        <v>0</v>
      </c>
      <c r="CY357" s="4" t="b">
        <f>CY134</f>
        <v>0</v>
      </c>
      <c r="DC357" s="69"/>
      <c r="DD357" s="5"/>
      <c r="DE357" s="5"/>
      <c r="DF357" s="5"/>
      <c r="DG357" s="5"/>
      <c r="DH357" s="5"/>
      <c r="DJ357" s="78"/>
      <c r="DS357" s="5"/>
    </row>
    <row r="358" spans="6:123">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72"/>
      <c r="CF358" s="120" t="s">
        <v>782</v>
      </c>
      <c r="CG358" s="123" t="s">
        <v>517</v>
      </c>
      <c r="CH358" s="4" t="b">
        <f t="shared" si="38"/>
        <v>0</v>
      </c>
      <c r="CI358" s="69"/>
      <c r="CJ358" s="69"/>
      <c r="CK358" s="69"/>
      <c r="CP358" s="4" t="b">
        <f t="shared" si="37"/>
        <v>0</v>
      </c>
      <c r="CQ358" s="4" t="b">
        <f t="shared" si="39"/>
        <v>0</v>
      </c>
      <c r="CZ358" s="4" t="b">
        <f>CZ135</f>
        <v>0</v>
      </c>
      <c r="DB358" s="4" t="b">
        <f>$DB$137</f>
        <v>0</v>
      </c>
      <c r="DC358" s="69"/>
      <c r="DD358" s="5"/>
      <c r="DE358" s="5"/>
      <c r="DF358" s="5"/>
      <c r="DG358" s="5"/>
      <c r="DH358" s="5"/>
      <c r="DJ358" s="78"/>
      <c r="DS358" s="5"/>
    </row>
    <row r="359" spans="6:123">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72"/>
      <c r="CF359" s="120" t="s">
        <v>783</v>
      </c>
      <c r="CG359" s="123" t="s">
        <v>518</v>
      </c>
      <c r="CH359" s="4" t="b">
        <f t="shared" si="38"/>
        <v>0</v>
      </c>
      <c r="CI359" s="69"/>
      <c r="CJ359" s="69"/>
      <c r="CK359" s="69"/>
      <c r="CP359" s="4" t="b">
        <f t="shared" si="37"/>
        <v>0</v>
      </c>
      <c r="CQ359" s="4" t="b">
        <f t="shared" si="39"/>
        <v>0</v>
      </c>
      <c r="CY359" s="4" t="b">
        <f>CY134</f>
        <v>0</v>
      </c>
      <c r="DC359" s="69"/>
      <c r="DD359" s="5"/>
      <c r="DE359" s="5"/>
      <c r="DF359" s="5"/>
      <c r="DG359" s="5"/>
      <c r="DH359" s="5"/>
      <c r="DJ359" s="78"/>
      <c r="DS359" s="5"/>
    </row>
    <row r="360" spans="6:123">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72"/>
      <c r="CF360" s="120" t="s">
        <v>784</v>
      </c>
      <c r="CG360" s="123" t="s">
        <v>519</v>
      </c>
      <c r="CH360" s="4" t="b">
        <f t="shared" si="38"/>
        <v>0</v>
      </c>
      <c r="CI360" s="69"/>
      <c r="CJ360" s="69"/>
      <c r="CK360" s="69"/>
      <c r="CP360" s="4" t="b">
        <f t="shared" si="37"/>
        <v>0</v>
      </c>
      <c r="CQ360" s="4" t="b">
        <f t="shared" si="39"/>
        <v>0</v>
      </c>
      <c r="CZ360" s="4" t="b">
        <f>CZ135</f>
        <v>0</v>
      </c>
      <c r="DB360" s="4" t="b">
        <f>$DB$137</f>
        <v>0</v>
      </c>
      <c r="DC360" s="69"/>
      <c r="DD360" s="5"/>
      <c r="DE360" s="5"/>
      <c r="DF360" s="5"/>
      <c r="DG360" s="5"/>
      <c r="DH360" s="5"/>
      <c r="DJ360" s="78"/>
      <c r="DS360" s="5"/>
    </row>
    <row r="361" spans="6:123">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72"/>
      <c r="CF361" s="120" t="s">
        <v>218</v>
      </c>
      <c r="CG361" s="123" t="s">
        <v>218</v>
      </c>
      <c r="CH361" s="4" t="b">
        <f t="shared" si="38"/>
        <v>0</v>
      </c>
      <c r="CI361" s="69"/>
      <c r="CJ361" s="69"/>
      <c r="CK361" s="69"/>
      <c r="CP361" s="4" t="b">
        <f t="shared" si="37"/>
        <v>0</v>
      </c>
      <c r="CQ361" s="4" t="b">
        <f t="shared" si="39"/>
        <v>0</v>
      </c>
      <c r="CS361" s="4" t="b">
        <f>$CS$128</f>
        <v>0</v>
      </c>
      <c r="CY361" s="4" t="b">
        <f>CY134</f>
        <v>0</v>
      </c>
      <c r="DC361" s="69"/>
      <c r="DD361" s="5"/>
      <c r="DE361" s="5"/>
      <c r="DF361" s="5"/>
      <c r="DG361" s="5"/>
      <c r="DH361" s="5"/>
      <c r="DJ361" s="78"/>
      <c r="DS361" s="5"/>
    </row>
    <row r="362" spans="6:123">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72"/>
      <c r="CF362" s="120" t="s">
        <v>520</v>
      </c>
      <c r="CG362" s="123" t="s">
        <v>520</v>
      </c>
      <c r="CH362" s="4" t="b">
        <f t="shared" si="38"/>
        <v>0</v>
      </c>
      <c r="CI362" s="69"/>
      <c r="CJ362" s="69"/>
      <c r="CK362" s="69"/>
      <c r="CP362" s="4" t="b">
        <f t="shared" si="37"/>
        <v>0</v>
      </c>
      <c r="CQ362" s="4" t="b">
        <f t="shared" si="39"/>
        <v>0</v>
      </c>
      <c r="CU362" s="4" t="b">
        <f>$CU$130</f>
        <v>0</v>
      </c>
      <c r="CX362" s="4" t="b">
        <f>$CX$133</f>
        <v>0</v>
      </c>
      <c r="CZ362" s="4" t="b">
        <f>CZ135</f>
        <v>0</v>
      </c>
      <c r="DB362" s="4" t="b">
        <f>$DB$137</f>
        <v>0</v>
      </c>
      <c r="DC362" s="69"/>
      <c r="DD362" s="5"/>
      <c r="DE362" s="5"/>
      <c r="DF362" s="5"/>
      <c r="DG362" s="5"/>
      <c r="DH362" s="5"/>
      <c r="DJ362" s="78"/>
      <c r="DS362" s="5"/>
    </row>
    <row r="363" spans="6:123">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72"/>
      <c r="CF363" s="120" t="s">
        <v>219</v>
      </c>
      <c r="CG363" s="123" t="s">
        <v>219</v>
      </c>
      <c r="CH363" s="4" t="b">
        <f t="shared" si="38"/>
        <v>0</v>
      </c>
      <c r="CI363" s="69"/>
      <c r="CJ363" s="69"/>
      <c r="CK363" s="69"/>
      <c r="CP363" s="4" t="b">
        <f t="shared" si="37"/>
        <v>0</v>
      </c>
      <c r="CQ363" s="4" t="b">
        <f t="shared" si="39"/>
        <v>0</v>
      </c>
      <c r="CS363" s="4" t="b">
        <f>$CS$128</f>
        <v>0</v>
      </c>
      <c r="CY363" s="4" t="b">
        <f>CY134</f>
        <v>0</v>
      </c>
      <c r="DC363" s="69"/>
      <c r="DD363" s="5"/>
      <c r="DE363" s="5"/>
      <c r="DF363" s="5"/>
      <c r="DG363" s="5"/>
      <c r="DH363" s="5"/>
      <c r="DJ363" s="78"/>
      <c r="DS363" s="5"/>
    </row>
    <row r="364" spans="6:123">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72"/>
      <c r="CF364" s="120" t="s">
        <v>521</v>
      </c>
      <c r="CG364" s="123" t="s">
        <v>521</v>
      </c>
      <c r="CH364" s="4" t="b">
        <f t="shared" si="38"/>
        <v>0</v>
      </c>
      <c r="CI364" s="69"/>
      <c r="CJ364" s="69"/>
      <c r="CK364" s="69"/>
      <c r="CP364" s="4" t="b">
        <f t="shared" si="37"/>
        <v>0</v>
      </c>
      <c r="CQ364" s="4" t="b">
        <f t="shared" si="39"/>
        <v>0</v>
      </c>
      <c r="CU364" s="4" t="b">
        <f>$CU$130</f>
        <v>0</v>
      </c>
      <c r="CX364" s="4" t="b">
        <f>$CX$133</f>
        <v>0</v>
      </c>
      <c r="CZ364" s="4" t="b">
        <f>CZ135</f>
        <v>0</v>
      </c>
      <c r="DB364" s="4" t="b">
        <f>$DB$137</f>
        <v>0</v>
      </c>
      <c r="DC364" s="69"/>
      <c r="DD364" s="5"/>
      <c r="DE364" s="5"/>
      <c r="DF364" s="5"/>
      <c r="DG364" s="5"/>
      <c r="DH364" s="5"/>
      <c r="DJ364" s="78"/>
      <c r="DS364" s="5"/>
    </row>
    <row r="365" spans="6:123">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72"/>
      <c r="CF365" s="120" t="s">
        <v>220</v>
      </c>
      <c r="CG365" s="123" t="s">
        <v>220</v>
      </c>
      <c r="CH365" s="4" t="b">
        <f t="shared" si="38"/>
        <v>0</v>
      </c>
      <c r="CI365" s="69"/>
      <c r="CJ365" s="69"/>
      <c r="CK365" s="69"/>
      <c r="CP365" s="4" t="b">
        <f t="shared" si="37"/>
        <v>0</v>
      </c>
      <c r="CQ365" s="4" t="b">
        <f t="shared" si="39"/>
        <v>0</v>
      </c>
      <c r="CR365" s="4" t="b">
        <f>CR127</f>
        <v>0</v>
      </c>
      <c r="CS365" s="4" t="b">
        <f>$CS$128</f>
        <v>0</v>
      </c>
      <c r="CY365" s="4" t="b">
        <f>CY134</f>
        <v>0</v>
      </c>
      <c r="DC365" s="69"/>
      <c r="DD365" s="5"/>
      <c r="DE365" s="5"/>
      <c r="DF365" s="5"/>
      <c r="DG365" s="5"/>
      <c r="DH365" s="5"/>
      <c r="DJ365" s="78"/>
      <c r="DS365" s="5"/>
    </row>
    <row r="366" spans="6:123">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72"/>
      <c r="CF366" s="120" t="s">
        <v>522</v>
      </c>
      <c r="CG366" s="123" t="s">
        <v>522</v>
      </c>
      <c r="CH366" s="4" t="b">
        <f t="shared" si="38"/>
        <v>0</v>
      </c>
      <c r="CI366" s="69"/>
      <c r="CJ366" s="69"/>
      <c r="CK366" s="69"/>
      <c r="CP366" s="4" t="b">
        <f t="shared" si="37"/>
        <v>0</v>
      </c>
      <c r="CQ366" s="4" t="b">
        <f t="shared" si="39"/>
        <v>0</v>
      </c>
      <c r="CU366" s="4" t="b">
        <f>$CU$130</f>
        <v>0</v>
      </c>
      <c r="CX366" s="4" t="b">
        <f>$CX$133</f>
        <v>0</v>
      </c>
      <c r="CZ366" s="4" t="b">
        <f>CZ135</f>
        <v>0</v>
      </c>
      <c r="DB366" s="4" t="b">
        <f>$DB$137</f>
        <v>0</v>
      </c>
      <c r="DC366" s="69"/>
      <c r="DD366" s="5"/>
      <c r="DE366" s="5"/>
      <c r="DF366" s="5"/>
      <c r="DG366" s="5"/>
      <c r="DH366" s="5"/>
      <c r="DJ366" s="78"/>
      <c r="DS366" s="5"/>
    </row>
    <row r="367" spans="6:123">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72"/>
      <c r="CF367" s="120" t="s">
        <v>221</v>
      </c>
      <c r="CG367" s="123" t="s">
        <v>221</v>
      </c>
      <c r="CH367" s="4" t="b">
        <f t="shared" si="38"/>
        <v>0</v>
      </c>
      <c r="CI367" s="69"/>
      <c r="CJ367" s="69"/>
      <c r="CK367" s="69"/>
      <c r="CP367" s="4" t="b">
        <f t="shared" si="37"/>
        <v>0</v>
      </c>
      <c r="CQ367" s="4" t="b">
        <f t="shared" si="39"/>
        <v>0</v>
      </c>
      <c r="CS367" s="4" t="b">
        <f>$CS$128</f>
        <v>0</v>
      </c>
      <c r="CY367" s="4" t="b">
        <f>CY134</f>
        <v>0</v>
      </c>
      <c r="DC367" s="69"/>
      <c r="DD367" s="5"/>
      <c r="DE367" s="5"/>
      <c r="DF367" s="5"/>
      <c r="DG367" s="5"/>
      <c r="DH367" s="5"/>
      <c r="DJ367" s="78"/>
      <c r="DS367" s="5"/>
    </row>
    <row r="368" spans="6:123">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72"/>
      <c r="CF368" s="121" t="s">
        <v>523</v>
      </c>
      <c r="CG368" s="123" t="s">
        <v>523</v>
      </c>
      <c r="CH368" s="4" t="b">
        <f t="shared" si="38"/>
        <v>0</v>
      </c>
      <c r="CI368" s="69"/>
      <c r="CJ368" s="69"/>
      <c r="CK368" s="69"/>
      <c r="CP368" s="4" t="b">
        <f t="shared" si="37"/>
        <v>0</v>
      </c>
      <c r="CQ368" s="4" t="b">
        <f t="shared" si="39"/>
        <v>0</v>
      </c>
      <c r="CU368" s="4" t="b">
        <f>$CU$130</f>
        <v>0</v>
      </c>
      <c r="CX368" s="4" t="b">
        <f>$CX$133</f>
        <v>0</v>
      </c>
      <c r="CZ368" s="4" t="b">
        <f>CZ135</f>
        <v>0</v>
      </c>
      <c r="DB368" s="4" t="b">
        <f>$DB$137</f>
        <v>0</v>
      </c>
      <c r="DC368" s="69"/>
      <c r="DD368" s="5"/>
      <c r="DE368" s="5"/>
      <c r="DF368" s="5"/>
      <c r="DG368" s="5"/>
      <c r="DH368" s="5"/>
      <c r="DJ368" s="78"/>
      <c r="DS368" s="5"/>
    </row>
    <row r="369" spans="6:123">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72"/>
      <c r="CF369" s="121" t="s">
        <v>222</v>
      </c>
      <c r="CG369" s="123" t="s">
        <v>222</v>
      </c>
      <c r="CH369" s="4" t="b">
        <f t="shared" si="38"/>
        <v>0</v>
      </c>
      <c r="CI369" s="69"/>
      <c r="CJ369" s="69"/>
      <c r="CK369" s="69"/>
      <c r="CP369" s="4" t="b">
        <f t="shared" si="37"/>
        <v>0</v>
      </c>
      <c r="CQ369" s="4" t="b">
        <f t="shared" si="39"/>
        <v>0</v>
      </c>
      <c r="CR369" s="4" t="b">
        <f>CR127</f>
        <v>0</v>
      </c>
      <c r="CS369" s="4" t="b">
        <f>$CS$128</f>
        <v>0</v>
      </c>
      <c r="CY369" s="4" t="b">
        <f>CY134</f>
        <v>0</v>
      </c>
      <c r="DC369" s="69"/>
      <c r="DD369" s="5"/>
      <c r="DE369" s="5"/>
      <c r="DF369" s="5"/>
      <c r="DG369" s="5"/>
      <c r="DH369" s="5"/>
      <c r="DJ369" s="78"/>
      <c r="DS369" s="5"/>
    </row>
    <row r="370" spans="6:123">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72"/>
      <c r="CF370" s="120" t="s">
        <v>524</v>
      </c>
      <c r="CG370" s="123" t="s">
        <v>524</v>
      </c>
      <c r="CH370" s="4" t="b">
        <f t="shared" si="38"/>
        <v>0</v>
      </c>
      <c r="CI370" s="69"/>
      <c r="CJ370" s="69"/>
      <c r="CK370" s="69"/>
      <c r="CP370" s="4" t="b">
        <f t="shared" si="37"/>
        <v>0</v>
      </c>
      <c r="CQ370" s="4" t="b">
        <f t="shared" si="39"/>
        <v>0</v>
      </c>
      <c r="CU370" s="4" t="b">
        <f>$CU$130</f>
        <v>0</v>
      </c>
      <c r="CX370" s="4" t="b">
        <f>$CX$133</f>
        <v>0</v>
      </c>
      <c r="CZ370" s="4" t="b">
        <f>CZ135</f>
        <v>0</v>
      </c>
      <c r="DB370" s="4" t="b">
        <f>$DB$137</f>
        <v>0</v>
      </c>
      <c r="DC370" s="69"/>
      <c r="DD370" s="5"/>
      <c r="DE370" s="5"/>
      <c r="DF370" s="5"/>
      <c r="DG370" s="5"/>
      <c r="DH370" s="5"/>
      <c r="DJ370" s="78"/>
      <c r="DS370" s="5"/>
    </row>
    <row r="371" spans="6:123">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72"/>
      <c r="CF371" s="120" t="s">
        <v>225</v>
      </c>
      <c r="CG371" s="123" t="s">
        <v>225</v>
      </c>
      <c r="CH371" s="4" t="b">
        <f t="shared" si="38"/>
        <v>0</v>
      </c>
      <c r="CI371" s="69"/>
      <c r="CJ371" s="69"/>
      <c r="CK371" s="69"/>
      <c r="CP371" s="4" t="b">
        <f t="shared" si="37"/>
        <v>0</v>
      </c>
      <c r="CQ371" s="4" t="b">
        <f t="shared" si="39"/>
        <v>0</v>
      </c>
      <c r="CS371" s="4" t="b">
        <f>$CS$128</f>
        <v>0</v>
      </c>
      <c r="CY371" s="4" t="b">
        <f>CY134</f>
        <v>0</v>
      </c>
      <c r="DC371" s="69"/>
      <c r="DD371" s="5"/>
      <c r="DE371" s="5"/>
      <c r="DF371" s="5"/>
      <c r="DG371" s="5"/>
      <c r="DH371" s="5"/>
      <c r="DJ371" s="78"/>
      <c r="DS371" s="5"/>
    </row>
    <row r="372" spans="6:123">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72"/>
      <c r="CF372" s="120" t="s">
        <v>525</v>
      </c>
      <c r="CG372" s="123" t="s">
        <v>525</v>
      </c>
      <c r="CH372" s="4" t="b">
        <f t="shared" si="38"/>
        <v>0</v>
      </c>
      <c r="CI372" s="69"/>
      <c r="CJ372" s="69"/>
      <c r="CK372" s="69"/>
      <c r="CP372" s="4" t="b">
        <f t="shared" si="37"/>
        <v>0</v>
      </c>
      <c r="CQ372" s="4" t="b">
        <f t="shared" si="39"/>
        <v>0</v>
      </c>
      <c r="CU372" s="4" t="b">
        <f>$CU$130</f>
        <v>0</v>
      </c>
      <c r="CX372" s="4" t="b">
        <f>$CX$133</f>
        <v>0</v>
      </c>
      <c r="CZ372" s="4" t="b">
        <f>CZ135</f>
        <v>0</v>
      </c>
      <c r="DB372" s="4" t="b">
        <f>$DB$137</f>
        <v>0</v>
      </c>
      <c r="DC372" s="69"/>
      <c r="DD372" s="5"/>
      <c r="DE372" s="5"/>
      <c r="DF372" s="5"/>
      <c r="DG372" s="5"/>
      <c r="DH372" s="5"/>
      <c r="DJ372" s="78"/>
      <c r="DS372" s="5"/>
    </row>
    <row r="373" spans="6:123">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72"/>
      <c r="CF373" s="120" t="s">
        <v>226</v>
      </c>
      <c r="CG373" s="123" t="s">
        <v>226</v>
      </c>
      <c r="CH373" s="4" t="b">
        <f t="shared" si="38"/>
        <v>0</v>
      </c>
      <c r="CI373" s="69"/>
      <c r="CJ373" s="69"/>
      <c r="CK373" s="69"/>
      <c r="CP373" s="4" t="b">
        <f t="shared" si="37"/>
        <v>0</v>
      </c>
      <c r="CQ373" s="4" t="b">
        <f t="shared" si="39"/>
        <v>0</v>
      </c>
      <c r="CR373" s="4" t="b">
        <f>CR127</f>
        <v>0</v>
      </c>
      <c r="CS373" s="4" t="b">
        <f>$CS$128</f>
        <v>0</v>
      </c>
      <c r="CY373" s="4" t="b">
        <f>CY134</f>
        <v>0</v>
      </c>
      <c r="DC373" s="69"/>
      <c r="DD373" s="5"/>
      <c r="DE373" s="5"/>
      <c r="DF373" s="5"/>
      <c r="DG373" s="5"/>
      <c r="DH373" s="5"/>
      <c r="DJ373" s="78"/>
      <c r="DS373" s="5"/>
    </row>
    <row r="374" spans="6:123">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72"/>
      <c r="CF374" s="120" t="s">
        <v>526</v>
      </c>
      <c r="CG374" s="123" t="s">
        <v>526</v>
      </c>
      <c r="CH374" s="4" t="b">
        <f t="shared" si="38"/>
        <v>0</v>
      </c>
      <c r="CI374" s="69"/>
      <c r="CJ374" s="69"/>
      <c r="CK374" s="69"/>
      <c r="CP374" s="4" t="b">
        <f t="shared" si="37"/>
        <v>0</v>
      </c>
      <c r="CQ374" s="4" t="b">
        <f t="shared" si="39"/>
        <v>0</v>
      </c>
      <c r="CU374" s="4" t="b">
        <f>$CU$130</f>
        <v>0</v>
      </c>
      <c r="CX374" s="4" t="b">
        <f>$CX$133</f>
        <v>0</v>
      </c>
      <c r="CZ374" s="4" t="b">
        <f>CZ135</f>
        <v>0</v>
      </c>
      <c r="DB374" s="4" t="b">
        <f>$DB$137</f>
        <v>0</v>
      </c>
      <c r="DC374" s="69"/>
      <c r="DD374" s="5"/>
      <c r="DE374" s="5"/>
      <c r="DF374" s="5"/>
      <c r="DG374" s="5"/>
      <c r="DH374" s="5"/>
      <c r="DJ374" s="78"/>
      <c r="DS374" s="5"/>
    </row>
    <row r="375" spans="6:123">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72"/>
      <c r="CF375" s="120" t="s">
        <v>227</v>
      </c>
      <c r="CG375" s="123" t="s">
        <v>227</v>
      </c>
      <c r="CH375" s="4" t="b">
        <f t="shared" si="38"/>
        <v>0</v>
      </c>
      <c r="CI375" s="69"/>
      <c r="CJ375" s="69"/>
      <c r="CK375" s="69"/>
      <c r="CP375" s="4" t="b">
        <f t="shared" si="37"/>
        <v>0</v>
      </c>
      <c r="CQ375" s="4" t="b">
        <f t="shared" si="39"/>
        <v>0</v>
      </c>
      <c r="CS375" s="4" t="b">
        <f>$CS$128</f>
        <v>0</v>
      </c>
      <c r="CY375" s="4" t="b">
        <f>CY134</f>
        <v>0</v>
      </c>
      <c r="DC375" s="69"/>
      <c r="DD375" s="5"/>
      <c r="DE375" s="5"/>
      <c r="DF375" s="5"/>
      <c r="DG375" s="5"/>
      <c r="DH375" s="5"/>
      <c r="DJ375" s="78"/>
      <c r="DS375" s="5"/>
    </row>
    <row r="376" spans="6:123">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72"/>
      <c r="CF376" s="120" t="s">
        <v>527</v>
      </c>
      <c r="CG376" s="123" t="s">
        <v>527</v>
      </c>
      <c r="CH376" s="4" t="b">
        <f t="shared" si="38"/>
        <v>0</v>
      </c>
      <c r="CI376" s="69"/>
      <c r="CJ376" s="69"/>
      <c r="CK376" s="69"/>
      <c r="CP376" s="4" t="b">
        <f t="shared" si="37"/>
        <v>0</v>
      </c>
      <c r="CQ376" s="4" t="b">
        <f t="shared" si="39"/>
        <v>0</v>
      </c>
      <c r="CU376" s="4" t="b">
        <f>$CU$130</f>
        <v>0</v>
      </c>
      <c r="CX376" s="4" t="b">
        <f>$CX$133</f>
        <v>0</v>
      </c>
      <c r="CZ376" s="4" t="b">
        <f>CZ135</f>
        <v>0</v>
      </c>
      <c r="DB376" s="4" t="b">
        <f>$DB$137</f>
        <v>0</v>
      </c>
      <c r="DC376" s="69"/>
      <c r="DD376" s="5"/>
      <c r="DE376" s="5"/>
      <c r="DF376" s="5"/>
      <c r="DG376" s="5"/>
      <c r="DH376" s="5"/>
      <c r="DJ376" s="78"/>
      <c r="DS376" s="5"/>
    </row>
    <row r="377" spans="6:123">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72"/>
      <c r="CF377" s="120" t="s">
        <v>228</v>
      </c>
      <c r="CG377" s="123" t="s">
        <v>228</v>
      </c>
      <c r="CH377" s="4" t="b">
        <f t="shared" si="38"/>
        <v>0</v>
      </c>
      <c r="CI377" s="69"/>
      <c r="CJ377" s="69"/>
      <c r="CK377" s="69"/>
      <c r="CP377" s="4" t="b">
        <f t="shared" si="37"/>
        <v>0</v>
      </c>
      <c r="CQ377" s="4" t="b">
        <f t="shared" si="39"/>
        <v>0</v>
      </c>
      <c r="CR377" s="4" t="b">
        <f>CR127</f>
        <v>0</v>
      </c>
      <c r="CS377" s="4" t="b">
        <f>$CS$128</f>
        <v>0</v>
      </c>
      <c r="CY377" s="4" t="b">
        <f>CY134</f>
        <v>0</v>
      </c>
      <c r="DC377" s="69"/>
      <c r="DD377" s="5"/>
      <c r="DE377" s="5"/>
      <c r="DF377" s="5"/>
      <c r="DG377" s="5"/>
      <c r="DH377" s="5"/>
      <c r="DJ377" s="78"/>
      <c r="DS377" s="5"/>
    </row>
    <row r="378" spans="6:123">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72"/>
      <c r="CF378" s="120" t="s">
        <v>528</v>
      </c>
      <c r="CG378" s="123" t="s">
        <v>528</v>
      </c>
      <c r="CH378" s="4" t="b">
        <f t="shared" si="38"/>
        <v>0</v>
      </c>
      <c r="CI378" s="69"/>
      <c r="CJ378" s="69"/>
      <c r="CK378" s="69"/>
      <c r="CP378" s="4" t="b">
        <f t="shared" si="37"/>
        <v>0</v>
      </c>
      <c r="CQ378" s="4" t="b">
        <f t="shared" si="39"/>
        <v>0</v>
      </c>
      <c r="CU378" s="4" t="b">
        <f>$CU$130</f>
        <v>0</v>
      </c>
      <c r="CX378" s="4" t="b">
        <f>$CX$133</f>
        <v>0</v>
      </c>
      <c r="CZ378" s="4" t="b">
        <f>CZ135</f>
        <v>0</v>
      </c>
      <c r="DB378" s="4" t="b">
        <f>$DB$137</f>
        <v>0</v>
      </c>
      <c r="DC378" s="69"/>
      <c r="DD378" s="5"/>
      <c r="DE378" s="5"/>
      <c r="DF378" s="5"/>
      <c r="DG378" s="5"/>
      <c r="DH378" s="5"/>
      <c r="DJ378" s="78"/>
      <c r="DS378" s="5"/>
    </row>
    <row r="379" spans="6:123">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72"/>
      <c r="CF379" s="120" t="s">
        <v>231</v>
      </c>
      <c r="CG379" s="123" t="s">
        <v>231</v>
      </c>
      <c r="CH379" s="4" t="b">
        <f t="shared" si="38"/>
        <v>0</v>
      </c>
      <c r="CI379" s="69"/>
      <c r="CJ379" s="69"/>
      <c r="CK379" s="69"/>
      <c r="CP379" s="4" t="b">
        <f t="shared" si="37"/>
        <v>0</v>
      </c>
      <c r="CQ379" s="4" t="b">
        <f t="shared" si="39"/>
        <v>0</v>
      </c>
      <c r="CS379" s="4" t="b">
        <f>$CS$128</f>
        <v>0</v>
      </c>
      <c r="CY379" s="4" t="b">
        <f>CY134</f>
        <v>0</v>
      </c>
      <c r="DC379" s="69"/>
      <c r="DD379" s="5"/>
      <c r="DE379" s="5"/>
      <c r="DF379" s="5"/>
      <c r="DG379" s="5"/>
      <c r="DH379" s="5"/>
      <c r="DJ379" s="78"/>
      <c r="DS379" s="5"/>
    </row>
    <row r="380" spans="6:123">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72"/>
      <c r="CF380" s="120" t="s">
        <v>529</v>
      </c>
      <c r="CG380" s="123" t="s">
        <v>529</v>
      </c>
      <c r="CH380" s="4" t="b">
        <f t="shared" si="38"/>
        <v>0</v>
      </c>
      <c r="CI380" s="69"/>
      <c r="CJ380" s="69"/>
      <c r="CK380" s="69"/>
      <c r="CP380" s="4" t="b">
        <f t="shared" si="37"/>
        <v>0</v>
      </c>
      <c r="CQ380" s="4" t="b">
        <f t="shared" si="39"/>
        <v>0</v>
      </c>
      <c r="CU380" s="4" t="b">
        <f>$CU$130</f>
        <v>0</v>
      </c>
      <c r="CX380" s="4" t="b">
        <f>$CX$133</f>
        <v>0</v>
      </c>
      <c r="CZ380" s="4" t="b">
        <f>CZ135</f>
        <v>0</v>
      </c>
      <c r="DB380" s="4" t="b">
        <f>$DB$137</f>
        <v>0</v>
      </c>
      <c r="DC380" s="69"/>
      <c r="DD380" s="5"/>
      <c r="DE380" s="5"/>
      <c r="DF380" s="5"/>
      <c r="DG380" s="5"/>
      <c r="DH380" s="5"/>
      <c r="DJ380" s="78"/>
      <c r="DS380" s="5"/>
    </row>
    <row r="381" spans="6:123">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72"/>
      <c r="CF381" s="120" t="s">
        <v>232</v>
      </c>
      <c r="CG381" s="123" t="s">
        <v>232</v>
      </c>
      <c r="CH381" s="4" t="b">
        <f t="shared" si="38"/>
        <v>0</v>
      </c>
      <c r="CI381" s="69"/>
      <c r="CJ381" s="69"/>
      <c r="CK381" s="69"/>
      <c r="CP381" s="4" t="b">
        <f t="shared" si="37"/>
        <v>0</v>
      </c>
      <c r="CQ381" s="4" t="b">
        <f t="shared" si="39"/>
        <v>0</v>
      </c>
      <c r="CS381" s="4" t="b">
        <f>$CS$128</f>
        <v>0</v>
      </c>
      <c r="CY381" s="4" t="b">
        <f>CY134</f>
        <v>0</v>
      </c>
      <c r="DC381" s="69"/>
      <c r="DD381" s="5"/>
      <c r="DE381" s="5"/>
      <c r="DF381" s="5"/>
      <c r="DG381" s="5"/>
      <c r="DH381" s="5"/>
      <c r="DJ381" s="78"/>
      <c r="DS381" s="5"/>
    </row>
    <row r="382" spans="6:123">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72"/>
      <c r="CF382" s="120" t="s">
        <v>530</v>
      </c>
      <c r="CG382" s="123" t="s">
        <v>530</v>
      </c>
      <c r="CH382" s="4" t="b">
        <f t="shared" si="38"/>
        <v>0</v>
      </c>
      <c r="CI382" s="69"/>
      <c r="CJ382" s="69"/>
      <c r="CK382" s="69"/>
      <c r="CP382" s="4" t="b">
        <f t="shared" si="37"/>
        <v>0</v>
      </c>
      <c r="CQ382" s="4" t="b">
        <f t="shared" si="39"/>
        <v>0</v>
      </c>
      <c r="CU382" s="4" t="b">
        <f>$CU$130</f>
        <v>0</v>
      </c>
      <c r="CX382" s="4" t="b">
        <f>$CX$133</f>
        <v>0</v>
      </c>
      <c r="CZ382" s="4" t="b">
        <f>CZ135</f>
        <v>0</v>
      </c>
      <c r="DB382" s="4" t="b">
        <f>$DB$137</f>
        <v>0</v>
      </c>
      <c r="DC382" s="69"/>
      <c r="DD382" s="5"/>
      <c r="DE382" s="5"/>
      <c r="DF382" s="5"/>
      <c r="DG382" s="5"/>
      <c r="DH382" s="5"/>
      <c r="DJ382" s="78"/>
      <c r="DS382" s="5"/>
    </row>
    <row r="383" spans="6:123">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72"/>
      <c r="CF383" s="120" t="s">
        <v>233</v>
      </c>
      <c r="CG383" s="123" t="s">
        <v>233</v>
      </c>
      <c r="CH383" s="4" t="b">
        <f t="shared" si="38"/>
        <v>0</v>
      </c>
      <c r="CI383" s="69"/>
      <c r="CJ383" s="69"/>
      <c r="CK383" s="69"/>
      <c r="CP383" s="4" t="b">
        <f t="shared" si="37"/>
        <v>0</v>
      </c>
      <c r="CQ383" s="4" t="b">
        <f t="shared" si="39"/>
        <v>0</v>
      </c>
      <c r="CS383" s="4" t="b">
        <f>$CS$128</f>
        <v>0</v>
      </c>
      <c r="CY383" s="4" t="b">
        <f>CY134</f>
        <v>0</v>
      </c>
      <c r="DC383" s="69"/>
      <c r="DD383" s="5"/>
      <c r="DE383" s="5"/>
      <c r="DF383" s="5"/>
      <c r="DG383" s="5"/>
      <c r="DH383" s="5"/>
      <c r="DJ383" s="78"/>
      <c r="DS383" s="5"/>
    </row>
    <row r="384" spans="6:123">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72"/>
      <c r="CF384" s="120" t="s">
        <v>531</v>
      </c>
      <c r="CG384" s="123" t="s">
        <v>531</v>
      </c>
      <c r="CH384" s="4" t="b">
        <f t="shared" si="38"/>
        <v>0</v>
      </c>
      <c r="CI384" s="69"/>
      <c r="CJ384" s="69"/>
      <c r="CK384" s="69"/>
      <c r="CP384" s="4" t="b">
        <f t="shared" si="37"/>
        <v>0</v>
      </c>
      <c r="CQ384" s="4" t="b">
        <f t="shared" si="39"/>
        <v>0</v>
      </c>
      <c r="CU384" s="4" t="b">
        <f>$CU$130</f>
        <v>0</v>
      </c>
      <c r="CX384" s="4" t="b">
        <f>$CX$133</f>
        <v>0</v>
      </c>
      <c r="CZ384" s="4" t="b">
        <f>CZ135</f>
        <v>0</v>
      </c>
      <c r="DB384" s="4" t="b">
        <f>$DB$137</f>
        <v>0</v>
      </c>
      <c r="DC384" s="69"/>
      <c r="DD384" s="5"/>
      <c r="DE384" s="5"/>
      <c r="DF384" s="5"/>
      <c r="DG384" s="5"/>
      <c r="DH384" s="5"/>
      <c r="DJ384" s="78"/>
      <c r="DS384" s="5"/>
    </row>
    <row r="385" spans="6:123">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72"/>
      <c r="CF385" s="120" t="s">
        <v>234</v>
      </c>
      <c r="CG385" s="123" t="s">
        <v>234</v>
      </c>
      <c r="CH385" s="4" t="b">
        <f t="shared" si="38"/>
        <v>0</v>
      </c>
      <c r="CI385" s="69"/>
      <c r="CJ385" s="69"/>
      <c r="CK385" s="69"/>
      <c r="CP385" s="4" t="b">
        <f t="shared" si="37"/>
        <v>0</v>
      </c>
      <c r="CQ385" s="4" t="b">
        <f t="shared" si="39"/>
        <v>0</v>
      </c>
      <c r="CS385" s="4" t="b">
        <f>$CS$128</f>
        <v>0</v>
      </c>
      <c r="CY385" s="4" t="b">
        <f>CY134</f>
        <v>0</v>
      </c>
      <c r="DC385" s="69"/>
      <c r="DD385" s="5"/>
      <c r="DE385" s="5"/>
      <c r="DF385" s="5"/>
      <c r="DG385" s="5"/>
      <c r="DH385" s="5"/>
      <c r="DJ385" s="78"/>
      <c r="DS385" s="5"/>
    </row>
    <row r="386" spans="6:123">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72"/>
      <c r="CF386" s="120" t="s">
        <v>532</v>
      </c>
      <c r="CG386" s="123" t="s">
        <v>532</v>
      </c>
      <c r="CH386" s="4" t="b">
        <f t="shared" si="38"/>
        <v>0</v>
      </c>
      <c r="CI386" s="69"/>
      <c r="CJ386" s="69"/>
      <c r="CK386" s="69"/>
      <c r="CP386" s="4" t="b">
        <f t="shared" si="37"/>
        <v>0</v>
      </c>
      <c r="CQ386" s="4" t="b">
        <f t="shared" si="39"/>
        <v>0</v>
      </c>
      <c r="CU386" s="4" t="b">
        <f>$CU$130</f>
        <v>0</v>
      </c>
      <c r="CX386" s="4" t="b">
        <f>$CX$133</f>
        <v>0</v>
      </c>
      <c r="CZ386" s="4" t="b">
        <f>CZ135</f>
        <v>0</v>
      </c>
      <c r="DB386" s="4" t="b">
        <f>$DB$137</f>
        <v>0</v>
      </c>
      <c r="DC386" s="69"/>
      <c r="DD386" s="5"/>
      <c r="DE386" s="5"/>
      <c r="DF386" s="5"/>
      <c r="DG386" s="5"/>
      <c r="DH386" s="5"/>
      <c r="DJ386" s="78"/>
      <c r="DS386" s="5"/>
    </row>
    <row r="387" spans="6:123">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72"/>
      <c r="CF387" s="120" t="s">
        <v>237</v>
      </c>
      <c r="CG387" s="123" t="s">
        <v>237</v>
      </c>
      <c r="CH387" s="4" t="b">
        <f t="shared" si="38"/>
        <v>0</v>
      </c>
      <c r="CI387" s="69"/>
      <c r="CJ387" s="69"/>
      <c r="CK387" s="69"/>
      <c r="CP387" s="4" t="b">
        <f t="shared" si="37"/>
        <v>0</v>
      </c>
      <c r="CQ387" s="4" t="b">
        <f t="shared" si="39"/>
        <v>0</v>
      </c>
      <c r="CR387" s="4" t="b">
        <f>CR127</f>
        <v>0</v>
      </c>
      <c r="CS387" s="4" t="b">
        <f>$CS$128</f>
        <v>0</v>
      </c>
      <c r="CY387" s="4" t="b">
        <f>CY134</f>
        <v>0</v>
      </c>
      <c r="DC387" s="69"/>
      <c r="DD387" s="5"/>
      <c r="DE387" s="5"/>
      <c r="DF387" s="5"/>
      <c r="DG387" s="5"/>
      <c r="DH387" s="5"/>
      <c r="DJ387" s="78"/>
      <c r="DS387" s="5"/>
    </row>
    <row r="388" spans="6:123">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72"/>
      <c r="CF388" s="120" t="s">
        <v>533</v>
      </c>
      <c r="CG388" s="123" t="s">
        <v>533</v>
      </c>
      <c r="CH388" s="4" t="b">
        <f t="shared" si="38"/>
        <v>0</v>
      </c>
      <c r="CI388" s="69"/>
      <c r="CJ388" s="69"/>
      <c r="CK388" s="69"/>
      <c r="CP388" s="4" t="b">
        <f t="shared" si="37"/>
        <v>0</v>
      </c>
      <c r="CQ388" s="4" t="b">
        <f t="shared" si="39"/>
        <v>0</v>
      </c>
      <c r="CU388" s="4" t="b">
        <f>$CU$130</f>
        <v>0</v>
      </c>
      <c r="CX388" s="4" t="b">
        <f>$CX$133</f>
        <v>0</v>
      </c>
      <c r="CZ388" s="4" t="b">
        <f>CZ135</f>
        <v>0</v>
      </c>
      <c r="DB388" s="4" t="b">
        <f>$DB$137</f>
        <v>0</v>
      </c>
      <c r="DC388" s="69"/>
      <c r="DD388" s="5"/>
      <c r="DE388" s="5"/>
      <c r="DF388" s="5"/>
      <c r="DG388" s="5"/>
      <c r="DH388" s="5"/>
      <c r="DJ388" s="78"/>
      <c r="DS388" s="5"/>
    </row>
    <row r="389" spans="6:123">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72"/>
      <c r="CF389" s="120" t="s">
        <v>238</v>
      </c>
      <c r="CG389" s="123" t="s">
        <v>238</v>
      </c>
      <c r="CH389" s="4" t="b">
        <f t="shared" si="38"/>
        <v>0</v>
      </c>
      <c r="CI389" s="69"/>
      <c r="CJ389" s="69"/>
      <c r="CK389" s="69"/>
      <c r="CP389" s="4" t="b">
        <f t="shared" si="37"/>
        <v>0</v>
      </c>
      <c r="CQ389" s="4" t="b">
        <f t="shared" si="39"/>
        <v>0</v>
      </c>
      <c r="CS389" s="4" t="b">
        <f>$CS$128</f>
        <v>0</v>
      </c>
      <c r="CY389" s="4" t="b">
        <f>CY134</f>
        <v>0</v>
      </c>
      <c r="DC389" s="69"/>
      <c r="DD389" s="5"/>
      <c r="DE389" s="5"/>
      <c r="DF389" s="5"/>
      <c r="DG389" s="5"/>
      <c r="DH389" s="5"/>
      <c r="DJ389" s="78"/>
      <c r="DS389" s="5"/>
    </row>
    <row r="390" spans="6:123">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72"/>
      <c r="CF390" s="120" t="s">
        <v>534</v>
      </c>
      <c r="CG390" s="123" t="s">
        <v>534</v>
      </c>
      <c r="CH390" s="4" t="b">
        <f t="shared" si="38"/>
        <v>0</v>
      </c>
      <c r="CI390" s="69"/>
      <c r="CJ390" s="69"/>
      <c r="CK390" s="69"/>
      <c r="CP390" s="4" t="b">
        <f t="shared" si="37"/>
        <v>0</v>
      </c>
      <c r="CQ390" s="4" t="b">
        <f t="shared" si="39"/>
        <v>0</v>
      </c>
      <c r="CU390" s="4" t="b">
        <f>$CU$130</f>
        <v>0</v>
      </c>
      <c r="CX390" s="4" t="b">
        <f>$CX$133</f>
        <v>0</v>
      </c>
      <c r="CZ390" s="4" t="b">
        <f>CZ135</f>
        <v>0</v>
      </c>
      <c r="DB390" s="4" t="b">
        <f>$DB$137</f>
        <v>0</v>
      </c>
      <c r="DC390" s="69"/>
      <c r="DD390" s="5"/>
      <c r="DE390" s="5"/>
      <c r="DF390" s="5"/>
      <c r="DG390" s="5"/>
      <c r="DH390" s="5"/>
      <c r="DJ390" s="78"/>
      <c r="DS390" s="5"/>
    </row>
    <row r="391" spans="6:123">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72"/>
      <c r="CF391" s="120" t="s">
        <v>785</v>
      </c>
      <c r="CG391" s="123" t="s">
        <v>535</v>
      </c>
      <c r="CH391" s="4" t="b">
        <f t="shared" si="38"/>
        <v>0</v>
      </c>
      <c r="CI391" s="69"/>
      <c r="CJ391" s="69"/>
      <c r="CK391" s="69"/>
      <c r="CP391" s="4" t="b">
        <f t="shared" si="37"/>
        <v>0</v>
      </c>
      <c r="CQ391" s="4" t="b">
        <f t="shared" si="39"/>
        <v>0</v>
      </c>
      <c r="CY391" s="4" t="b">
        <f>CY134</f>
        <v>0</v>
      </c>
      <c r="DC391" s="69"/>
      <c r="DD391" s="5"/>
      <c r="DE391" s="5"/>
      <c r="DF391" s="5"/>
      <c r="DG391" s="5"/>
      <c r="DH391" s="5"/>
      <c r="DJ391" s="78"/>
      <c r="DS391" s="5"/>
    </row>
    <row r="392" spans="6:123">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72"/>
      <c r="CF392" s="120" t="s">
        <v>786</v>
      </c>
      <c r="CG392" s="123" t="s">
        <v>536</v>
      </c>
      <c r="CH392" s="4" t="b">
        <f t="shared" si="38"/>
        <v>0</v>
      </c>
      <c r="CI392" s="69"/>
      <c r="CJ392" s="69"/>
      <c r="CK392" s="69"/>
      <c r="CP392" s="4" t="b">
        <f t="shared" si="37"/>
        <v>0</v>
      </c>
      <c r="CQ392" s="4" t="b">
        <f t="shared" si="39"/>
        <v>0</v>
      </c>
      <c r="CZ392" s="4" t="b">
        <f>CZ135</f>
        <v>0</v>
      </c>
      <c r="DB392" s="4" t="b">
        <f>$DB$137</f>
        <v>0</v>
      </c>
      <c r="DC392" s="69"/>
      <c r="DD392" s="5"/>
      <c r="DE392" s="5"/>
      <c r="DF392" s="5"/>
      <c r="DG392" s="5"/>
      <c r="DH392" s="5"/>
      <c r="DJ392" s="78"/>
      <c r="DS392" s="5"/>
    </row>
    <row r="393" spans="6:123">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72"/>
      <c r="CF393" s="120" t="s">
        <v>239</v>
      </c>
      <c r="CG393" s="123" t="s">
        <v>239</v>
      </c>
      <c r="CH393" s="4" t="b">
        <f t="shared" si="38"/>
        <v>0</v>
      </c>
      <c r="CI393" s="69"/>
      <c r="CJ393" s="69"/>
      <c r="CK393" s="69"/>
      <c r="CP393" s="4" t="b">
        <f t="shared" si="37"/>
        <v>0</v>
      </c>
      <c r="CQ393" s="4" t="b">
        <f t="shared" si="39"/>
        <v>0</v>
      </c>
      <c r="CS393" s="4" t="b">
        <f>$CS$128</f>
        <v>0</v>
      </c>
      <c r="CY393" s="4" t="b">
        <f>CY134</f>
        <v>0</v>
      </c>
      <c r="DC393" s="69"/>
      <c r="DD393" s="5"/>
      <c r="DE393" s="5"/>
      <c r="DF393" s="5"/>
      <c r="DG393" s="5"/>
      <c r="DH393" s="5"/>
      <c r="DJ393" s="78"/>
      <c r="DS393" s="5"/>
    </row>
    <row r="394" spans="6:123">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72"/>
      <c r="CF394" s="120" t="s">
        <v>537</v>
      </c>
      <c r="CG394" s="123" t="s">
        <v>537</v>
      </c>
      <c r="CH394" s="4" t="b">
        <f t="shared" si="38"/>
        <v>0</v>
      </c>
      <c r="CI394" s="69"/>
      <c r="CJ394" s="69"/>
      <c r="CK394" s="69"/>
      <c r="CP394" s="4" t="b">
        <f t="shared" si="37"/>
        <v>0</v>
      </c>
      <c r="CQ394" s="4" t="b">
        <f t="shared" si="39"/>
        <v>0</v>
      </c>
      <c r="CU394" s="4" t="b">
        <f>$CU$130</f>
        <v>0</v>
      </c>
      <c r="CX394" s="4" t="b">
        <f>$CX$133</f>
        <v>0</v>
      </c>
      <c r="CZ394" s="4" t="b">
        <f>CZ135</f>
        <v>0</v>
      </c>
      <c r="DB394" s="4" t="b">
        <f>$DB$137</f>
        <v>0</v>
      </c>
      <c r="DC394" s="69"/>
      <c r="DD394" s="5"/>
      <c r="DE394" s="5"/>
      <c r="DF394" s="5"/>
      <c r="DG394" s="5"/>
      <c r="DH394" s="5"/>
      <c r="DJ394" s="78"/>
      <c r="DS394" s="5"/>
    </row>
    <row r="395" spans="6:123">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72"/>
      <c r="CF395" s="120" t="s">
        <v>244</v>
      </c>
      <c r="CG395" s="123" t="s">
        <v>244</v>
      </c>
      <c r="CH395" s="4" t="b">
        <f t="shared" si="38"/>
        <v>0</v>
      </c>
      <c r="CI395" s="69"/>
      <c r="CJ395" s="69"/>
      <c r="CK395" s="69"/>
      <c r="CP395" s="4" t="b">
        <f t="shared" si="37"/>
        <v>0</v>
      </c>
      <c r="CQ395" s="4" t="b">
        <f t="shared" si="39"/>
        <v>0</v>
      </c>
      <c r="CS395" s="4" t="b">
        <f>$CS$128</f>
        <v>0</v>
      </c>
      <c r="CT395" s="4" t="b">
        <f>CT129</f>
        <v>0</v>
      </c>
      <c r="CY395" s="4" t="b">
        <f>CY134</f>
        <v>0</v>
      </c>
      <c r="DC395" s="69"/>
      <c r="DD395" s="5"/>
      <c r="DE395" s="5"/>
      <c r="DF395" s="5"/>
      <c r="DG395" s="5"/>
      <c r="DH395" s="5"/>
      <c r="DJ395" s="78"/>
      <c r="DS395" s="5"/>
    </row>
    <row r="396" spans="6:123">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72"/>
      <c r="CF396" s="120" t="s">
        <v>538</v>
      </c>
      <c r="CG396" s="123" t="s">
        <v>538</v>
      </c>
      <c r="CH396" s="4" t="b">
        <f t="shared" si="38"/>
        <v>0</v>
      </c>
      <c r="CI396" s="69"/>
      <c r="CJ396" s="69"/>
      <c r="CK396" s="69"/>
      <c r="CP396" s="4" t="b">
        <f t="shared" si="37"/>
        <v>0</v>
      </c>
      <c r="CQ396" s="4" t="b">
        <f t="shared" si="39"/>
        <v>0</v>
      </c>
      <c r="CU396" s="4" t="b">
        <f>$CU$130</f>
        <v>0</v>
      </c>
      <c r="CX396" s="4" t="b">
        <f>$CX$133</f>
        <v>0</v>
      </c>
      <c r="CZ396" s="4" t="b">
        <f>CZ135</f>
        <v>0</v>
      </c>
      <c r="DB396" s="4" t="b">
        <f>$DB$137</f>
        <v>0</v>
      </c>
      <c r="DC396" s="69"/>
      <c r="DD396" s="5"/>
      <c r="DE396" s="5"/>
      <c r="DF396" s="5"/>
      <c r="DG396" s="5"/>
      <c r="DH396" s="5"/>
      <c r="DJ396" s="78"/>
      <c r="DS396" s="5"/>
    </row>
    <row r="397" spans="6:123">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72"/>
      <c r="CF397" s="120" t="s">
        <v>245</v>
      </c>
      <c r="CG397" s="123" t="s">
        <v>245</v>
      </c>
      <c r="CH397" s="4" t="b">
        <f t="shared" ref="CH397:CH477" si="40">IF(COUNTIF(CP397:DD397,TRUE)=0,FALSE,TRUE)</f>
        <v>0</v>
      </c>
      <c r="CI397" s="69"/>
      <c r="CJ397" s="69"/>
      <c r="CK397" s="69"/>
      <c r="CP397" s="4" t="b">
        <f t="shared" si="37"/>
        <v>0</v>
      </c>
      <c r="CQ397" s="4" t="b">
        <f t="shared" ref="CQ397:CQ421" si="41">IF(COUNTIF($BU$142:$CB$317,CF397)&gt;0,TRUE,FALSE)</f>
        <v>0</v>
      </c>
      <c r="CS397" s="4" t="b">
        <f t="shared" ref="CS397:CS401" si="42">$CS$128</f>
        <v>0</v>
      </c>
      <c r="CY397" s="4" t="b">
        <f>CY134</f>
        <v>0</v>
      </c>
      <c r="DC397" s="69"/>
      <c r="DD397" s="5"/>
      <c r="DE397" s="5"/>
      <c r="DF397" s="5"/>
      <c r="DG397" s="5"/>
      <c r="DH397" s="5"/>
      <c r="DJ397" s="78"/>
      <c r="DS397" s="5"/>
    </row>
    <row r="398" spans="6:123">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72"/>
      <c r="CF398" s="120" t="str">
        <f>CF397&amp;"_1mM"</f>
        <v>AKT2_1mM</v>
      </c>
      <c r="CG398" s="120" t="str">
        <f>CG397&amp;"_1mM"</f>
        <v>AKT2_1mM</v>
      </c>
      <c r="CI398" s="69"/>
      <c r="CJ398" s="69"/>
      <c r="CK398" s="69"/>
      <c r="DC398" s="69"/>
      <c r="DD398" s="5"/>
      <c r="DE398" s="5"/>
      <c r="DF398" s="5"/>
      <c r="DG398" s="5"/>
      <c r="DH398" s="5"/>
      <c r="DJ398" s="78"/>
      <c r="DS398" s="5"/>
    </row>
    <row r="399" spans="6:123">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72"/>
      <c r="CF399" s="120" t="s">
        <v>246</v>
      </c>
      <c r="CG399" s="123" t="s">
        <v>246</v>
      </c>
      <c r="CH399" s="4" t="b">
        <f t="shared" si="40"/>
        <v>0</v>
      </c>
      <c r="CI399" s="69"/>
      <c r="CJ399" s="69"/>
      <c r="CK399" s="69"/>
      <c r="CP399" s="4" t="b">
        <f>IF(COUNTIF(DJ:DJ,CF399)&gt;0,TRUE,FALSE)</f>
        <v>0</v>
      </c>
      <c r="CQ399" s="4" t="b">
        <f t="shared" si="41"/>
        <v>0</v>
      </c>
      <c r="CS399" s="4" t="b">
        <f t="shared" si="42"/>
        <v>0</v>
      </c>
      <c r="CY399" s="4" t="b">
        <f>CY134</f>
        <v>0</v>
      </c>
      <c r="DC399" s="69"/>
      <c r="DD399" s="5"/>
      <c r="DE399" s="5"/>
      <c r="DF399" s="5"/>
      <c r="DG399" s="5"/>
      <c r="DH399" s="5"/>
      <c r="DJ399" s="78"/>
      <c r="DS399" s="5"/>
    </row>
    <row r="400" spans="6:123">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72"/>
      <c r="CF400" s="120" t="str">
        <f>CF399&amp;"_1mM"</f>
        <v>AKT3_1mM</v>
      </c>
      <c r="CG400" s="120" t="str">
        <f>CG399&amp;"_1mM"</f>
        <v>AKT3_1mM</v>
      </c>
      <c r="CI400" s="69"/>
      <c r="CJ400" s="69"/>
      <c r="CK400" s="69"/>
      <c r="DC400" s="69"/>
      <c r="DD400" s="5"/>
      <c r="DE400" s="5"/>
      <c r="DF400" s="5"/>
      <c r="DG400" s="5"/>
      <c r="DH400" s="5"/>
      <c r="DJ400" s="78"/>
      <c r="DS400" s="5"/>
    </row>
    <row r="401" spans="6:123">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72"/>
      <c r="CF401" s="120" t="s">
        <v>247</v>
      </c>
      <c r="CG401" s="123" t="s">
        <v>247</v>
      </c>
      <c r="CH401" s="4" t="b">
        <f t="shared" si="40"/>
        <v>0</v>
      </c>
      <c r="CI401" s="69"/>
      <c r="CJ401" s="69"/>
      <c r="CK401" s="69"/>
      <c r="CP401" s="4" t="b">
        <f>IF(COUNTIF(DJ:DJ,CF401)&gt;0,TRUE,FALSE)</f>
        <v>0</v>
      </c>
      <c r="CQ401" s="4" t="b">
        <f t="shared" si="41"/>
        <v>0</v>
      </c>
      <c r="CS401" s="4" t="b">
        <f t="shared" si="42"/>
        <v>0</v>
      </c>
      <c r="CT401" s="4" t="b">
        <f>CT129</f>
        <v>0</v>
      </c>
      <c r="CY401" s="4" t="b">
        <f>CY134</f>
        <v>0</v>
      </c>
      <c r="DC401" s="69"/>
      <c r="DD401" s="5"/>
      <c r="DE401" s="5"/>
      <c r="DF401" s="5"/>
      <c r="DG401" s="5"/>
      <c r="DH401" s="5"/>
      <c r="DJ401" s="78"/>
      <c r="DS401" s="5"/>
    </row>
    <row r="402" spans="6:123">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72"/>
      <c r="CF402" s="120" t="s">
        <v>539</v>
      </c>
      <c r="CG402" s="123" t="s">
        <v>539</v>
      </c>
      <c r="CH402" s="4" t="b">
        <f t="shared" si="40"/>
        <v>0</v>
      </c>
      <c r="CI402" s="69"/>
      <c r="CJ402" s="69"/>
      <c r="CK402" s="69"/>
      <c r="CP402" s="4" t="b">
        <f>IF(COUNTIF(DJ:DJ,CF402)&gt;0,TRUE,FALSE)</f>
        <v>0</v>
      </c>
      <c r="CQ402" s="4" t="b">
        <f t="shared" si="41"/>
        <v>0</v>
      </c>
      <c r="CU402" s="4" t="b">
        <f>$CU$130</f>
        <v>0</v>
      </c>
      <c r="CX402" s="4" t="b">
        <f>$CX$133</f>
        <v>0</v>
      </c>
      <c r="CZ402" s="4" t="b">
        <f>CZ135</f>
        <v>0</v>
      </c>
      <c r="DB402" s="4" t="b">
        <f>$DB$137</f>
        <v>0</v>
      </c>
      <c r="DC402" s="69"/>
      <c r="DD402" s="5"/>
      <c r="DE402" s="5"/>
      <c r="DF402" s="5"/>
      <c r="DG402" s="5"/>
      <c r="DH402" s="5"/>
      <c r="DJ402" s="78"/>
      <c r="DS402" s="5"/>
    </row>
    <row r="403" spans="6:123">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72"/>
      <c r="CF403" s="120" t="s">
        <v>249</v>
      </c>
      <c r="CG403" s="123" t="s">
        <v>249</v>
      </c>
      <c r="CH403" s="4" t="b">
        <f t="shared" si="40"/>
        <v>0</v>
      </c>
      <c r="CI403" s="69"/>
      <c r="CJ403" s="69"/>
      <c r="CK403" s="69"/>
      <c r="CP403" s="4" t="b">
        <f>IF(COUNTIF(DJ:DJ,CF403)&gt;0,TRUE,FALSE)</f>
        <v>0</v>
      </c>
      <c r="CQ403" s="4" t="b">
        <f t="shared" si="41"/>
        <v>0</v>
      </c>
      <c r="CS403" s="4" t="b">
        <f t="shared" ref="CS403:CS405" si="43">$CS$128</f>
        <v>0</v>
      </c>
      <c r="CY403" s="4" t="b">
        <f>CY134</f>
        <v>0</v>
      </c>
      <c r="DC403" s="69"/>
      <c r="DD403" s="5"/>
      <c r="DE403" s="5"/>
      <c r="DF403" s="5"/>
      <c r="DG403" s="5"/>
      <c r="DH403" s="5"/>
      <c r="DJ403" s="78"/>
      <c r="DS403" s="5"/>
    </row>
    <row r="404" spans="6:123">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72"/>
      <c r="CF404" s="120" t="str">
        <f>CF403&amp;"_1mM"</f>
        <v>AMPKα2/β1/γ1_1mM</v>
      </c>
      <c r="CG404" s="120" t="str">
        <f>CG403&amp;"_1mM"</f>
        <v>AMPKα2/β1/γ1_1mM</v>
      </c>
      <c r="CI404" s="69"/>
      <c r="CJ404" s="69"/>
      <c r="CK404" s="69"/>
      <c r="DC404" s="69"/>
      <c r="DD404" s="5"/>
      <c r="DE404" s="5"/>
      <c r="DF404" s="5"/>
      <c r="DG404" s="5"/>
      <c r="DH404" s="5"/>
      <c r="DJ404" s="78"/>
      <c r="DS404" s="5"/>
    </row>
    <row r="405" spans="6:123">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72"/>
      <c r="CF405" s="120" t="s">
        <v>250</v>
      </c>
      <c r="CG405" s="123" t="s">
        <v>250</v>
      </c>
      <c r="CH405" s="4" t="b">
        <f>IF(COUNTIF(CP405:DD405,TRUE)=0,FALSE,TRUE)</f>
        <v>0</v>
      </c>
      <c r="CI405" s="69"/>
      <c r="CJ405" s="69"/>
      <c r="CK405" s="69"/>
      <c r="CP405" s="4" t="b">
        <f>IF(COUNTIF(DJ:DJ,CF405)&gt;0,TRUE,FALSE)</f>
        <v>0</v>
      </c>
      <c r="CQ405" s="4" t="b">
        <f t="shared" si="41"/>
        <v>0</v>
      </c>
      <c r="CS405" s="4" t="b">
        <f t="shared" si="43"/>
        <v>0</v>
      </c>
      <c r="CT405" s="4" t="b">
        <f>CT129</f>
        <v>0</v>
      </c>
      <c r="CV405" s="4" t="b">
        <f>CV131</f>
        <v>0</v>
      </c>
      <c r="CY405" s="4" t="b">
        <f>CY134</f>
        <v>0</v>
      </c>
      <c r="DC405" s="69"/>
      <c r="DD405" s="5"/>
      <c r="DE405" s="5"/>
      <c r="DF405" s="5"/>
      <c r="DG405" s="5"/>
      <c r="DH405" s="5"/>
      <c r="DJ405" s="78"/>
      <c r="DS405" s="5"/>
    </row>
    <row r="406" spans="6:123">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72"/>
      <c r="CF406" s="120" t="s">
        <v>540</v>
      </c>
      <c r="CG406" s="123" t="s">
        <v>540</v>
      </c>
      <c r="CH406" s="4" t="b">
        <f t="shared" si="40"/>
        <v>0</v>
      </c>
      <c r="CI406" s="69"/>
      <c r="CJ406" s="69"/>
      <c r="CK406" s="69"/>
      <c r="CP406" s="4" t="b">
        <f>IF(COUNTIF(DJ:DJ,CF406)&gt;0,TRUE,FALSE)</f>
        <v>0</v>
      </c>
      <c r="CQ406" s="4" t="b">
        <f t="shared" si="41"/>
        <v>0</v>
      </c>
      <c r="CU406" s="4" t="b">
        <f>$CU$130</f>
        <v>0</v>
      </c>
      <c r="CX406" s="4" t="b">
        <f>$CX$133</f>
        <v>0</v>
      </c>
      <c r="CZ406" s="4" t="b">
        <f>CZ135</f>
        <v>0</v>
      </c>
      <c r="DB406" s="4" t="b">
        <f>$DB$137</f>
        <v>0</v>
      </c>
      <c r="DC406" s="69"/>
      <c r="DD406" s="5"/>
      <c r="DE406" s="5"/>
      <c r="DF406" s="5"/>
      <c r="DG406" s="5"/>
      <c r="DH406" s="5"/>
      <c r="DJ406" s="78"/>
      <c r="DS406" s="5"/>
    </row>
    <row r="407" spans="6:123">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72"/>
      <c r="CF407" s="120" t="s">
        <v>251</v>
      </c>
      <c r="CG407" s="123" t="s">
        <v>251</v>
      </c>
      <c r="CH407" s="4" t="b">
        <f t="shared" si="40"/>
        <v>0</v>
      </c>
      <c r="CI407" s="69"/>
      <c r="CJ407" s="69"/>
      <c r="CK407" s="69"/>
      <c r="CP407" s="4" t="b">
        <f>IF(COUNTIF(DJ:DJ,CF407)&gt;0,TRUE,FALSE)</f>
        <v>0</v>
      </c>
      <c r="CQ407" s="4" t="b">
        <f t="shared" si="41"/>
        <v>0</v>
      </c>
      <c r="CS407" s="4" t="b">
        <f t="shared" ref="CS407:CS409" si="44">$CS$128</f>
        <v>0</v>
      </c>
      <c r="CY407" s="4" t="b">
        <f>CY134</f>
        <v>0</v>
      </c>
      <c r="DC407" s="69"/>
      <c r="DD407" s="5"/>
      <c r="DE407" s="5"/>
      <c r="DF407" s="5"/>
      <c r="DG407" s="5"/>
      <c r="DH407" s="5"/>
      <c r="DJ407" s="78"/>
      <c r="DS407" s="5"/>
    </row>
    <row r="408" spans="6:123">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72"/>
      <c r="CF408" s="120" t="str">
        <f>CF407&amp;"_1mM"</f>
        <v>AurA/TPX2_1mM</v>
      </c>
      <c r="CG408" s="120" t="str">
        <f>CG407&amp;"_1mM"</f>
        <v>AurA/TPX2_1mM</v>
      </c>
      <c r="CI408" s="69"/>
      <c r="CJ408" s="69"/>
      <c r="CK408" s="69"/>
      <c r="DC408" s="69"/>
      <c r="DD408" s="5"/>
      <c r="DE408" s="5"/>
      <c r="DF408" s="5"/>
      <c r="DG408" s="5"/>
      <c r="DH408" s="5"/>
      <c r="DJ408" s="78"/>
      <c r="DS408" s="5"/>
    </row>
    <row r="409" spans="6:123">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72"/>
      <c r="CF409" s="120" t="s">
        <v>787</v>
      </c>
      <c r="CG409" s="123" t="s">
        <v>787</v>
      </c>
      <c r="CH409" s="4" t="b">
        <f t="shared" si="40"/>
        <v>0</v>
      </c>
      <c r="CI409" s="69"/>
      <c r="CJ409" s="69"/>
      <c r="CK409" s="69"/>
      <c r="CP409" s="4" t="b">
        <f t="shared" ref="CP409:CP417" si="45">IF(COUNTIF(DJ:DJ,CF409)&gt;0,TRUE,FALSE)</f>
        <v>0</v>
      </c>
      <c r="CQ409" s="4" t="b">
        <f t="shared" si="41"/>
        <v>0</v>
      </c>
      <c r="CS409" s="4" t="b">
        <f t="shared" si="44"/>
        <v>0</v>
      </c>
      <c r="CV409" s="4" t="b">
        <f>CV131</f>
        <v>0</v>
      </c>
      <c r="CY409" s="4" t="b">
        <f>CY134</f>
        <v>0</v>
      </c>
      <c r="DC409" s="69"/>
      <c r="DD409" s="5"/>
      <c r="DE409" s="5"/>
      <c r="DF409" s="5"/>
      <c r="DG409" s="5"/>
      <c r="DH409" s="5"/>
      <c r="DJ409" s="78"/>
      <c r="DS409" s="5"/>
    </row>
    <row r="410" spans="6:123">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72"/>
      <c r="BE410" s="2"/>
      <c r="BF410" s="2"/>
      <c r="BG410" s="72"/>
      <c r="CF410" s="120" t="s">
        <v>788</v>
      </c>
      <c r="CG410" s="123" t="s">
        <v>788</v>
      </c>
      <c r="CH410" s="4" t="b">
        <f t="shared" si="40"/>
        <v>0</v>
      </c>
      <c r="CI410" s="69"/>
      <c r="CJ410" s="69"/>
      <c r="CK410" s="69"/>
      <c r="CP410" s="4" t="b">
        <f t="shared" si="45"/>
        <v>0</v>
      </c>
      <c r="CQ410" s="4" t="b">
        <f t="shared" si="41"/>
        <v>0</v>
      </c>
      <c r="CU410" s="4" t="b">
        <f>$CU$130</f>
        <v>0</v>
      </c>
      <c r="CX410" s="4" t="b">
        <f>$CX$133</f>
        <v>0</v>
      </c>
      <c r="CZ410" s="4" t="b">
        <f>CZ135</f>
        <v>0</v>
      </c>
      <c r="DB410" s="4" t="b">
        <f>$DB$137</f>
        <v>0</v>
      </c>
      <c r="DC410" s="69"/>
      <c r="DD410" s="5"/>
      <c r="DE410" s="5"/>
      <c r="DF410" s="5"/>
      <c r="DG410" s="5"/>
      <c r="DH410" s="5"/>
      <c r="DJ410" s="78"/>
      <c r="DS410" s="5"/>
    </row>
    <row r="411" spans="6:123">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72"/>
      <c r="CF411" s="120" t="s">
        <v>253</v>
      </c>
      <c r="CG411" s="123" t="s">
        <v>253</v>
      </c>
      <c r="CH411" s="4" t="b">
        <f t="shared" si="40"/>
        <v>0</v>
      </c>
      <c r="CI411" s="69"/>
      <c r="CJ411" s="69"/>
      <c r="CK411" s="69"/>
      <c r="CP411" s="4" t="b">
        <f t="shared" si="45"/>
        <v>0</v>
      </c>
      <c r="CQ411" s="4" t="b">
        <f t="shared" si="41"/>
        <v>0</v>
      </c>
      <c r="CS411" s="4" t="b">
        <f>$CS$128</f>
        <v>0</v>
      </c>
      <c r="CV411" s="4" t="b">
        <f>CV131</f>
        <v>0</v>
      </c>
      <c r="CY411" s="4" t="b">
        <f>CY134</f>
        <v>0</v>
      </c>
      <c r="DC411" s="69"/>
      <c r="DD411" s="5"/>
      <c r="DE411" s="5"/>
      <c r="DF411" s="5"/>
      <c r="DG411" s="5"/>
      <c r="DH411" s="5"/>
      <c r="DJ411" s="78"/>
      <c r="DS411" s="5"/>
    </row>
    <row r="412" spans="6:123">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72"/>
      <c r="CF412" s="120" t="s">
        <v>541</v>
      </c>
      <c r="CG412" s="123" t="s">
        <v>541</v>
      </c>
      <c r="CH412" s="4" t="b">
        <f t="shared" si="40"/>
        <v>0</v>
      </c>
      <c r="CI412" s="69"/>
      <c r="CJ412" s="69"/>
      <c r="CK412" s="69"/>
      <c r="CP412" s="4" t="b">
        <f t="shared" si="45"/>
        <v>0</v>
      </c>
      <c r="CQ412" s="4" t="b">
        <f t="shared" si="41"/>
        <v>0</v>
      </c>
      <c r="CU412" s="4" t="b">
        <f>$CU$130</f>
        <v>0</v>
      </c>
      <c r="CX412" s="4" t="b">
        <f>$CX$133</f>
        <v>0</v>
      </c>
      <c r="CZ412" s="4" t="b">
        <f>CZ135</f>
        <v>0</v>
      </c>
      <c r="DB412" s="4" t="b">
        <f>$DB$137</f>
        <v>0</v>
      </c>
      <c r="DC412" s="69"/>
      <c r="DD412" s="5"/>
      <c r="DE412" s="5"/>
      <c r="DF412" s="5"/>
      <c r="DG412" s="5"/>
      <c r="DH412" s="5"/>
      <c r="DJ412" s="78"/>
      <c r="DS412" s="5"/>
    </row>
    <row r="413" spans="6:123">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72"/>
      <c r="CF413" s="120" t="s">
        <v>542</v>
      </c>
      <c r="CG413" s="123" t="s">
        <v>542</v>
      </c>
      <c r="CH413" s="4" t="b">
        <f t="shared" si="40"/>
        <v>0</v>
      </c>
      <c r="CI413" s="69"/>
      <c r="CJ413" s="69"/>
      <c r="CK413" s="69"/>
      <c r="CP413" s="4" t="b">
        <f t="shared" si="45"/>
        <v>0</v>
      </c>
      <c r="CQ413" s="4" t="b">
        <f t="shared" si="41"/>
        <v>0</v>
      </c>
      <c r="CU413" s="4" t="b">
        <f>$CU$130</f>
        <v>0</v>
      </c>
      <c r="CZ413" s="4" t="b">
        <f>$CZ$135</f>
        <v>0</v>
      </c>
      <c r="DC413" s="69" t="b">
        <f>DC138</f>
        <v>0</v>
      </c>
      <c r="DD413" s="5" t="b">
        <f>$DD$138</f>
        <v>0</v>
      </c>
      <c r="DE413" s="5"/>
      <c r="DF413" s="5"/>
      <c r="DG413" s="5"/>
      <c r="DH413" s="5"/>
      <c r="DJ413" s="78"/>
      <c r="DS413" s="5"/>
    </row>
    <row r="414" spans="6:123">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72"/>
      <c r="CF414" s="121" t="s">
        <v>789</v>
      </c>
      <c r="CG414" s="123" t="s">
        <v>543</v>
      </c>
      <c r="CH414" s="4" t="b">
        <f t="shared" si="40"/>
        <v>0</v>
      </c>
      <c r="CI414" s="69"/>
      <c r="CJ414" s="69"/>
      <c r="CK414" s="69"/>
      <c r="CP414" s="4" t="b">
        <f t="shared" si="45"/>
        <v>0</v>
      </c>
      <c r="CQ414" s="4" t="b">
        <f t="shared" si="41"/>
        <v>0</v>
      </c>
      <c r="CZ414" s="4" t="b">
        <f>$CZ$135</f>
        <v>0</v>
      </c>
      <c r="DC414" s="69"/>
      <c r="DD414" s="5" t="b">
        <f>$DD$138</f>
        <v>0</v>
      </c>
      <c r="DE414" s="5"/>
      <c r="DF414" s="5"/>
      <c r="DG414" s="5"/>
      <c r="DH414" s="5"/>
      <c r="DJ414" s="78"/>
      <c r="DS414" s="5"/>
    </row>
    <row r="415" spans="6:123">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72"/>
      <c r="CF415" s="120" t="s">
        <v>254</v>
      </c>
      <c r="CG415" s="123" t="s">
        <v>254</v>
      </c>
      <c r="CH415" s="4" t="b">
        <f t="shared" si="40"/>
        <v>0</v>
      </c>
      <c r="CI415" s="69"/>
      <c r="CJ415" s="69"/>
      <c r="CK415" s="69"/>
      <c r="CP415" s="4" t="b">
        <f t="shared" si="45"/>
        <v>0</v>
      </c>
      <c r="CQ415" s="4" t="b">
        <f t="shared" si="41"/>
        <v>0</v>
      </c>
      <c r="CS415" s="4" t="b">
        <f>$CS$128</f>
        <v>0</v>
      </c>
      <c r="CY415" s="4" t="b">
        <f>CY134</f>
        <v>0</v>
      </c>
      <c r="DC415" s="69"/>
      <c r="DD415" s="5"/>
      <c r="DE415" s="5"/>
      <c r="DF415" s="5"/>
      <c r="DG415" s="5"/>
      <c r="DH415" s="5"/>
      <c r="DJ415" s="78"/>
      <c r="DS415" s="5"/>
    </row>
    <row r="416" spans="6:123">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72"/>
      <c r="CF416" s="120" t="s">
        <v>544</v>
      </c>
      <c r="CG416" s="123" t="s">
        <v>544</v>
      </c>
      <c r="CH416" s="4" t="b">
        <f t="shared" si="40"/>
        <v>0</v>
      </c>
      <c r="CI416" s="69"/>
      <c r="CJ416" s="69"/>
      <c r="CK416" s="69"/>
      <c r="CP416" s="4" t="b">
        <f t="shared" si="45"/>
        <v>0</v>
      </c>
      <c r="CQ416" s="4" t="b">
        <f t="shared" si="41"/>
        <v>0</v>
      </c>
      <c r="CU416" s="4" t="b">
        <f>$CU$130</f>
        <v>0</v>
      </c>
      <c r="CX416" s="4" t="b">
        <f>$CX$133</f>
        <v>0</v>
      </c>
      <c r="CZ416" s="4" t="b">
        <f>CZ135</f>
        <v>0</v>
      </c>
      <c r="DB416" s="4" t="b">
        <f>$DB$137</f>
        <v>0</v>
      </c>
      <c r="DC416" s="69"/>
      <c r="DD416" s="5"/>
      <c r="DE416" s="5"/>
      <c r="DF416" s="5"/>
      <c r="DG416" s="5"/>
      <c r="DH416" s="5"/>
      <c r="DJ416" s="78"/>
      <c r="DS416" s="5"/>
    </row>
    <row r="417" spans="6:123">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72"/>
      <c r="CF417" s="120" t="s">
        <v>255</v>
      </c>
      <c r="CG417" s="123" t="s">
        <v>255</v>
      </c>
      <c r="CH417" s="4" t="b">
        <f t="shared" si="40"/>
        <v>0</v>
      </c>
      <c r="CI417" s="69"/>
      <c r="CJ417" s="69"/>
      <c r="CK417" s="69"/>
      <c r="CP417" s="4" t="b">
        <f t="shared" si="45"/>
        <v>0</v>
      </c>
      <c r="CQ417" s="4" t="b">
        <f t="shared" si="41"/>
        <v>0</v>
      </c>
      <c r="CS417" s="4" t="b">
        <f t="shared" ref="CS417:CS432" si="46">$CS$128</f>
        <v>0</v>
      </c>
      <c r="CV417" s="4" t="b">
        <f>CV131</f>
        <v>0</v>
      </c>
      <c r="CY417" s="4" t="b">
        <f>CY134</f>
        <v>0</v>
      </c>
      <c r="DC417" s="69"/>
      <c r="DD417" s="5"/>
      <c r="DE417" s="5"/>
      <c r="DF417" s="5"/>
      <c r="DG417" s="5"/>
      <c r="DH417" s="5"/>
      <c r="DJ417" s="78"/>
      <c r="DS417" s="5"/>
    </row>
    <row r="418" spans="6:123">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72"/>
      <c r="CF418" s="120" t="str">
        <f>CF417&amp;"_1mM"</f>
        <v>BRSK2_1mM</v>
      </c>
      <c r="CG418" s="120" t="str">
        <f>CG417&amp;"_1mM"</f>
        <v>BRSK2_1mM</v>
      </c>
      <c r="CI418" s="69"/>
      <c r="CJ418" s="69"/>
      <c r="CK418" s="69"/>
      <c r="DC418" s="69"/>
      <c r="DD418" s="5"/>
      <c r="DE418" s="5"/>
      <c r="DF418" s="5"/>
      <c r="DG418" s="5"/>
      <c r="DH418" s="5"/>
      <c r="DJ418" s="78"/>
      <c r="DS418" s="5"/>
    </row>
    <row r="419" spans="6:123">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72"/>
      <c r="CF419" s="120" t="s">
        <v>256</v>
      </c>
      <c r="CG419" s="123" t="s">
        <v>256</v>
      </c>
      <c r="CH419" s="4" t="b">
        <f t="shared" si="40"/>
        <v>0</v>
      </c>
      <c r="CI419" s="69"/>
      <c r="CJ419" s="69"/>
      <c r="CK419" s="69"/>
      <c r="CP419" s="4" t="b">
        <f>IF(COUNTIF(DJ:DJ,CF419)&gt;0,TRUE,FALSE)</f>
        <v>0</v>
      </c>
      <c r="CQ419" s="4" t="b">
        <f t="shared" si="41"/>
        <v>0</v>
      </c>
      <c r="CS419" s="4" t="b">
        <f t="shared" si="46"/>
        <v>0</v>
      </c>
      <c r="CY419" s="4" t="b">
        <f>CY134</f>
        <v>0</v>
      </c>
      <c r="DC419" s="69"/>
      <c r="DD419" s="5"/>
      <c r="DE419" s="5"/>
      <c r="DF419" s="5"/>
      <c r="DG419" s="5"/>
      <c r="DH419" s="5"/>
      <c r="DJ419" s="78"/>
      <c r="DS419" s="5"/>
    </row>
    <row r="420" spans="6:123">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72"/>
      <c r="CF420" s="120" t="str">
        <f>CF419&amp;"_1mM"</f>
        <v>BUB1/BUB3_1mM</v>
      </c>
      <c r="CG420" s="120" t="str">
        <f>CG419&amp;"_1mM"</f>
        <v>BUB1/BUB3_1mM</v>
      </c>
      <c r="CI420" s="69"/>
      <c r="CJ420" s="69"/>
      <c r="CK420" s="69"/>
      <c r="DC420" s="69"/>
      <c r="DD420" s="5"/>
      <c r="DE420" s="5"/>
      <c r="DF420" s="5"/>
      <c r="DG420" s="5"/>
      <c r="DH420" s="5"/>
      <c r="DJ420" s="78"/>
      <c r="DS420" s="5"/>
    </row>
    <row r="421" spans="6:123">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72"/>
      <c r="CF421" s="120" t="s">
        <v>258</v>
      </c>
      <c r="CG421" s="123" t="s">
        <v>258</v>
      </c>
      <c r="CH421" s="4" t="b">
        <f t="shared" si="40"/>
        <v>0</v>
      </c>
      <c r="CI421" s="69"/>
      <c r="CJ421" s="69"/>
      <c r="CK421" s="69"/>
      <c r="CP421" s="4" t="b">
        <f>IF(COUNTIF(DJ:DJ,CF421)&gt;0,TRUE,FALSE)</f>
        <v>0</v>
      </c>
      <c r="CQ421" s="4" t="b">
        <f t="shared" si="41"/>
        <v>0</v>
      </c>
      <c r="CS421" s="4" t="b">
        <f t="shared" si="46"/>
        <v>0</v>
      </c>
      <c r="CU421" s="4" t="b">
        <f>$CU$130</f>
        <v>0</v>
      </c>
      <c r="CX421" s="4" t="b">
        <f>$CX$133</f>
        <v>0</v>
      </c>
      <c r="CY421" s="4" t="b">
        <f>CY134</f>
        <v>0</v>
      </c>
      <c r="CZ421" s="4" t="b">
        <f>CZ135</f>
        <v>0</v>
      </c>
      <c r="DB421" s="4" t="b">
        <f>$DB$137</f>
        <v>0</v>
      </c>
      <c r="DC421" s="69"/>
      <c r="DD421" s="5"/>
      <c r="DE421" s="5"/>
      <c r="DF421" s="5"/>
      <c r="DG421" s="5"/>
      <c r="DH421" s="5"/>
      <c r="DJ421" s="78"/>
      <c r="DS421" s="5"/>
    </row>
    <row r="422" spans="6:123">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72"/>
      <c r="CD422" s="137" t="s">
        <v>863</v>
      </c>
      <c r="CF422" s="120" t="s">
        <v>259</v>
      </c>
      <c r="CG422" s="123" t="s">
        <v>259</v>
      </c>
      <c r="CH422" s="4" t="b">
        <f t="shared" si="40"/>
        <v>0</v>
      </c>
      <c r="CI422" s="69"/>
      <c r="CJ422" s="69"/>
      <c r="CK422" s="69"/>
      <c r="CP422" s="4" t="b">
        <f>IF(COUNTIF(DJ:DJ,CF422)&gt;0,TRUE,FALSE)</f>
        <v>0</v>
      </c>
      <c r="CQ422" s="4" t="b">
        <f>IF(COUNTIF($BU$142:$CB$317,CF422)&gt;0,TRUE,FALSE)</f>
        <v>0</v>
      </c>
      <c r="CS422" s="4" t="b">
        <f t="shared" si="46"/>
        <v>0</v>
      </c>
      <c r="CY422" s="4" t="b">
        <f>CY134</f>
        <v>0</v>
      </c>
      <c r="DC422" s="69"/>
      <c r="DD422" s="5"/>
      <c r="DE422" s="5"/>
      <c r="DF422" s="5"/>
      <c r="DG422" s="5"/>
      <c r="DH422" s="5"/>
      <c r="DJ422" s="78"/>
      <c r="DS422" s="5"/>
    </row>
    <row r="423" spans="6:123">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72"/>
      <c r="CF423" s="120" t="str">
        <f>CF422&amp;"_1mM"</f>
        <v>CaMK1δ_1mM</v>
      </c>
      <c r="CG423" s="120" t="str">
        <f>CG422&amp;"_1mM"</f>
        <v>CaMK1δ_1mM</v>
      </c>
      <c r="CI423" s="69"/>
      <c r="CJ423" s="69"/>
      <c r="CK423" s="69"/>
      <c r="DC423" s="69"/>
      <c r="DD423" s="5"/>
      <c r="DE423" s="5"/>
      <c r="DF423" s="5"/>
      <c r="DG423" s="5"/>
      <c r="DH423" s="5"/>
      <c r="DJ423" s="78"/>
      <c r="DS423" s="5"/>
    </row>
    <row r="424" spans="6:123">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72"/>
      <c r="CF424" s="120" t="s">
        <v>260</v>
      </c>
      <c r="CG424" s="123" t="s">
        <v>260</v>
      </c>
      <c r="CH424" s="4" t="b">
        <f t="shared" si="40"/>
        <v>0</v>
      </c>
      <c r="CI424" s="69"/>
      <c r="CJ424" s="69"/>
      <c r="CK424" s="69"/>
      <c r="CP424" s="4" t="b">
        <f t="shared" ref="CP424:CP453" si="47">IF(COUNTIF(DJ:DJ,CF424)&gt;0,TRUE,FALSE)</f>
        <v>0</v>
      </c>
      <c r="CQ424" s="4" t="b">
        <f t="shared" ref="CQ424:CQ453" si="48">IF(COUNTIF($BU$142:$CB$317,CF424)&gt;0,TRUE,FALSE)</f>
        <v>0</v>
      </c>
      <c r="CS424" s="4" t="b">
        <f t="shared" si="46"/>
        <v>0</v>
      </c>
      <c r="CY424" s="4" t="b">
        <f>CY134</f>
        <v>0</v>
      </c>
      <c r="DC424" s="69"/>
      <c r="DD424" s="5"/>
      <c r="DE424" s="5"/>
      <c r="DF424" s="5"/>
      <c r="DG424" s="5"/>
      <c r="DH424" s="5"/>
      <c r="DJ424" s="78"/>
      <c r="DS424" s="5"/>
    </row>
    <row r="425" spans="6:123">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72"/>
      <c r="CF425" s="120" t="str">
        <f>CF424&amp;"_1mM"</f>
        <v>CaMK2α_1mM</v>
      </c>
      <c r="CG425" s="120" t="str">
        <f>CG424&amp;"_1mM"</f>
        <v>CaMK2α_1mM</v>
      </c>
      <c r="CH425" s="4" t="b">
        <f t="shared" si="40"/>
        <v>0</v>
      </c>
      <c r="CI425" s="69"/>
      <c r="CJ425" s="69"/>
      <c r="CK425" s="69"/>
      <c r="CP425" s="4" t="b">
        <f t="shared" si="47"/>
        <v>0</v>
      </c>
      <c r="CQ425" s="4" t="b">
        <f t="shared" si="48"/>
        <v>0</v>
      </c>
      <c r="CU425" s="4" t="b">
        <f>$CU$130</f>
        <v>0</v>
      </c>
      <c r="CX425" s="4" t="b">
        <f>$CX$133</f>
        <v>0</v>
      </c>
      <c r="CZ425" s="4" t="b">
        <f>$CZ$135</f>
        <v>0</v>
      </c>
      <c r="DB425" s="4" t="b">
        <f>$DB$137</f>
        <v>0</v>
      </c>
      <c r="DC425" s="69"/>
      <c r="DD425" s="5"/>
      <c r="DE425" s="5"/>
      <c r="DF425" s="5"/>
      <c r="DG425" s="5"/>
      <c r="DH425" s="5"/>
      <c r="DJ425" s="78"/>
      <c r="DS425" s="5"/>
    </row>
    <row r="426" spans="6:123">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72"/>
      <c r="CF426" s="120" t="s">
        <v>261</v>
      </c>
      <c r="CG426" s="123" t="s">
        <v>261</v>
      </c>
      <c r="CH426" s="4" t="b">
        <f t="shared" si="40"/>
        <v>0</v>
      </c>
      <c r="CI426" s="69"/>
      <c r="CJ426" s="69"/>
      <c r="CK426" s="69"/>
      <c r="CP426" s="4" t="b">
        <f t="shared" si="47"/>
        <v>0</v>
      </c>
      <c r="CQ426" s="4" t="b">
        <f t="shared" si="48"/>
        <v>0</v>
      </c>
      <c r="CS426" s="4" t="b">
        <f t="shared" si="46"/>
        <v>0</v>
      </c>
      <c r="CY426" s="4" t="b">
        <f>CY134</f>
        <v>0</v>
      </c>
      <c r="DC426" s="69"/>
      <c r="DD426" s="5"/>
      <c r="DE426" s="5"/>
      <c r="DF426" s="5"/>
      <c r="DG426" s="5"/>
      <c r="DH426" s="5"/>
      <c r="DJ426" s="78"/>
      <c r="DS426" s="5"/>
    </row>
    <row r="427" spans="6:123">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72"/>
      <c r="CF427" s="120" t="s">
        <v>820</v>
      </c>
      <c r="CG427" s="123" t="s">
        <v>821</v>
      </c>
      <c r="CH427" s="4" t="b">
        <f t="shared" si="40"/>
        <v>0</v>
      </c>
      <c r="CI427" s="69"/>
      <c r="CJ427" s="69"/>
      <c r="CK427" s="69"/>
      <c r="CP427" s="4" t="b">
        <f t="shared" si="47"/>
        <v>0</v>
      </c>
      <c r="CQ427" s="4" t="b">
        <f t="shared" si="48"/>
        <v>0</v>
      </c>
      <c r="CU427" s="4" t="b">
        <f>$CU$130</f>
        <v>0</v>
      </c>
      <c r="CX427" s="4" t="b">
        <f>$CX$133</f>
        <v>0</v>
      </c>
      <c r="CZ427" s="4" t="b">
        <f>$CZ$135</f>
        <v>0</v>
      </c>
      <c r="DB427" s="4" t="b">
        <f>$DB$137</f>
        <v>0</v>
      </c>
      <c r="DC427" s="69"/>
      <c r="DD427" s="5"/>
      <c r="DE427" s="5"/>
      <c r="DF427" s="5"/>
      <c r="DG427" s="5"/>
      <c r="DH427" s="5"/>
      <c r="DJ427" s="78"/>
      <c r="DS427" s="5"/>
    </row>
    <row r="428" spans="6:123">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72"/>
      <c r="CF428" s="120" t="s">
        <v>263</v>
      </c>
      <c r="CG428" s="123" t="s">
        <v>263</v>
      </c>
      <c r="CH428" s="4" t="b">
        <f t="shared" si="40"/>
        <v>0</v>
      </c>
      <c r="CI428" s="69"/>
      <c r="CJ428" s="69"/>
      <c r="CK428" s="69"/>
      <c r="CP428" s="4" t="b">
        <f t="shared" si="47"/>
        <v>0</v>
      </c>
      <c r="CQ428" s="4" t="b">
        <f t="shared" si="48"/>
        <v>0</v>
      </c>
      <c r="CS428" s="4" t="b">
        <f t="shared" si="46"/>
        <v>0</v>
      </c>
      <c r="CY428" s="4" t="b">
        <f>CY134</f>
        <v>0</v>
      </c>
      <c r="DC428" s="69"/>
      <c r="DD428" s="5"/>
      <c r="DE428" s="5"/>
      <c r="DF428" s="5"/>
      <c r="DG428" s="5"/>
      <c r="DH428" s="5"/>
      <c r="DJ428" s="78"/>
      <c r="DS428" s="5"/>
    </row>
    <row r="429" spans="6:123">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72"/>
      <c r="CF429" s="120" t="str">
        <f>CF428&amp;"_1mM"</f>
        <v>CaMK2γ_1mM</v>
      </c>
      <c r="CG429" s="120" t="str">
        <f>CG428&amp;"_1mM"</f>
        <v>CaMK2γ_1mM</v>
      </c>
      <c r="CH429" s="4" t="b">
        <f t="shared" si="40"/>
        <v>0</v>
      </c>
      <c r="CI429" s="69"/>
      <c r="CJ429" s="69"/>
      <c r="CK429" s="69"/>
      <c r="CP429" s="4" t="b">
        <f t="shared" si="47"/>
        <v>0</v>
      </c>
      <c r="CQ429" s="4" t="b">
        <f t="shared" si="48"/>
        <v>0</v>
      </c>
      <c r="CU429" s="4" t="b">
        <f>$CU$130</f>
        <v>0</v>
      </c>
      <c r="CX429" s="4" t="b">
        <f>$CX$133</f>
        <v>0</v>
      </c>
      <c r="CZ429" s="4" t="b">
        <f>$CZ$135</f>
        <v>0</v>
      </c>
      <c r="DB429" s="4" t="b">
        <f>$DB$137</f>
        <v>0</v>
      </c>
      <c r="DC429" s="69"/>
      <c r="DD429" s="5"/>
      <c r="DE429" s="5"/>
      <c r="DF429" s="5"/>
      <c r="DG429" s="5"/>
      <c r="DH429" s="5"/>
      <c r="DJ429" s="78"/>
      <c r="DS429" s="5"/>
    </row>
    <row r="430" spans="6:123">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72"/>
      <c r="CF430" s="120" t="s">
        <v>264</v>
      </c>
      <c r="CG430" s="123" t="s">
        <v>264</v>
      </c>
      <c r="CH430" s="4" t="b">
        <f t="shared" si="40"/>
        <v>0</v>
      </c>
      <c r="CI430" s="69"/>
      <c r="CJ430" s="69"/>
      <c r="CK430" s="69"/>
      <c r="CP430" s="4" t="b">
        <f t="shared" si="47"/>
        <v>0</v>
      </c>
      <c r="CQ430" s="4" t="b">
        <f t="shared" si="48"/>
        <v>0</v>
      </c>
      <c r="CS430" s="4" t="b">
        <f t="shared" si="46"/>
        <v>0</v>
      </c>
      <c r="CY430" s="4" t="b">
        <f>CY134</f>
        <v>0</v>
      </c>
      <c r="DC430" s="69"/>
      <c r="DD430" s="5"/>
      <c r="DE430" s="5"/>
      <c r="DF430" s="5"/>
      <c r="DG430" s="5"/>
      <c r="DH430" s="5"/>
      <c r="DJ430" s="78"/>
      <c r="DS430" s="5"/>
    </row>
    <row r="431" spans="6:123">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72"/>
      <c r="CF431" s="120" t="str">
        <f>CF430&amp;"_1mM"</f>
        <v>CaMK2δ_1mM</v>
      </c>
      <c r="CG431" s="120" t="str">
        <f>CG430&amp;"_1mM"</f>
        <v>CaMK2δ_1mM</v>
      </c>
      <c r="CH431" s="4" t="b">
        <f t="shared" si="40"/>
        <v>0</v>
      </c>
      <c r="CI431" s="69"/>
      <c r="CJ431" s="69"/>
      <c r="CK431" s="69"/>
      <c r="CP431" s="4" t="b">
        <f t="shared" si="47"/>
        <v>0</v>
      </c>
      <c r="CQ431" s="4" t="b">
        <f t="shared" si="48"/>
        <v>0</v>
      </c>
      <c r="CU431" s="4" t="b">
        <f>$CU$130</f>
        <v>0</v>
      </c>
      <c r="CX431" s="4" t="b">
        <f>$CX$133</f>
        <v>0</v>
      </c>
      <c r="CZ431" s="4" t="b">
        <f>$CZ$135</f>
        <v>0</v>
      </c>
      <c r="DB431" s="4" t="b">
        <f>$DB$137</f>
        <v>0</v>
      </c>
      <c r="DC431" s="69"/>
      <c r="DD431" s="5"/>
      <c r="DE431" s="5"/>
      <c r="DF431" s="5"/>
      <c r="DG431" s="5"/>
      <c r="DH431" s="5"/>
      <c r="DJ431" s="78"/>
      <c r="DS431" s="5"/>
    </row>
    <row r="432" spans="6:123">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72"/>
      <c r="CF432" s="120" t="s">
        <v>265</v>
      </c>
      <c r="CG432" s="123" t="s">
        <v>265</v>
      </c>
      <c r="CH432" s="4" t="b">
        <f t="shared" si="40"/>
        <v>0</v>
      </c>
      <c r="CI432" s="69"/>
      <c r="CJ432" s="69"/>
      <c r="CK432" s="69"/>
      <c r="CP432" s="4" t="b">
        <f t="shared" si="47"/>
        <v>0</v>
      </c>
      <c r="CQ432" s="4" t="b">
        <f t="shared" si="48"/>
        <v>0</v>
      </c>
      <c r="CS432" s="4" t="b">
        <f t="shared" si="46"/>
        <v>0</v>
      </c>
      <c r="CT432" s="4" t="b">
        <f>CT129</f>
        <v>0</v>
      </c>
      <c r="CY432" s="4" t="b">
        <f>CY134</f>
        <v>0</v>
      </c>
      <c r="DC432" s="69"/>
      <c r="DD432" s="5"/>
      <c r="DE432" s="5"/>
      <c r="DF432" s="5"/>
      <c r="DG432" s="5"/>
      <c r="DH432" s="5"/>
      <c r="DJ432" s="78"/>
      <c r="DS432" s="5"/>
    </row>
    <row r="433" spans="6:123">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72"/>
      <c r="CF433" s="120" t="s">
        <v>545</v>
      </c>
      <c r="CG433" s="123" t="s">
        <v>545</v>
      </c>
      <c r="CH433" s="4" t="b">
        <f t="shared" si="40"/>
        <v>0</v>
      </c>
      <c r="CI433" s="69"/>
      <c r="CJ433" s="69"/>
      <c r="CK433" s="69"/>
      <c r="CP433" s="4" t="b">
        <f t="shared" si="47"/>
        <v>0</v>
      </c>
      <c r="CQ433" s="4" t="b">
        <f t="shared" si="48"/>
        <v>0</v>
      </c>
      <c r="CU433" s="4" t="b">
        <f>$CU$130</f>
        <v>0</v>
      </c>
      <c r="CX433" s="4" t="b">
        <f>$CX$133</f>
        <v>0</v>
      </c>
      <c r="CZ433" s="4" t="b">
        <f>CZ135</f>
        <v>0</v>
      </c>
      <c r="DB433" s="4" t="b">
        <f>$DB$137</f>
        <v>0</v>
      </c>
      <c r="DC433" s="69"/>
      <c r="DD433" s="5"/>
      <c r="DE433" s="5"/>
      <c r="DF433" s="5"/>
      <c r="DG433" s="5"/>
      <c r="DH433" s="5"/>
      <c r="DJ433" s="78"/>
      <c r="DS433" s="5"/>
    </row>
    <row r="434" spans="6:123">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72"/>
      <c r="CF434" s="120" t="s">
        <v>267</v>
      </c>
      <c r="CG434" s="123" t="s">
        <v>267</v>
      </c>
      <c r="CH434" s="4" t="b">
        <f t="shared" si="40"/>
        <v>0</v>
      </c>
      <c r="CI434" s="69"/>
      <c r="CJ434" s="69"/>
      <c r="CK434" s="69"/>
      <c r="CP434" s="4" t="b">
        <f t="shared" si="47"/>
        <v>0</v>
      </c>
      <c r="CQ434" s="4" t="b">
        <f t="shared" si="48"/>
        <v>0</v>
      </c>
      <c r="CS434" s="4" t="b">
        <f>$CS$128</f>
        <v>0</v>
      </c>
      <c r="CV434" s="4" t="b">
        <f>CV131</f>
        <v>0</v>
      </c>
      <c r="CY434" s="4" t="b">
        <f>CY134</f>
        <v>0</v>
      </c>
      <c r="DC434" s="69"/>
      <c r="DD434" s="5"/>
      <c r="DE434" s="5"/>
      <c r="DF434" s="5"/>
      <c r="DG434" s="5"/>
      <c r="DH434" s="5"/>
      <c r="DJ434" s="78"/>
      <c r="DS434" s="5"/>
    </row>
    <row r="435" spans="6:123">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72"/>
      <c r="CF435" s="120" t="s">
        <v>546</v>
      </c>
      <c r="CG435" s="123" t="s">
        <v>546</v>
      </c>
      <c r="CH435" s="4" t="b">
        <f t="shared" si="40"/>
        <v>0</v>
      </c>
      <c r="CI435" s="69"/>
      <c r="CJ435" s="69"/>
      <c r="CK435" s="69"/>
      <c r="CP435" s="4" t="b">
        <f t="shared" si="47"/>
        <v>0</v>
      </c>
      <c r="CQ435" s="4" t="b">
        <f t="shared" si="48"/>
        <v>0</v>
      </c>
      <c r="CU435" s="4" t="b">
        <f>$CU$130</f>
        <v>0</v>
      </c>
      <c r="CX435" s="4" t="b">
        <f>$CX$133</f>
        <v>0</v>
      </c>
      <c r="CZ435" s="4" t="b">
        <f>CZ135</f>
        <v>0</v>
      </c>
      <c r="DB435" s="4" t="b">
        <f>$DB$137</f>
        <v>0</v>
      </c>
      <c r="DC435" s="69"/>
      <c r="DD435" s="5"/>
      <c r="DE435" s="5"/>
      <c r="DF435" s="5"/>
      <c r="DG435" s="5"/>
      <c r="DH435" s="5"/>
      <c r="DJ435" s="78"/>
      <c r="DS435" s="5"/>
    </row>
    <row r="436" spans="6:123">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72"/>
      <c r="CF436" s="120" t="s">
        <v>861</v>
      </c>
      <c r="CG436" s="123" t="s">
        <v>861</v>
      </c>
      <c r="CH436" s="4" t="b">
        <f t="shared" si="40"/>
        <v>0</v>
      </c>
      <c r="CI436" s="69"/>
      <c r="CJ436" s="69"/>
      <c r="CK436" s="69"/>
      <c r="CP436" s="4" t="b">
        <f t="shared" si="47"/>
        <v>0</v>
      </c>
      <c r="CQ436" s="4" t="b">
        <f t="shared" si="48"/>
        <v>0</v>
      </c>
      <c r="CS436" s="4" t="b">
        <f>$CS$128</f>
        <v>0</v>
      </c>
      <c r="CV436" s="4" t="b">
        <f>CV131</f>
        <v>0</v>
      </c>
      <c r="CY436" s="4" t="b">
        <f>CY134</f>
        <v>0</v>
      </c>
      <c r="DC436" s="69"/>
      <c r="DD436" s="5"/>
      <c r="DE436" s="5"/>
      <c r="DF436" s="5"/>
      <c r="DG436" s="5"/>
      <c r="DH436" s="5"/>
      <c r="DJ436" s="78"/>
      <c r="DS436" s="5"/>
    </row>
    <row r="437" spans="6:123">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72"/>
      <c r="CF437" s="120" t="s">
        <v>862</v>
      </c>
      <c r="CG437" s="123" t="s">
        <v>862</v>
      </c>
      <c r="CH437" s="4" t="b">
        <f t="shared" si="40"/>
        <v>0</v>
      </c>
      <c r="CI437" s="69"/>
      <c r="CJ437" s="69"/>
      <c r="CK437" s="69"/>
      <c r="CP437" s="4" t="b">
        <f t="shared" si="47"/>
        <v>0</v>
      </c>
      <c r="CQ437" s="4" t="b">
        <f t="shared" si="48"/>
        <v>0</v>
      </c>
      <c r="CU437" s="4" t="b">
        <f>$CU$130</f>
        <v>0</v>
      </c>
      <c r="CX437" s="4" t="b">
        <f>$CX$133</f>
        <v>0</v>
      </c>
      <c r="CZ437" s="4" t="b">
        <f>CZ135</f>
        <v>0</v>
      </c>
      <c r="DB437" s="4" t="b">
        <f>$DB$137</f>
        <v>0</v>
      </c>
      <c r="DC437" s="69"/>
      <c r="DD437" s="5"/>
      <c r="DE437" s="5"/>
      <c r="DF437" s="5"/>
      <c r="DG437" s="5"/>
      <c r="DH437" s="5"/>
      <c r="DJ437" s="78"/>
      <c r="DS437" s="5"/>
    </row>
    <row r="438" spans="6:123">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72"/>
      <c r="CF438" s="120" t="s">
        <v>268</v>
      </c>
      <c r="CG438" s="123" t="s">
        <v>268</v>
      </c>
      <c r="CH438" s="4" t="b">
        <f t="shared" si="40"/>
        <v>0</v>
      </c>
      <c r="CI438" s="69"/>
      <c r="CJ438" s="69"/>
      <c r="CK438" s="69"/>
      <c r="CP438" s="4" t="b">
        <f t="shared" si="47"/>
        <v>0</v>
      </c>
      <c r="CQ438" s="4" t="b">
        <f t="shared" si="48"/>
        <v>0</v>
      </c>
      <c r="CS438" s="4" t="b">
        <f>$CS$128</f>
        <v>0</v>
      </c>
      <c r="CT438" s="4" t="b">
        <f>CT129</f>
        <v>0</v>
      </c>
      <c r="CV438" s="4" t="b">
        <f>CV131</f>
        <v>0</v>
      </c>
      <c r="CY438" s="4" t="b">
        <f>CY134</f>
        <v>0</v>
      </c>
      <c r="DC438" s="69"/>
      <c r="DD438" s="5"/>
      <c r="DE438" s="5"/>
      <c r="DF438" s="5"/>
      <c r="DG438" s="5"/>
      <c r="DH438" s="5"/>
      <c r="DJ438" s="78"/>
      <c r="DS438" s="5"/>
    </row>
    <row r="439" spans="6:123">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72"/>
      <c r="CF439" s="121" t="s">
        <v>547</v>
      </c>
      <c r="CG439" s="123" t="s">
        <v>547</v>
      </c>
      <c r="CH439" s="4" t="b">
        <f t="shared" si="40"/>
        <v>0</v>
      </c>
      <c r="CI439" s="69"/>
      <c r="CJ439" s="69"/>
      <c r="CK439" s="69"/>
      <c r="CP439" s="4" t="b">
        <f t="shared" si="47"/>
        <v>0</v>
      </c>
      <c r="CQ439" s="4" t="b">
        <f t="shared" si="48"/>
        <v>0</v>
      </c>
      <c r="CU439" s="4" t="b">
        <f>$CU$130</f>
        <v>0</v>
      </c>
      <c r="CX439" s="4" t="b">
        <f>$CX$133</f>
        <v>0</v>
      </c>
      <c r="CZ439" s="4" t="b">
        <f>CZ135</f>
        <v>0</v>
      </c>
      <c r="DB439" s="4" t="b">
        <f>$DB$137</f>
        <v>0</v>
      </c>
      <c r="DC439" s="69"/>
      <c r="DD439" s="5"/>
      <c r="DE439" s="5"/>
      <c r="DF439" s="5"/>
      <c r="DG439" s="5"/>
      <c r="DH439" s="5"/>
      <c r="DJ439" s="78"/>
      <c r="DS439" s="5"/>
    </row>
    <row r="440" spans="6:123">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72"/>
      <c r="CF440" s="121" t="s">
        <v>269</v>
      </c>
      <c r="CG440" s="123" t="s">
        <v>269</v>
      </c>
      <c r="CH440" s="4" t="b">
        <f t="shared" si="40"/>
        <v>0</v>
      </c>
      <c r="CI440" s="69"/>
      <c r="CJ440" s="69"/>
      <c r="CK440" s="69"/>
      <c r="CP440" s="4" t="b">
        <f t="shared" si="47"/>
        <v>0</v>
      </c>
      <c r="CQ440" s="4" t="b">
        <f t="shared" si="48"/>
        <v>0</v>
      </c>
      <c r="CS440" s="4" t="b">
        <f>$CS$128</f>
        <v>0</v>
      </c>
      <c r="CV440" s="4" t="b">
        <f>CV131</f>
        <v>0</v>
      </c>
      <c r="CY440" s="4" t="b">
        <f>CY134</f>
        <v>0</v>
      </c>
      <c r="DC440" s="69"/>
      <c r="DD440" s="5"/>
      <c r="DE440" s="5"/>
      <c r="DF440" s="5"/>
      <c r="DG440" s="5"/>
      <c r="DH440" s="5"/>
      <c r="DJ440" s="78"/>
      <c r="DS440" s="5"/>
    </row>
    <row r="441" spans="6:123">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72"/>
      <c r="CF441" s="120" t="s">
        <v>548</v>
      </c>
      <c r="CG441" s="123" t="s">
        <v>548</v>
      </c>
      <c r="CH441" s="4" t="b">
        <f t="shared" si="40"/>
        <v>0</v>
      </c>
      <c r="CI441" s="69"/>
      <c r="CJ441" s="69"/>
      <c r="CK441" s="69"/>
      <c r="CP441" s="4" t="b">
        <f t="shared" si="47"/>
        <v>0</v>
      </c>
      <c r="CQ441" s="4" t="b">
        <f t="shared" si="48"/>
        <v>0</v>
      </c>
      <c r="CU441" s="4" t="b">
        <f t="shared" ref="CU441:CU442" si="49">$CU$130</f>
        <v>0</v>
      </c>
      <c r="CX441" s="4" t="b">
        <f t="shared" ref="CX441:CX442" si="50">$CX$133</f>
        <v>0</v>
      </c>
      <c r="CZ441" s="4" t="b">
        <f>CZ135</f>
        <v>0</v>
      </c>
      <c r="DB441" s="4" t="b">
        <f t="shared" ref="DB441:DB442" si="51">$DB$137</f>
        <v>0</v>
      </c>
      <c r="DC441" s="69"/>
      <c r="DD441" s="5"/>
      <c r="DE441" s="5"/>
      <c r="DF441" s="5"/>
      <c r="DG441" s="5"/>
      <c r="DH441" s="5"/>
      <c r="DJ441" s="78"/>
      <c r="DS441" s="5"/>
    </row>
    <row r="442" spans="6:123">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72"/>
      <c r="CD442" s="137" t="s">
        <v>863</v>
      </c>
      <c r="CF442" s="120" t="s">
        <v>270</v>
      </c>
      <c r="CG442" s="123" t="s">
        <v>270</v>
      </c>
      <c r="CH442" s="4" t="b">
        <f t="shared" si="40"/>
        <v>0</v>
      </c>
      <c r="CI442" s="69"/>
      <c r="CJ442" s="69"/>
      <c r="CK442" s="69"/>
      <c r="CP442" s="4" t="b">
        <f t="shared" si="47"/>
        <v>0</v>
      </c>
      <c r="CQ442" s="4" t="b">
        <f t="shared" si="48"/>
        <v>0</v>
      </c>
      <c r="CS442" s="4" t="b">
        <f t="shared" ref="CS442:CS443" si="52">$CS$128</f>
        <v>0</v>
      </c>
      <c r="CU442" s="4" t="b">
        <f t="shared" si="49"/>
        <v>0</v>
      </c>
      <c r="CV442" s="4" t="b">
        <f>CV131</f>
        <v>0</v>
      </c>
      <c r="CX442" s="4" t="b">
        <f t="shared" si="50"/>
        <v>0</v>
      </c>
      <c r="CY442" s="4" t="b">
        <f>CY134</f>
        <v>0</v>
      </c>
      <c r="CZ442" s="4" t="b">
        <f>CZ135</f>
        <v>0</v>
      </c>
      <c r="DB442" s="4" t="b">
        <f t="shared" si="51"/>
        <v>0</v>
      </c>
      <c r="DC442" s="69"/>
      <c r="DD442" s="5"/>
      <c r="DE442" s="5"/>
      <c r="DF442" s="5"/>
      <c r="DG442" s="5"/>
      <c r="DH442" s="5"/>
      <c r="DJ442" s="78"/>
      <c r="DS442" s="5"/>
    </row>
    <row r="443" spans="6:123">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72"/>
      <c r="CF443" s="120" t="s">
        <v>272</v>
      </c>
      <c r="CG443" s="123" t="s">
        <v>272</v>
      </c>
      <c r="CH443" s="4" t="b">
        <f t="shared" si="40"/>
        <v>0</v>
      </c>
      <c r="CI443" s="69"/>
      <c r="CJ443" s="69"/>
      <c r="CK443" s="69"/>
      <c r="CP443" s="4" t="b">
        <f t="shared" si="47"/>
        <v>0</v>
      </c>
      <c r="CQ443" s="4" t="b">
        <f t="shared" si="48"/>
        <v>0</v>
      </c>
      <c r="CS443" s="4" t="b">
        <f t="shared" si="52"/>
        <v>0</v>
      </c>
      <c r="CV443" s="4" t="b">
        <f>CV131</f>
        <v>0</v>
      </c>
      <c r="CY443" s="4" t="b">
        <f>CY134</f>
        <v>0</v>
      </c>
      <c r="DC443" s="69"/>
      <c r="DD443" s="5"/>
      <c r="DE443" s="5"/>
      <c r="DF443" s="5"/>
      <c r="DG443" s="5"/>
      <c r="DH443" s="5"/>
      <c r="DJ443" s="78"/>
      <c r="DS443" s="5"/>
    </row>
    <row r="444" spans="6:123">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72"/>
      <c r="CF444" s="120" t="s">
        <v>549</v>
      </c>
      <c r="CG444" s="123" t="s">
        <v>549</v>
      </c>
      <c r="CH444" s="4" t="b">
        <f t="shared" si="40"/>
        <v>0</v>
      </c>
      <c r="CI444" s="69"/>
      <c r="CJ444" s="69"/>
      <c r="CK444" s="69"/>
      <c r="CP444" s="4" t="b">
        <f t="shared" si="47"/>
        <v>0</v>
      </c>
      <c r="CQ444" s="4" t="b">
        <f t="shared" si="48"/>
        <v>0</v>
      </c>
      <c r="CU444" s="4" t="b">
        <f>$CU$130</f>
        <v>0</v>
      </c>
      <c r="CX444" s="4" t="b">
        <f>$CX$133</f>
        <v>0</v>
      </c>
      <c r="CZ444" s="4" t="b">
        <f>CZ135</f>
        <v>0</v>
      </c>
      <c r="DB444" s="4" t="b">
        <f>$DB$137</f>
        <v>0</v>
      </c>
      <c r="DC444" s="69"/>
      <c r="DD444" s="5"/>
      <c r="DE444" s="5"/>
      <c r="DF444" s="5"/>
      <c r="DG444" s="5"/>
      <c r="DH444" s="5"/>
      <c r="DJ444" s="78"/>
      <c r="DS444" s="5"/>
    </row>
    <row r="445" spans="6:123">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72"/>
      <c r="CF445" s="120" t="s">
        <v>273</v>
      </c>
      <c r="CG445" s="123" t="s">
        <v>273</v>
      </c>
      <c r="CH445" s="4" t="b">
        <f t="shared" si="40"/>
        <v>0</v>
      </c>
      <c r="CI445" s="69"/>
      <c r="CJ445" s="69"/>
      <c r="CK445" s="69"/>
      <c r="CP445" s="4" t="b">
        <f t="shared" si="47"/>
        <v>0</v>
      </c>
      <c r="CQ445" s="4" t="b">
        <f t="shared" si="48"/>
        <v>0</v>
      </c>
      <c r="CS445" s="4" t="b">
        <f>$CS$128</f>
        <v>0</v>
      </c>
      <c r="CY445" s="4" t="b">
        <f>CY134</f>
        <v>0</v>
      </c>
      <c r="DC445" s="69"/>
      <c r="DD445" s="5"/>
      <c r="DE445" s="5"/>
      <c r="DF445" s="5"/>
      <c r="DG445" s="5"/>
      <c r="DH445" s="5"/>
      <c r="DJ445" s="78"/>
      <c r="DS445" s="5"/>
    </row>
    <row r="446" spans="6:123">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72"/>
      <c r="CF446" s="120" t="s">
        <v>550</v>
      </c>
      <c r="CG446" s="123" t="s">
        <v>550</v>
      </c>
      <c r="CH446" s="4" t="b">
        <f t="shared" si="40"/>
        <v>0</v>
      </c>
      <c r="CI446" s="69"/>
      <c r="CJ446" s="69"/>
      <c r="CK446" s="69"/>
      <c r="CP446" s="4" t="b">
        <f t="shared" si="47"/>
        <v>0</v>
      </c>
      <c r="CQ446" s="4" t="b">
        <f t="shared" si="48"/>
        <v>0</v>
      </c>
      <c r="CU446" s="4" t="b">
        <f>$CU$130</f>
        <v>0</v>
      </c>
      <c r="CX446" s="4" t="b">
        <f>$CX$133</f>
        <v>0</v>
      </c>
      <c r="CZ446" s="4" t="b">
        <f>CZ135</f>
        <v>0</v>
      </c>
      <c r="DB446" s="4" t="b">
        <f>$DB$137</f>
        <v>0</v>
      </c>
      <c r="DC446" s="69"/>
      <c r="DD446" s="5"/>
      <c r="DE446" s="5"/>
      <c r="DF446" s="5"/>
      <c r="DG446" s="5"/>
      <c r="DH446" s="5"/>
      <c r="DJ446" s="78"/>
      <c r="DS446" s="5"/>
    </row>
    <row r="447" spans="6:123">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72"/>
      <c r="CF447" s="120" t="s">
        <v>274</v>
      </c>
      <c r="CG447" s="123" t="s">
        <v>274</v>
      </c>
      <c r="CH447" s="4" t="b">
        <f t="shared" si="40"/>
        <v>0</v>
      </c>
      <c r="CI447" s="69"/>
      <c r="CJ447" s="69"/>
      <c r="CK447" s="69"/>
      <c r="CP447" s="4" t="b">
        <f t="shared" si="47"/>
        <v>0</v>
      </c>
      <c r="CQ447" s="4" t="b">
        <f t="shared" si="48"/>
        <v>0</v>
      </c>
      <c r="CS447" s="4" t="b">
        <f>$CS$128</f>
        <v>0</v>
      </c>
      <c r="CV447" s="4" t="b">
        <f>CV131</f>
        <v>0</v>
      </c>
      <c r="CY447" s="4" t="b">
        <f>CY134</f>
        <v>0</v>
      </c>
      <c r="DC447" s="69"/>
      <c r="DD447" s="5"/>
      <c r="DE447" s="5"/>
      <c r="DF447" s="5"/>
      <c r="DG447" s="5"/>
      <c r="DH447" s="5"/>
      <c r="DJ447" s="78"/>
      <c r="DS447" s="5"/>
    </row>
    <row r="448" spans="6:123">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72"/>
      <c r="CF448" s="120" t="s">
        <v>551</v>
      </c>
      <c r="CG448" s="123" t="s">
        <v>551</v>
      </c>
      <c r="CH448" s="4" t="b">
        <f t="shared" si="40"/>
        <v>0</v>
      </c>
      <c r="CI448" s="69"/>
      <c r="CJ448" s="69"/>
      <c r="CK448" s="69"/>
      <c r="CP448" s="4" t="b">
        <f t="shared" si="47"/>
        <v>0</v>
      </c>
      <c r="CQ448" s="4" t="b">
        <f t="shared" si="48"/>
        <v>0</v>
      </c>
      <c r="CU448" s="4" t="b">
        <f>$CU$130</f>
        <v>0</v>
      </c>
      <c r="CX448" s="4" t="b">
        <f>$CX$133</f>
        <v>0</v>
      </c>
      <c r="CZ448" s="4" t="b">
        <f>CZ135</f>
        <v>0</v>
      </c>
      <c r="DB448" s="4" t="b">
        <f>$DB$137</f>
        <v>0</v>
      </c>
      <c r="DC448" s="69"/>
      <c r="DD448" s="5"/>
      <c r="DE448" s="5"/>
      <c r="DF448" s="5"/>
      <c r="DG448" s="5"/>
      <c r="DH448" s="5"/>
      <c r="DJ448" s="78"/>
      <c r="DS448" s="5"/>
    </row>
    <row r="449" spans="6:123">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72"/>
      <c r="CF449" s="120" t="s">
        <v>275</v>
      </c>
      <c r="CG449" s="123" t="s">
        <v>275</v>
      </c>
      <c r="CH449" s="4" t="b">
        <f t="shared" si="40"/>
        <v>0</v>
      </c>
      <c r="CI449" s="69"/>
      <c r="CJ449" s="69"/>
      <c r="CK449" s="69"/>
      <c r="CP449" s="4" t="b">
        <f t="shared" si="47"/>
        <v>0</v>
      </c>
      <c r="CQ449" s="4" t="b">
        <f t="shared" si="48"/>
        <v>0</v>
      </c>
      <c r="CS449" s="4" t="b">
        <f>$CS$128</f>
        <v>0</v>
      </c>
      <c r="CV449" s="4" t="b">
        <f>CV131</f>
        <v>0</v>
      </c>
      <c r="CY449" s="4" t="b">
        <f>CY134</f>
        <v>0</v>
      </c>
      <c r="DC449" s="69"/>
      <c r="DD449" s="5"/>
      <c r="DE449" s="5"/>
      <c r="DF449" s="5"/>
      <c r="DG449" s="5"/>
      <c r="DH449" s="5"/>
      <c r="DJ449" s="78"/>
      <c r="DS449" s="5"/>
    </row>
    <row r="450" spans="6:123">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72"/>
      <c r="CF450" s="120" t="s">
        <v>552</v>
      </c>
      <c r="CG450" s="123" t="s">
        <v>552</v>
      </c>
      <c r="CH450" s="4" t="b">
        <f t="shared" si="40"/>
        <v>0</v>
      </c>
      <c r="CI450" s="69"/>
      <c r="CJ450" s="69"/>
      <c r="CK450" s="69"/>
      <c r="CP450" s="4" t="b">
        <f t="shared" si="47"/>
        <v>0</v>
      </c>
      <c r="CQ450" s="4" t="b">
        <f t="shared" si="48"/>
        <v>0</v>
      </c>
      <c r="CU450" s="4" t="b">
        <f>$CU$130</f>
        <v>0</v>
      </c>
      <c r="CX450" s="4" t="b">
        <f>$CX$133</f>
        <v>0</v>
      </c>
      <c r="CZ450" s="4" t="b">
        <f>CZ135</f>
        <v>0</v>
      </c>
      <c r="DB450" s="4" t="b">
        <f>$DB$137</f>
        <v>0</v>
      </c>
      <c r="DC450" s="69"/>
      <c r="DD450" s="5"/>
      <c r="DE450" s="5"/>
      <c r="DF450" s="5"/>
      <c r="DG450" s="5"/>
      <c r="DH450" s="5"/>
      <c r="DJ450" s="78"/>
      <c r="DS450" s="5"/>
    </row>
    <row r="451" spans="6:123">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72"/>
      <c r="CF451" s="120" t="s">
        <v>277</v>
      </c>
      <c r="CG451" s="123" t="s">
        <v>277</v>
      </c>
      <c r="CH451" s="4" t="b">
        <f t="shared" si="40"/>
        <v>0</v>
      </c>
      <c r="CI451" s="69"/>
      <c r="CJ451" s="69"/>
      <c r="CK451" s="69"/>
      <c r="CP451" s="4" t="b">
        <f t="shared" si="47"/>
        <v>0</v>
      </c>
      <c r="CQ451" s="4" t="b">
        <f t="shared" si="48"/>
        <v>0</v>
      </c>
      <c r="CS451" s="4" t="b">
        <f>$CS$128</f>
        <v>0</v>
      </c>
      <c r="CV451" s="4" t="b">
        <f>CV131</f>
        <v>0</v>
      </c>
      <c r="CY451" s="4" t="b">
        <f>CY134</f>
        <v>0</v>
      </c>
      <c r="DC451" s="69"/>
      <c r="DD451" s="5"/>
      <c r="DE451" s="5"/>
      <c r="DF451" s="5"/>
      <c r="DG451" s="5"/>
      <c r="DH451" s="5"/>
      <c r="DJ451" s="78"/>
      <c r="DS451" s="5"/>
    </row>
    <row r="452" spans="6:123">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72"/>
      <c r="CF452" s="120" t="s">
        <v>553</v>
      </c>
      <c r="CG452" s="123" t="s">
        <v>553</v>
      </c>
      <c r="CH452" s="4" t="b">
        <f t="shared" si="40"/>
        <v>0</v>
      </c>
      <c r="CI452" s="69"/>
      <c r="CJ452" s="69"/>
      <c r="CK452" s="69"/>
      <c r="CP452" s="4" t="b">
        <f t="shared" si="47"/>
        <v>0</v>
      </c>
      <c r="CQ452" s="4" t="b">
        <f t="shared" si="48"/>
        <v>0</v>
      </c>
      <c r="CU452" s="4" t="b">
        <f>$CU$130</f>
        <v>0</v>
      </c>
      <c r="CX452" s="4" t="b">
        <f>$CX$133</f>
        <v>0</v>
      </c>
      <c r="CZ452" s="4" t="b">
        <f>CZ135</f>
        <v>0</v>
      </c>
      <c r="DB452" s="4" t="b">
        <f>$DB$137</f>
        <v>0</v>
      </c>
      <c r="DC452" s="69"/>
      <c r="DD452" s="5"/>
      <c r="DE452" s="5"/>
      <c r="DF452" s="5"/>
      <c r="DG452" s="5"/>
      <c r="DH452" s="5"/>
      <c r="DJ452" s="78"/>
      <c r="DS452" s="5"/>
    </row>
    <row r="453" spans="6:123">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72"/>
      <c r="CF453" s="120" t="s">
        <v>278</v>
      </c>
      <c r="CG453" s="123" t="s">
        <v>278</v>
      </c>
      <c r="CH453" s="4" t="b">
        <f t="shared" si="40"/>
        <v>0</v>
      </c>
      <c r="CI453" s="69"/>
      <c r="CJ453" s="69"/>
      <c r="CK453" s="69"/>
      <c r="CP453" s="4" t="b">
        <f t="shared" si="47"/>
        <v>0</v>
      </c>
      <c r="CQ453" s="4" t="b">
        <f t="shared" si="48"/>
        <v>0</v>
      </c>
      <c r="CS453" s="4" t="b">
        <f t="shared" ref="CS453:CS455" si="53">$CS$128</f>
        <v>0</v>
      </c>
      <c r="CY453" s="4" t="b">
        <f>CY134</f>
        <v>0</v>
      </c>
      <c r="DC453" s="69"/>
      <c r="DD453" s="5"/>
      <c r="DE453" s="5"/>
      <c r="DF453" s="5"/>
      <c r="DG453" s="5"/>
      <c r="DH453" s="5"/>
      <c r="DJ453" s="78"/>
      <c r="DS453" s="5"/>
    </row>
    <row r="454" spans="6:123">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72"/>
      <c r="CF454" s="120" t="str">
        <f>CF453&amp;"_1mM"</f>
        <v>CGK2_1mM</v>
      </c>
      <c r="CG454" s="120" t="str">
        <f>CG453&amp;"_1mM"</f>
        <v>CGK2_1mM</v>
      </c>
      <c r="CI454" s="69"/>
      <c r="CJ454" s="69"/>
      <c r="CK454" s="69"/>
      <c r="DC454" s="69"/>
      <c r="DD454" s="5"/>
      <c r="DE454" s="5"/>
      <c r="DF454" s="5"/>
      <c r="DG454" s="5"/>
      <c r="DH454" s="5"/>
      <c r="DJ454" s="78"/>
      <c r="DS454" s="5"/>
    </row>
    <row r="455" spans="6:123">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72"/>
      <c r="CF455" s="120" t="s">
        <v>279</v>
      </c>
      <c r="CG455" s="123" t="s">
        <v>279</v>
      </c>
      <c r="CH455" s="4" t="b">
        <f t="shared" si="40"/>
        <v>0</v>
      </c>
      <c r="CI455" s="69"/>
      <c r="CJ455" s="69"/>
      <c r="CK455" s="69"/>
      <c r="CP455" s="4" t="b">
        <f t="shared" ref="CP455:CP461" si="54">IF(COUNTIF(DJ:DJ,CF455)&gt;0,TRUE,FALSE)</f>
        <v>0</v>
      </c>
      <c r="CQ455" s="4" t="b">
        <f t="shared" ref="CQ455:CQ461" si="55">IF(COUNTIF($BU$142:$CB$317,CF455)&gt;0,TRUE,FALSE)</f>
        <v>0</v>
      </c>
      <c r="CS455" s="4" t="b">
        <f t="shared" si="53"/>
        <v>0</v>
      </c>
      <c r="CT455" s="4" t="b">
        <f>CT129</f>
        <v>0</v>
      </c>
      <c r="CV455" s="4" t="b">
        <f>CV131</f>
        <v>0</v>
      </c>
      <c r="CY455" s="4" t="b">
        <f>CY134</f>
        <v>0</v>
      </c>
      <c r="DC455" s="69"/>
      <c r="DD455" s="5"/>
      <c r="DE455" s="5"/>
      <c r="DF455" s="5"/>
      <c r="DG455" s="5"/>
      <c r="DH455" s="5"/>
      <c r="DJ455" s="78"/>
      <c r="DS455" s="5"/>
    </row>
    <row r="456" spans="6:123">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72"/>
      <c r="CF456" s="120" t="s">
        <v>554</v>
      </c>
      <c r="CG456" s="123" t="s">
        <v>554</v>
      </c>
      <c r="CH456" s="4" t="b">
        <f t="shared" si="40"/>
        <v>0</v>
      </c>
      <c r="CI456" s="69"/>
      <c r="CJ456" s="69"/>
      <c r="CK456" s="69"/>
      <c r="CP456" s="4" t="b">
        <f t="shared" si="54"/>
        <v>0</v>
      </c>
      <c r="CQ456" s="4" t="b">
        <f t="shared" si="55"/>
        <v>0</v>
      </c>
      <c r="CU456" s="4" t="b">
        <f>$CU$130</f>
        <v>0</v>
      </c>
      <c r="CX456" s="4" t="b">
        <f>$CX$133</f>
        <v>0</v>
      </c>
      <c r="CZ456" s="4" t="b">
        <f>CZ135</f>
        <v>0</v>
      </c>
      <c r="DB456" s="4" t="b">
        <f>$DB$137</f>
        <v>0</v>
      </c>
      <c r="DC456" s="69"/>
      <c r="DD456" s="5"/>
      <c r="DE456" s="5"/>
      <c r="DF456" s="5"/>
      <c r="DG456" s="5"/>
      <c r="DH456" s="5"/>
      <c r="DJ456" s="78"/>
      <c r="DS456" s="5"/>
    </row>
    <row r="457" spans="6:123">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72"/>
      <c r="CF457" s="120" t="s">
        <v>280</v>
      </c>
      <c r="CG457" s="123" t="s">
        <v>280</v>
      </c>
      <c r="CH457" s="4" t="b">
        <f t="shared" si="40"/>
        <v>0</v>
      </c>
      <c r="CI457" s="69"/>
      <c r="CJ457" s="69"/>
      <c r="CK457" s="69"/>
      <c r="CP457" s="4" t="b">
        <f t="shared" si="54"/>
        <v>0</v>
      </c>
      <c r="CQ457" s="4" t="b">
        <f t="shared" si="55"/>
        <v>0</v>
      </c>
      <c r="CS457" s="4" t="b">
        <f>$CS$128</f>
        <v>0</v>
      </c>
      <c r="CV457" s="4" t="b">
        <f>CV131</f>
        <v>0</v>
      </c>
      <c r="CY457" s="4" t="b">
        <f>CY134</f>
        <v>0</v>
      </c>
      <c r="DC457" s="69"/>
      <c r="DD457" s="5"/>
      <c r="DE457" s="5"/>
      <c r="DF457" s="5"/>
      <c r="DG457" s="5"/>
      <c r="DH457" s="5"/>
      <c r="DJ457" s="78"/>
      <c r="DS457" s="5"/>
    </row>
    <row r="458" spans="6:123">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72"/>
      <c r="CF458" s="120" t="s">
        <v>555</v>
      </c>
      <c r="CG458" s="123" t="s">
        <v>555</v>
      </c>
      <c r="CH458" s="4" t="b">
        <f t="shared" si="40"/>
        <v>0</v>
      </c>
      <c r="CI458" s="69"/>
      <c r="CJ458" s="69"/>
      <c r="CK458" s="69"/>
      <c r="CP458" s="4" t="b">
        <f t="shared" si="54"/>
        <v>0</v>
      </c>
      <c r="CQ458" s="4" t="b">
        <f t="shared" si="55"/>
        <v>0</v>
      </c>
      <c r="CU458" s="4" t="b">
        <f>$CU$130</f>
        <v>0</v>
      </c>
      <c r="CX458" s="4" t="b">
        <f>$CX$133</f>
        <v>0</v>
      </c>
      <c r="CZ458" s="4" t="b">
        <f>CZ135</f>
        <v>0</v>
      </c>
      <c r="DB458" s="4" t="b">
        <f>$DB$137</f>
        <v>0</v>
      </c>
      <c r="DC458" s="69"/>
      <c r="DD458" s="5"/>
      <c r="DE458" s="5"/>
      <c r="DF458" s="5"/>
      <c r="DG458" s="5"/>
      <c r="DH458" s="5"/>
      <c r="DJ458" s="78"/>
      <c r="DS458" s="5"/>
    </row>
    <row r="459" spans="6:123">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72"/>
      <c r="CF459" s="120" t="s">
        <v>282</v>
      </c>
      <c r="CG459" s="123" t="s">
        <v>282</v>
      </c>
      <c r="CH459" s="4" t="b">
        <f t="shared" si="40"/>
        <v>0</v>
      </c>
      <c r="CI459" s="69"/>
      <c r="CJ459" s="69"/>
      <c r="CK459" s="69"/>
      <c r="CP459" s="4" t="b">
        <f t="shared" si="54"/>
        <v>0</v>
      </c>
      <c r="CQ459" s="4" t="b">
        <f t="shared" si="55"/>
        <v>0</v>
      </c>
      <c r="CS459" s="4" t="b">
        <f>$CS$128</f>
        <v>0</v>
      </c>
      <c r="CY459" s="4" t="b">
        <f>CY134</f>
        <v>0</v>
      </c>
      <c r="DC459" s="69"/>
      <c r="DD459" s="5"/>
      <c r="DE459" s="5"/>
      <c r="DF459" s="5"/>
      <c r="DG459" s="5"/>
      <c r="DH459" s="5"/>
      <c r="DJ459" s="78"/>
      <c r="DS459" s="5"/>
    </row>
    <row r="460" spans="6:123">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72"/>
      <c r="CF460" s="120" t="s">
        <v>556</v>
      </c>
      <c r="CG460" s="123" t="s">
        <v>556</v>
      </c>
      <c r="CH460" s="4" t="b">
        <f t="shared" si="40"/>
        <v>0</v>
      </c>
      <c r="CI460" s="69"/>
      <c r="CJ460" s="69"/>
      <c r="CK460" s="69"/>
      <c r="CP460" s="4" t="b">
        <f t="shared" si="54"/>
        <v>0</v>
      </c>
      <c r="CQ460" s="4" t="b">
        <f t="shared" si="55"/>
        <v>0</v>
      </c>
      <c r="CU460" s="4" t="b">
        <f>$CU$130</f>
        <v>0</v>
      </c>
      <c r="CX460" s="4" t="b">
        <f>$CX$133</f>
        <v>0</v>
      </c>
      <c r="CZ460" s="4" t="b">
        <f>CZ135</f>
        <v>0</v>
      </c>
      <c r="DB460" s="4" t="b">
        <f>$DB$137</f>
        <v>0</v>
      </c>
      <c r="DC460" s="69"/>
      <c r="DD460" s="5"/>
      <c r="DE460" s="5"/>
      <c r="DF460" s="5"/>
      <c r="DG460" s="5"/>
      <c r="DH460" s="5"/>
      <c r="DJ460" s="78"/>
      <c r="DS460" s="5"/>
    </row>
    <row r="461" spans="6:123">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72"/>
      <c r="CF461" s="120" t="s">
        <v>283</v>
      </c>
      <c r="CG461" s="123" t="s">
        <v>283</v>
      </c>
      <c r="CH461" s="4" t="b">
        <f t="shared" si="40"/>
        <v>0</v>
      </c>
      <c r="CI461" s="69"/>
      <c r="CJ461" s="69"/>
      <c r="CK461" s="69"/>
      <c r="CP461" s="4" t="b">
        <f t="shared" si="54"/>
        <v>0</v>
      </c>
      <c r="CQ461" s="4" t="b">
        <f t="shared" si="55"/>
        <v>0</v>
      </c>
      <c r="CS461" s="4" t="b">
        <f t="shared" ref="CS461:CS469" si="56">$CS$128</f>
        <v>0</v>
      </c>
      <c r="CY461" s="4" t="b">
        <f>CY134</f>
        <v>0</v>
      </c>
      <c r="DC461" s="69"/>
      <c r="DD461" s="5"/>
      <c r="DE461" s="5"/>
      <c r="DF461" s="5"/>
      <c r="DG461" s="5"/>
      <c r="DH461" s="5"/>
      <c r="DJ461" s="78"/>
      <c r="DS461" s="5"/>
    </row>
    <row r="462" spans="6:123">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72"/>
      <c r="CF462" s="120" t="str">
        <f>CF461&amp;"_1mM"</f>
        <v>CK1γ1_1mM</v>
      </c>
      <c r="CG462" s="120" t="str">
        <f>CG461&amp;"_1mM"</f>
        <v>CK1γ1_1mM</v>
      </c>
      <c r="CI462" s="69"/>
      <c r="CJ462" s="69"/>
      <c r="CK462" s="69"/>
      <c r="DC462" s="69"/>
      <c r="DD462" s="5"/>
      <c r="DE462" s="5"/>
      <c r="DF462" s="5"/>
      <c r="DG462" s="5"/>
      <c r="DH462" s="5"/>
      <c r="DJ462" s="78"/>
      <c r="DS462" s="5"/>
    </row>
    <row r="463" spans="6:123">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72"/>
      <c r="CF463" s="120" t="s">
        <v>284</v>
      </c>
      <c r="CG463" s="123" t="s">
        <v>284</v>
      </c>
      <c r="CH463" s="4" t="b">
        <f t="shared" si="40"/>
        <v>0</v>
      </c>
      <c r="CI463" s="69"/>
      <c r="CJ463" s="69"/>
      <c r="CK463" s="69"/>
      <c r="CP463" s="4" t="b">
        <f>IF(COUNTIF(DJ:DJ,CF463)&gt;0,TRUE,FALSE)</f>
        <v>0</v>
      </c>
      <c r="CQ463" s="4" t="b">
        <f>IF(COUNTIF($BU$142:$CB$317,CF463)&gt;0,TRUE,FALSE)</f>
        <v>0</v>
      </c>
      <c r="CS463" s="4" t="b">
        <f t="shared" si="56"/>
        <v>0</v>
      </c>
      <c r="CY463" s="4" t="b">
        <f>CY134</f>
        <v>0</v>
      </c>
      <c r="DC463" s="69"/>
      <c r="DD463" s="5"/>
      <c r="DE463" s="5"/>
      <c r="DF463" s="5"/>
      <c r="DG463" s="5"/>
      <c r="DH463" s="5"/>
      <c r="DJ463" s="78"/>
      <c r="DS463" s="5"/>
    </row>
    <row r="464" spans="6:123">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72"/>
      <c r="CF464" s="120" t="str">
        <f>CF463&amp;"_1mM"</f>
        <v>CK1γ2_1mM</v>
      </c>
      <c r="CG464" s="120" t="str">
        <f>CG463&amp;"_1mM"</f>
        <v>CK1γ2_1mM</v>
      </c>
      <c r="CI464" s="69"/>
      <c r="CJ464" s="69"/>
      <c r="CK464" s="69"/>
      <c r="DC464" s="69"/>
      <c r="DD464" s="5"/>
      <c r="DE464" s="5"/>
      <c r="DF464" s="5"/>
      <c r="DG464" s="5"/>
      <c r="DH464" s="5"/>
      <c r="DJ464" s="78"/>
      <c r="DS464" s="5"/>
    </row>
    <row r="465" spans="6:123">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72"/>
      <c r="CF465" s="120" t="s">
        <v>285</v>
      </c>
      <c r="CG465" s="123" t="s">
        <v>285</v>
      </c>
      <c r="CH465" s="4" t="b">
        <f t="shared" si="40"/>
        <v>0</v>
      </c>
      <c r="CI465" s="69"/>
      <c r="CJ465" s="69"/>
      <c r="CK465" s="69"/>
      <c r="CP465" s="4" t="b">
        <f>IF(COUNTIF(DJ:DJ,CF465)&gt;0,TRUE,FALSE)</f>
        <v>0</v>
      </c>
      <c r="CQ465" s="4" t="b">
        <f>IF(COUNTIF($BU$142:$CB$317,CF465)&gt;0,TRUE,FALSE)</f>
        <v>0</v>
      </c>
      <c r="CS465" s="4" t="b">
        <f t="shared" si="56"/>
        <v>0</v>
      </c>
      <c r="CY465" s="4" t="b">
        <f>CY134</f>
        <v>0</v>
      </c>
      <c r="DC465" s="69"/>
      <c r="DD465" s="5"/>
      <c r="DE465" s="5"/>
      <c r="DF465" s="5"/>
      <c r="DG465" s="5"/>
      <c r="DH465" s="5"/>
      <c r="DJ465" s="78"/>
      <c r="DS465" s="5"/>
    </row>
    <row r="466" spans="6:123">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72"/>
      <c r="CF466" s="120" t="str">
        <f>CF465&amp;"_1mM"</f>
        <v>CK1γ3_1mM</v>
      </c>
      <c r="CG466" s="120" t="str">
        <f>CG465&amp;"_1mM"</f>
        <v>CK1γ3_1mM</v>
      </c>
      <c r="CI466" s="69"/>
      <c r="CJ466" s="69"/>
      <c r="CK466" s="69"/>
      <c r="DC466" s="69"/>
      <c r="DD466" s="5"/>
      <c r="DE466" s="5"/>
      <c r="DF466" s="5"/>
      <c r="DG466" s="5"/>
      <c r="DH466" s="5"/>
      <c r="DJ466" s="78"/>
      <c r="DS466" s="5"/>
    </row>
    <row r="467" spans="6:123">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72"/>
      <c r="CF467" s="120" t="s">
        <v>287</v>
      </c>
      <c r="CG467" s="123" t="s">
        <v>287</v>
      </c>
      <c r="CH467" s="4" t="b">
        <f t="shared" si="40"/>
        <v>0</v>
      </c>
      <c r="CI467" s="69"/>
      <c r="CJ467" s="69"/>
      <c r="CK467" s="69"/>
      <c r="CP467" s="4" t="b">
        <f t="shared" ref="CP467:CP473" si="57">IF(COUNTIF(DJ:DJ,CF467)&gt;0,TRUE,FALSE)</f>
        <v>0</v>
      </c>
      <c r="CQ467" s="4" t="b">
        <f t="shared" ref="CQ467:CQ473" si="58">IF(COUNTIF($BU$142:$CB$317,CF467)&gt;0,TRUE,FALSE)</f>
        <v>0</v>
      </c>
      <c r="CS467" s="4" t="b">
        <f t="shared" si="56"/>
        <v>0</v>
      </c>
      <c r="CY467" s="4" t="b">
        <f>CY134</f>
        <v>0</v>
      </c>
      <c r="DC467" s="69"/>
      <c r="DD467" s="5"/>
      <c r="DE467" s="5"/>
      <c r="DF467" s="5"/>
      <c r="DG467" s="5"/>
      <c r="DH467" s="5"/>
      <c r="DJ467" s="78"/>
      <c r="DS467" s="5"/>
    </row>
    <row r="468" spans="6:123">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72"/>
      <c r="CF468" s="120" t="s">
        <v>822</v>
      </c>
      <c r="CG468" s="123" t="s">
        <v>822</v>
      </c>
      <c r="CH468" s="4" t="b">
        <f t="shared" si="40"/>
        <v>0</v>
      </c>
      <c r="CI468" s="69"/>
      <c r="CJ468" s="69"/>
      <c r="CK468" s="69"/>
      <c r="CP468" s="4" t="b">
        <f t="shared" si="57"/>
        <v>0</v>
      </c>
      <c r="CQ468" s="4" t="b">
        <f t="shared" si="58"/>
        <v>0</v>
      </c>
      <c r="CU468" s="4" t="b">
        <f>$CU$130</f>
        <v>0</v>
      </c>
      <c r="CX468" s="4" t="b">
        <f>$CX$133</f>
        <v>0</v>
      </c>
      <c r="CZ468" s="4" t="b">
        <f>$CZ$135</f>
        <v>0</v>
      </c>
      <c r="DB468" s="4" t="b">
        <f>$DB$137</f>
        <v>0</v>
      </c>
      <c r="DC468" s="69"/>
      <c r="DD468" s="5"/>
      <c r="DE468" s="5"/>
      <c r="DF468" s="5"/>
      <c r="DG468" s="5"/>
      <c r="DH468" s="5"/>
      <c r="DJ468" s="78"/>
      <c r="DS468" s="5"/>
    </row>
    <row r="469" spans="6:123">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72"/>
      <c r="CF469" s="120" t="s">
        <v>288</v>
      </c>
      <c r="CG469" s="123" t="s">
        <v>288</v>
      </c>
      <c r="CH469" s="4" t="b">
        <f t="shared" si="40"/>
        <v>0</v>
      </c>
      <c r="CI469" s="69"/>
      <c r="CJ469" s="69"/>
      <c r="CK469" s="69"/>
      <c r="CP469" s="4" t="b">
        <f t="shared" si="57"/>
        <v>0</v>
      </c>
      <c r="CQ469" s="4" t="b">
        <f t="shared" si="58"/>
        <v>0</v>
      </c>
      <c r="CS469" s="4" t="b">
        <f t="shared" si="56"/>
        <v>0</v>
      </c>
      <c r="CT469" s="4" t="b">
        <f>CT129</f>
        <v>0</v>
      </c>
      <c r="CY469" s="4" t="b">
        <f>CY134</f>
        <v>0</v>
      </c>
      <c r="DC469" s="69"/>
      <c r="DD469" s="5"/>
      <c r="DE469" s="5"/>
      <c r="DF469" s="5"/>
      <c r="DG469" s="5"/>
      <c r="DH469" s="5"/>
      <c r="DJ469" s="78"/>
      <c r="DS469" s="5"/>
    </row>
    <row r="470" spans="6:123">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72"/>
      <c r="CF470" s="120" t="s">
        <v>557</v>
      </c>
      <c r="CG470" s="123" t="s">
        <v>557</v>
      </c>
      <c r="CH470" s="4" t="b">
        <f t="shared" si="40"/>
        <v>0</v>
      </c>
      <c r="CI470" s="69"/>
      <c r="CJ470" s="69"/>
      <c r="CK470" s="69"/>
      <c r="CP470" s="4" t="b">
        <f t="shared" si="57"/>
        <v>0</v>
      </c>
      <c r="CQ470" s="4" t="b">
        <f t="shared" si="58"/>
        <v>0</v>
      </c>
      <c r="CU470" s="4" t="b">
        <f>$CU$130</f>
        <v>0</v>
      </c>
      <c r="CX470" s="4" t="b">
        <f>$CX$133</f>
        <v>0</v>
      </c>
      <c r="CZ470" s="4" t="b">
        <f>CZ135</f>
        <v>0</v>
      </c>
      <c r="DB470" s="4" t="b">
        <f>$DB$137</f>
        <v>0</v>
      </c>
      <c r="DC470" s="69"/>
      <c r="DD470" s="5"/>
      <c r="DE470" s="5"/>
      <c r="DF470" s="5"/>
      <c r="DG470" s="5"/>
      <c r="DH470" s="5"/>
      <c r="DJ470" s="78"/>
      <c r="DS470" s="5"/>
    </row>
    <row r="471" spans="6:123">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72"/>
      <c r="CF471" s="120" t="s">
        <v>289</v>
      </c>
      <c r="CG471" s="123" t="s">
        <v>289</v>
      </c>
      <c r="CH471" s="4" t="b">
        <f t="shared" si="40"/>
        <v>0</v>
      </c>
      <c r="CI471" s="69"/>
      <c r="CJ471" s="69"/>
      <c r="CK471" s="69"/>
      <c r="CP471" s="4" t="b">
        <f t="shared" si="57"/>
        <v>0</v>
      </c>
      <c r="CQ471" s="4" t="b">
        <f t="shared" si="58"/>
        <v>0</v>
      </c>
      <c r="CS471" s="4" t="b">
        <f>$CS$128</f>
        <v>0</v>
      </c>
      <c r="CV471" s="4" t="b">
        <f>CV131</f>
        <v>0</v>
      </c>
      <c r="CY471" s="4" t="b">
        <f>CY134</f>
        <v>0</v>
      </c>
      <c r="DC471" s="69"/>
      <c r="DD471" s="5"/>
      <c r="DE471" s="5"/>
      <c r="DF471" s="5"/>
      <c r="DG471" s="5"/>
      <c r="DH471" s="5"/>
      <c r="DJ471" s="78"/>
      <c r="DS471" s="5"/>
    </row>
    <row r="472" spans="6:123">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72"/>
      <c r="CF472" s="120" t="s">
        <v>558</v>
      </c>
      <c r="CG472" s="123" t="s">
        <v>558</v>
      </c>
      <c r="CH472" s="4" t="b">
        <f t="shared" si="40"/>
        <v>0</v>
      </c>
      <c r="CI472" s="69"/>
      <c r="CJ472" s="69"/>
      <c r="CK472" s="69"/>
      <c r="CP472" s="4" t="b">
        <f t="shared" si="57"/>
        <v>0</v>
      </c>
      <c r="CQ472" s="4" t="b">
        <f t="shared" si="58"/>
        <v>0</v>
      </c>
      <c r="CU472" s="4" t="b">
        <f>$CU$130</f>
        <v>0</v>
      </c>
      <c r="CX472" s="4" t="b">
        <f>$CX$133</f>
        <v>0</v>
      </c>
      <c r="CZ472" s="4" t="b">
        <f>CZ135</f>
        <v>0</v>
      </c>
      <c r="DB472" s="4" t="b">
        <f>$DB$137</f>
        <v>0</v>
      </c>
      <c r="DC472" s="69"/>
      <c r="DD472" s="5"/>
      <c r="DE472" s="5"/>
      <c r="DF472" s="5"/>
      <c r="DG472" s="5"/>
      <c r="DH472" s="5"/>
      <c r="DJ472" s="78"/>
      <c r="DS472" s="5"/>
    </row>
    <row r="473" spans="6:123">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72"/>
      <c r="CF473" s="120" t="s">
        <v>290</v>
      </c>
      <c r="CG473" s="123" t="s">
        <v>290</v>
      </c>
      <c r="CH473" s="4" t="b">
        <f t="shared" si="40"/>
        <v>0</v>
      </c>
      <c r="CI473" s="69"/>
      <c r="CJ473" s="69"/>
      <c r="CK473" s="69"/>
      <c r="CP473" s="4" t="b">
        <f t="shared" si="57"/>
        <v>0</v>
      </c>
      <c r="CQ473" s="4" t="b">
        <f t="shared" si="58"/>
        <v>0</v>
      </c>
      <c r="CS473" s="4" t="b">
        <f t="shared" ref="CS473:CS475" si="59">$CS$128</f>
        <v>0</v>
      </c>
      <c r="CV473" s="4" t="b">
        <f>CV131</f>
        <v>0</v>
      </c>
      <c r="CY473" s="4" t="b">
        <f>CY134</f>
        <v>0</v>
      </c>
      <c r="DC473" s="69"/>
      <c r="DD473" s="5"/>
      <c r="DE473" s="5"/>
      <c r="DF473" s="5"/>
      <c r="DG473" s="5"/>
      <c r="DH473" s="5"/>
      <c r="DJ473" s="78"/>
      <c r="DS473" s="5"/>
    </row>
    <row r="474" spans="6:123">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72"/>
      <c r="CF474" s="120" t="str">
        <f>CF473&amp;"_1mM"</f>
        <v>CK2α2/β_1mM</v>
      </c>
      <c r="CG474" s="120" t="str">
        <f>CG473&amp;"_1mM"</f>
        <v>CK2α2/β_1mM</v>
      </c>
      <c r="CI474" s="69"/>
      <c r="CJ474" s="69"/>
      <c r="CK474" s="69"/>
      <c r="DC474" s="69"/>
      <c r="DD474" s="5"/>
      <c r="DE474" s="5"/>
      <c r="DF474" s="5"/>
      <c r="DG474" s="5"/>
      <c r="DH474" s="5"/>
      <c r="DJ474" s="78"/>
      <c r="DS474" s="5"/>
    </row>
    <row r="475" spans="6:123">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72"/>
      <c r="CF475" s="120" t="s">
        <v>292</v>
      </c>
      <c r="CG475" s="123" t="s">
        <v>292</v>
      </c>
      <c r="CH475" s="4" t="b">
        <f t="shared" si="40"/>
        <v>0</v>
      </c>
      <c r="CI475" s="69"/>
      <c r="CJ475" s="69"/>
      <c r="CK475" s="69"/>
      <c r="CP475" s="4" t="b">
        <f>IF(COUNTIF(DJ:DJ,CF475)&gt;0,TRUE,FALSE)</f>
        <v>0</v>
      </c>
      <c r="CQ475" s="4" t="b">
        <f>IF(COUNTIF($BU$142:$CB$317,CF475)&gt;0,TRUE,FALSE)</f>
        <v>0</v>
      </c>
      <c r="CS475" s="4" t="b">
        <f t="shared" si="59"/>
        <v>0</v>
      </c>
      <c r="CY475" s="4" t="b">
        <f>CY134</f>
        <v>0</v>
      </c>
      <c r="DC475" s="69"/>
      <c r="DD475" s="5"/>
      <c r="DE475" s="5"/>
      <c r="DF475" s="5"/>
      <c r="DG475" s="5"/>
      <c r="DH475" s="5"/>
      <c r="DJ475" s="78"/>
      <c r="DS475" s="5"/>
    </row>
    <row r="476" spans="6:123">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72"/>
      <c r="CF476" s="120" t="s">
        <v>559</v>
      </c>
      <c r="CG476" s="123" t="s">
        <v>559</v>
      </c>
      <c r="CH476" s="4" t="b">
        <f t="shared" si="40"/>
        <v>0</v>
      </c>
      <c r="CI476" s="69"/>
      <c r="CJ476" s="69"/>
      <c r="CK476" s="69"/>
      <c r="CP476" s="4" t="b">
        <f>IF(COUNTIF(DJ:DJ,CF476)&gt;0,TRUE,FALSE)</f>
        <v>0</v>
      </c>
      <c r="CQ476" s="4" t="b">
        <f>IF(COUNTIF($BU$142:$CB$317,CF476)&gt;0,TRUE,FALSE)</f>
        <v>0</v>
      </c>
      <c r="CU476" s="4" t="b">
        <f>$CU$130</f>
        <v>0</v>
      </c>
      <c r="CX476" s="4" t="b">
        <f>$CX$133</f>
        <v>0</v>
      </c>
      <c r="CZ476" s="4" t="b">
        <f>CZ135</f>
        <v>0</v>
      </c>
      <c r="DB476" s="4" t="b">
        <f>$DB$137</f>
        <v>0</v>
      </c>
      <c r="DC476" s="69"/>
      <c r="DD476" s="5"/>
      <c r="DE476" s="5"/>
      <c r="DF476" s="5"/>
      <c r="DG476" s="5"/>
      <c r="DH476" s="5"/>
      <c r="DJ476" s="78"/>
      <c r="DS476" s="5"/>
    </row>
    <row r="477" spans="6:123">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72"/>
      <c r="CF477" s="121" t="s">
        <v>293</v>
      </c>
      <c r="CG477" s="123" t="s">
        <v>293</v>
      </c>
      <c r="CH477" s="4" t="b">
        <f t="shared" si="40"/>
        <v>0</v>
      </c>
      <c r="CI477" s="69"/>
      <c r="CJ477" s="69"/>
      <c r="CK477" s="69"/>
      <c r="CP477" s="4" t="b">
        <f>IF(COUNTIF(DJ:DJ,CF477)&gt;0,TRUE,FALSE)</f>
        <v>0</v>
      </c>
      <c r="CQ477" s="4" t="b">
        <f>IF(COUNTIF($BU$142:$CB$317,CF477)&gt;0,TRUE,FALSE)</f>
        <v>0</v>
      </c>
      <c r="CS477" s="4" t="b">
        <f>$CS$128</f>
        <v>0</v>
      </c>
      <c r="CY477" s="4" t="b">
        <f>CY134</f>
        <v>0</v>
      </c>
      <c r="DC477" s="69"/>
      <c r="DD477" s="5"/>
      <c r="DE477" s="5"/>
      <c r="DF477" s="5"/>
      <c r="DG477" s="5"/>
      <c r="DH477" s="5"/>
      <c r="DJ477" s="78"/>
      <c r="DS477" s="5"/>
    </row>
    <row r="478" spans="6:123">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72"/>
      <c r="CF478" s="121" t="s">
        <v>560</v>
      </c>
      <c r="CG478" s="123" t="s">
        <v>560</v>
      </c>
      <c r="CH478" s="4" t="b">
        <f t="shared" ref="CH478:CH559" si="60">IF(COUNTIF(CP478:DD478,TRUE)=0,FALSE,TRUE)</f>
        <v>0</v>
      </c>
      <c r="CI478" s="69"/>
      <c r="CJ478" s="69"/>
      <c r="CK478" s="69"/>
      <c r="CP478" s="4" t="b">
        <f>IF(COUNTIF(DJ:DJ,CF478)&gt;0,TRUE,FALSE)</f>
        <v>0</v>
      </c>
      <c r="CQ478" s="4" t="b">
        <f>IF(COUNTIF($BU$142:$CB$317,CF478)&gt;0,TRUE,FALSE)</f>
        <v>0</v>
      </c>
      <c r="CU478" s="4" t="b">
        <f>$CU$130</f>
        <v>0</v>
      </c>
      <c r="CX478" s="4" t="b">
        <f>$CX$133</f>
        <v>0</v>
      </c>
      <c r="CZ478" s="4" t="b">
        <f>CZ135</f>
        <v>0</v>
      </c>
      <c r="DB478" s="4" t="b">
        <f>$DB$137</f>
        <v>0</v>
      </c>
      <c r="DC478" s="69"/>
      <c r="DD478" s="5"/>
      <c r="DE478" s="5"/>
      <c r="DF478" s="5"/>
      <c r="DG478" s="5"/>
      <c r="DH478" s="5"/>
      <c r="DJ478" s="78"/>
      <c r="DS478" s="5"/>
    </row>
    <row r="479" spans="6:123">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72"/>
      <c r="CF479" s="120" t="s">
        <v>294</v>
      </c>
      <c r="CG479" s="123" t="s">
        <v>294</v>
      </c>
      <c r="CH479" s="4" t="b">
        <f t="shared" si="60"/>
        <v>0</v>
      </c>
      <c r="CI479" s="69"/>
      <c r="CJ479" s="69"/>
      <c r="CK479" s="69"/>
      <c r="CP479" s="4" t="b">
        <f>IF(COUNTIF(DJ:DJ,CF479)&gt;0,TRUE,FALSE)</f>
        <v>0</v>
      </c>
      <c r="CQ479" s="4" t="b">
        <f>IF(COUNTIF($BU$142:$CB$317,CF479)&gt;0,TRUE,FALSE)</f>
        <v>0</v>
      </c>
      <c r="CS479" s="4" t="b">
        <f>$CS$128</f>
        <v>0</v>
      </c>
      <c r="CY479" s="4" t="b">
        <f>CY134</f>
        <v>0</v>
      </c>
      <c r="DC479" s="69"/>
      <c r="DD479" s="5"/>
      <c r="DE479" s="5"/>
      <c r="DF479" s="5"/>
      <c r="DG479" s="5"/>
      <c r="DH479" s="5"/>
      <c r="DJ479" s="78"/>
      <c r="DS479" s="5"/>
    </row>
    <row r="480" spans="6:123">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72"/>
      <c r="CF480" s="120" t="str">
        <f>CF479&amp;"_1mM"</f>
        <v>CLK3_1mM</v>
      </c>
      <c r="CG480" s="120" t="str">
        <f>CG479&amp;"_1mM"</f>
        <v>CLK3_1mM</v>
      </c>
      <c r="CI480" s="69"/>
      <c r="CJ480" s="69"/>
      <c r="CK480" s="69"/>
      <c r="DC480" s="69"/>
      <c r="DD480" s="5"/>
      <c r="DE480" s="5"/>
      <c r="DF480" s="5"/>
      <c r="DG480" s="5"/>
      <c r="DH480" s="5"/>
      <c r="DJ480" s="78"/>
      <c r="DS480" s="5"/>
    </row>
    <row r="481" spans="6:123">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72"/>
      <c r="CF481" s="120" t="s">
        <v>561</v>
      </c>
      <c r="CG481" s="123" t="s">
        <v>561</v>
      </c>
      <c r="CH481" s="4" t="b">
        <f t="shared" si="60"/>
        <v>0</v>
      </c>
      <c r="CI481" s="69"/>
      <c r="CJ481" s="69"/>
      <c r="CK481" s="69"/>
      <c r="CP481" s="4" t="b">
        <f>IF(COUNTIF(DJ:DJ,CF481)&gt;0,TRUE,FALSE)</f>
        <v>0</v>
      </c>
      <c r="CQ481" s="4" t="b">
        <f>IF(COUNTIF($BU$142:$CB$317,CF481)&gt;0,TRUE,FALSE)</f>
        <v>0</v>
      </c>
      <c r="CU481" s="4" t="b">
        <f>$CU$130</f>
        <v>0</v>
      </c>
      <c r="CZ481" s="4" t="b">
        <f>$CZ$135</f>
        <v>0</v>
      </c>
      <c r="DC481" s="69" t="b">
        <f>DC138</f>
        <v>0</v>
      </c>
      <c r="DD481" s="5" t="b">
        <f>$DD$138</f>
        <v>0</v>
      </c>
      <c r="DE481" s="5"/>
      <c r="DF481" s="5"/>
      <c r="DG481" s="5"/>
      <c r="DH481" s="5"/>
      <c r="DJ481" s="78"/>
      <c r="DS481" s="5"/>
    </row>
    <row r="482" spans="6:123">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72"/>
      <c r="CF482" s="120" t="s">
        <v>295</v>
      </c>
      <c r="CG482" s="123" t="s">
        <v>295</v>
      </c>
      <c r="CH482" s="4" t="b">
        <f t="shared" si="60"/>
        <v>0</v>
      </c>
      <c r="CI482" s="69"/>
      <c r="CJ482" s="69"/>
      <c r="CK482" s="69"/>
      <c r="CP482" s="4" t="b">
        <f>IF(COUNTIF(DJ:DJ,CF482)&gt;0,TRUE,FALSE)</f>
        <v>0</v>
      </c>
      <c r="CQ482" s="4" t="b">
        <f>IF(COUNTIF($BU$142:$CB$317,CF482)&gt;0,TRUE,FALSE)</f>
        <v>0</v>
      </c>
      <c r="CS482" s="4" t="b">
        <f t="shared" ref="CS482:CS484" si="61">$CS$128</f>
        <v>0</v>
      </c>
      <c r="CY482" s="4" t="b">
        <f>CY134</f>
        <v>0</v>
      </c>
      <c r="DC482" s="69"/>
      <c r="DD482" s="5"/>
      <c r="DE482" s="5"/>
      <c r="DF482" s="5"/>
      <c r="DG482" s="5"/>
      <c r="DH482" s="5"/>
      <c r="DJ482" s="78"/>
      <c r="DS482" s="5"/>
    </row>
    <row r="483" spans="6:123">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72"/>
      <c r="CF483" s="120" t="str">
        <f>CF482&amp;"_1mM"</f>
        <v>CRIK_1mM</v>
      </c>
      <c r="CG483" s="120" t="str">
        <f>CG482&amp;"_1mM"</f>
        <v>CRIK_1mM</v>
      </c>
      <c r="CI483" s="69"/>
      <c r="CJ483" s="69"/>
      <c r="CK483" s="69"/>
      <c r="DC483" s="69"/>
      <c r="DD483" s="5"/>
      <c r="DE483" s="5"/>
      <c r="DF483" s="5"/>
      <c r="DG483" s="5"/>
      <c r="DH483" s="5"/>
      <c r="DJ483" s="78"/>
      <c r="DS483" s="5"/>
    </row>
    <row r="484" spans="6:123">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72"/>
      <c r="CF484" s="120" t="s">
        <v>297</v>
      </c>
      <c r="CG484" s="123" t="s">
        <v>297</v>
      </c>
      <c r="CH484" s="4" t="b">
        <f t="shared" si="60"/>
        <v>0</v>
      </c>
      <c r="CI484" s="69"/>
      <c r="CJ484" s="69"/>
      <c r="CK484" s="69"/>
      <c r="CP484" s="4" t="b">
        <f>IF(COUNTIF(DJ:DJ,CF484)&gt;0,TRUE,FALSE)</f>
        <v>0</v>
      </c>
      <c r="CQ484" s="4" t="b">
        <f>IF(COUNTIF($BU$142:$CB$317,CF484)&gt;0,TRUE,FALSE)</f>
        <v>0</v>
      </c>
      <c r="CS484" s="4" t="b">
        <f t="shared" si="61"/>
        <v>0</v>
      </c>
      <c r="CT484" s="4" t="b">
        <f>CT129</f>
        <v>0</v>
      </c>
      <c r="CY484" s="4" t="b">
        <f>CY134</f>
        <v>0</v>
      </c>
      <c r="DC484" s="69"/>
      <c r="DD484" s="5"/>
      <c r="DE484" s="5"/>
      <c r="DF484" s="5"/>
      <c r="DG484" s="5"/>
      <c r="DH484" s="5"/>
      <c r="DJ484" s="78"/>
      <c r="DS484" s="5"/>
    </row>
    <row r="485" spans="6:123">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72"/>
      <c r="CF485" s="120" t="s">
        <v>562</v>
      </c>
      <c r="CG485" s="123" t="s">
        <v>562</v>
      </c>
      <c r="CH485" s="4" t="b">
        <f t="shared" si="60"/>
        <v>0</v>
      </c>
      <c r="CI485" s="69"/>
      <c r="CJ485" s="69"/>
      <c r="CK485" s="69"/>
      <c r="CP485" s="4" t="b">
        <f>IF(COUNTIF(DJ:DJ,CF485)&gt;0,TRUE,FALSE)</f>
        <v>0</v>
      </c>
      <c r="CQ485" s="4" t="b">
        <f>IF(COUNTIF($BU$142:$CB$317,CF485)&gt;0,TRUE,FALSE)</f>
        <v>0</v>
      </c>
      <c r="CU485" s="4" t="b">
        <f>$CU$130</f>
        <v>0</v>
      </c>
      <c r="CX485" s="4" t="b">
        <f>$CX$133</f>
        <v>0</v>
      </c>
      <c r="CZ485" s="4" t="b">
        <f>CZ135</f>
        <v>0</v>
      </c>
      <c r="DB485" s="4" t="b">
        <f>$DB$137</f>
        <v>0</v>
      </c>
      <c r="DC485" s="69"/>
      <c r="DD485" s="5"/>
      <c r="DE485" s="5"/>
      <c r="DF485" s="5"/>
      <c r="DG485" s="5"/>
      <c r="DH485" s="5"/>
      <c r="DJ485" s="78"/>
      <c r="DS485" s="5"/>
    </row>
    <row r="486" spans="6:123">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72"/>
      <c r="CF486" s="120" t="s">
        <v>298</v>
      </c>
      <c r="CG486" s="123" t="s">
        <v>298</v>
      </c>
      <c r="CH486" s="4" t="b">
        <f t="shared" si="60"/>
        <v>0</v>
      </c>
      <c r="CI486" s="69"/>
      <c r="CJ486" s="69"/>
      <c r="CK486" s="69"/>
      <c r="CP486" s="4" t="b">
        <f>IF(COUNTIF(DJ:DJ,CF486)&gt;0,TRUE,FALSE)</f>
        <v>0</v>
      </c>
      <c r="CQ486" s="4" t="b">
        <f>IF(COUNTIF($BU$142:$CB$317,CF486)&gt;0,TRUE,FALSE)</f>
        <v>0</v>
      </c>
      <c r="CS486" s="4" t="b">
        <f>$CS$128</f>
        <v>0</v>
      </c>
      <c r="CY486" s="4" t="b">
        <f>CY134</f>
        <v>0</v>
      </c>
      <c r="DC486" s="69"/>
      <c r="DD486" s="5"/>
      <c r="DE486" s="5"/>
      <c r="DF486" s="5"/>
      <c r="DG486" s="5"/>
      <c r="DH486" s="5"/>
      <c r="DJ486" s="78"/>
      <c r="DS486" s="5"/>
    </row>
    <row r="487" spans="6:123">
      <c r="F487" s="88"/>
      <c r="G487" s="88"/>
      <c r="H487" s="88"/>
      <c r="I487" s="88"/>
      <c r="J487" s="88"/>
      <c r="K487" s="88"/>
      <c r="L487" s="88"/>
      <c r="M487" s="88"/>
      <c r="N487" s="88"/>
      <c r="O487" s="88"/>
      <c r="P487" s="88"/>
      <c r="Q487" s="88"/>
      <c r="R487" s="88"/>
      <c r="S487" s="88"/>
      <c r="T487" s="88"/>
      <c r="U487" s="88"/>
      <c r="V487" s="88"/>
      <c r="W487" s="88"/>
      <c r="X487" s="88"/>
      <c r="Y487" s="88"/>
      <c r="Z487" s="88"/>
      <c r="AA487" s="88"/>
      <c r="AB487" s="88"/>
      <c r="AC487" s="88"/>
      <c r="AD487" s="88"/>
      <c r="AE487" s="88"/>
      <c r="AF487" s="88"/>
      <c r="AG487" s="88"/>
      <c r="AH487" s="88"/>
      <c r="AI487" s="88"/>
      <c r="AJ487" s="88"/>
      <c r="AK487" s="88"/>
      <c r="AL487" s="88"/>
      <c r="AM487" s="88"/>
      <c r="AN487" s="88"/>
      <c r="AO487" s="88"/>
      <c r="AP487" s="88"/>
      <c r="AQ487" s="88"/>
      <c r="AR487" s="88"/>
      <c r="AS487" s="88"/>
      <c r="AT487" s="88"/>
      <c r="AU487" s="88"/>
      <c r="AV487" s="88"/>
      <c r="AW487" s="88"/>
      <c r="AX487" s="88"/>
      <c r="AY487" s="88"/>
      <c r="AZ487" s="88"/>
      <c r="BA487" s="88"/>
      <c r="BB487" s="88"/>
      <c r="BC487" s="88"/>
      <c r="BD487" s="88"/>
      <c r="BE487" s="88"/>
      <c r="BF487" s="88"/>
      <c r="BG487" s="89"/>
      <c r="CF487" s="120" t="str">
        <f>CF486&amp;"_1mM"</f>
        <v>DCAMKL2_1mM</v>
      </c>
      <c r="CG487" s="120" t="str">
        <f>CG486&amp;"_1mM"</f>
        <v>DCAMKL2_1mM</v>
      </c>
      <c r="CI487" s="69"/>
      <c r="CJ487" s="69"/>
      <c r="CK487" s="69"/>
      <c r="DC487" s="69"/>
      <c r="DD487" s="5"/>
      <c r="DE487" s="5"/>
      <c r="DF487" s="5"/>
      <c r="DG487" s="5"/>
      <c r="DH487" s="5"/>
      <c r="DJ487" s="78"/>
      <c r="DS487" s="5"/>
    </row>
    <row r="488" spans="6:123">
      <c r="F488" s="88"/>
      <c r="G488" s="88"/>
      <c r="H488" s="88"/>
      <c r="I488" s="88"/>
      <c r="J488" s="88"/>
      <c r="K488" s="88"/>
      <c r="L488" s="88"/>
      <c r="M488" s="88"/>
      <c r="N488" s="88"/>
      <c r="O488" s="88"/>
      <c r="P488" s="88"/>
      <c r="Q488" s="88"/>
      <c r="R488" s="88"/>
      <c r="S488" s="88"/>
      <c r="T488" s="88"/>
      <c r="U488" s="88"/>
      <c r="V488" s="88"/>
      <c r="W488" s="88"/>
      <c r="X488" s="88"/>
      <c r="Y488" s="88"/>
      <c r="Z488" s="88"/>
      <c r="AA488" s="88"/>
      <c r="AB488" s="88"/>
      <c r="AC488" s="88"/>
      <c r="AD488" s="88"/>
      <c r="AE488" s="88"/>
      <c r="AF488" s="88"/>
      <c r="AG488" s="88"/>
      <c r="AH488" s="88"/>
      <c r="AI488" s="88"/>
      <c r="AJ488" s="88"/>
      <c r="AK488" s="88"/>
      <c r="AL488" s="88"/>
      <c r="AM488" s="88"/>
      <c r="AN488" s="88"/>
      <c r="AO488" s="88"/>
      <c r="AP488" s="88"/>
      <c r="AQ488" s="88"/>
      <c r="AR488" s="88"/>
      <c r="AS488" s="88"/>
      <c r="AT488" s="88"/>
      <c r="AU488" s="88"/>
      <c r="AV488" s="88"/>
      <c r="AW488" s="88"/>
      <c r="AX488" s="88"/>
      <c r="AY488" s="88"/>
      <c r="AZ488" s="88"/>
      <c r="BA488" s="88"/>
      <c r="BB488" s="88"/>
      <c r="BC488" s="88"/>
      <c r="BD488" s="88"/>
      <c r="BE488" s="88"/>
      <c r="BF488" s="88"/>
      <c r="BG488" s="89"/>
      <c r="CF488" s="120" t="s">
        <v>563</v>
      </c>
      <c r="CG488" s="123" t="s">
        <v>563</v>
      </c>
      <c r="CH488" s="4" t="b">
        <f t="shared" si="60"/>
        <v>0</v>
      </c>
      <c r="CI488" s="69"/>
      <c r="CJ488" s="69"/>
      <c r="CK488" s="69"/>
      <c r="CP488" s="4" t="b">
        <f t="shared" ref="CP488:CP497" si="62">IF(COUNTIF(DJ:DJ,CF488)&gt;0,TRUE,FALSE)</f>
        <v>0</v>
      </c>
      <c r="CQ488" s="4" t="b">
        <f t="shared" ref="CQ488:CQ497" si="63">IF(COUNTIF($BU$142:$CB$317,CF488)&gt;0,TRUE,FALSE)</f>
        <v>0</v>
      </c>
      <c r="CU488" s="4" t="b">
        <f>$CU$130</f>
        <v>0</v>
      </c>
      <c r="CZ488" s="4" t="b">
        <f>$CZ$135</f>
        <v>0</v>
      </c>
      <c r="DC488" s="69" t="b">
        <f>DC138</f>
        <v>0</v>
      </c>
      <c r="DD488" s="5" t="b">
        <f>$DD$138</f>
        <v>0</v>
      </c>
      <c r="DE488" s="5"/>
      <c r="DF488" s="5"/>
      <c r="DG488" s="5"/>
      <c r="DH488" s="5"/>
      <c r="DJ488" s="78"/>
      <c r="DS488" s="5"/>
    </row>
    <row r="489" spans="6:123">
      <c r="F489" s="88"/>
      <c r="G489" s="88"/>
      <c r="H489" s="88"/>
      <c r="I489" s="88"/>
      <c r="J489" s="88"/>
      <c r="K489" s="88"/>
      <c r="L489" s="88"/>
      <c r="M489" s="88"/>
      <c r="N489" s="88"/>
      <c r="O489" s="88"/>
      <c r="P489" s="88"/>
      <c r="Q489" s="88"/>
      <c r="R489" s="88"/>
      <c r="S489" s="88"/>
      <c r="T489" s="88"/>
      <c r="U489" s="88"/>
      <c r="V489" s="88"/>
      <c r="W489" s="88"/>
      <c r="X489" s="88"/>
      <c r="Y489" s="88"/>
      <c r="Z489" s="88"/>
      <c r="AA489" s="88"/>
      <c r="AB489" s="88"/>
      <c r="AC489" s="88"/>
      <c r="AD489" s="88"/>
      <c r="AE489" s="88"/>
      <c r="AF489" s="88"/>
      <c r="AG489" s="88"/>
      <c r="AH489" s="88"/>
      <c r="AI489" s="88"/>
      <c r="AJ489" s="88"/>
      <c r="AK489" s="88"/>
      <c r="AL489" s="88"/>
      <c r="AM489" s="88"/>
      <c r="AN489" s="88"/>
      <c r="AO489" s="88"/>
      <c r="AP489" s="88"/>
      <c r="AQ489" s="88"/>
      <c r="AR489" s="88"/>
      <c r="AS489" s="88"/>
      <c r="AT489" s="88"/>
      <c r="AU489" s="88"/>
      <c r="AV489" s="88"/>
      <c r="AW489" s="88"/>
      <c r="AX489" s="88"/>
      <c r="AY489" s="88"/>
      <c r="AZ489" s="88"/>
      <c r="BA489" s="88"/>
      <c r="BB489" s="88"/>
      <c r="BC489" s="88"/>
      <c r="BD489" s="88"/>
      <c r="BE489" s="88"/>
      <c r="BF489" s="88"/>
      <c r="BG489" s="89"/>
      <c r="CF489" s="120" t="s">
        <v>299</v>
      </c>
      <c r="CG489" s="123" t="s">
        <v>299</v>
      </c>
      <c r="CH489" s="4" t="b">
        <f t="shared" si="60"/>
        <v>0</v>
      </c>
      <c r="CI489" s="69"/>
      <c r="CJ489" s="69"/>
      <c r="CK489" s="69"/>
      <c r="CP489" s="4" t="b">
        <f t="shared" si="62"/>
        <v>0</v>
      </c>
      <c r="CQ489" s="4" t="b">
        <f t="shared" si="63"/>
        <v>0</v>
      </c>
      <c r="CS489" s="4" t="b">
        <f>$CS$128</f>
        <v>0</v>
      </c>
      <c r="CY489" s="4" t="b">
        <f>CY134</f>
        <v>0</v>
      </c>
      <c r="DC489" s="69"/>
      <c r="DD489" s="5"/>
      <c r="DE489" s="5"/>
      <c r="DF489" s="5"/>
      <c r="DG489" s="5"/>
      <c r="DH489" s="5"/>
      <c r="DJ489" s="78"/>
      <c r="DS489" s="5"/>
    </row>
    <row r="490" spans="6:123">
      <c r="F490" s="88"/>
      <c r="G490" s="88"/>
      <c r="H490" s="88"/>
      <c r="I490" s="88"/>
      <c r="J490" s="88"/>
      <c r="K490" s="88"/>
      <c r="L490" s="88"/>
      <c r="M490" s="88"/>
      <c r="N490" s="88"/>
      <c r="O490" s="88"/>
      <c r="P490" s="88"/>
      <c r="Q490" s="88"/>
      <c r="R490" s="88"/>
      <c r="S490" s="88"/>
      <c r="T490" s="88"/>
      <c r="U490" s="88"/>
      <c r="V490" s="88"/>
      <c r="W490" s="88"/>
      <c r="X490" s="88"/>
      <c r="Y490" s="88"/>
      <c r="Z490" s="88"/>
      <c r="AA490" s="88"/>
      <c r="AB490" s="88"/>
      <c r="AC490" s="88"/>
      <c r="AD490" s="88"/>
      <c r="AE490" s="88"/>
      <c r="AF490" s="88"/>
      <c r="AG490" s="88"/>
      <c r="AH490" s="88"/>
      <c r="AI490" s="88"/>
      <c r="AJ490" s="88"/>
      <c r="AK490" s="88"/>
      <c r="AL490" s="88"/>
      <c r="AM490" s="88"/>
      <c r="AN490" s="88"/>
      <c r="AO490" s="88"/>
      <c r="AP490" s="88"/>
      <c r="AQ490" s="88"/>
      <c r="AR490" s="88"/>
      <c r="AS490" s="88"/>
      <c r="AT490" s="88"/>
      <c r="AU490" s="88"/>
      <c r="AV490" s="88"/>
      <c r="AW490" s="88"/>
      <c r="AX490" s="88"/>
      <c r="AY490" s="88"/>
      <c r="AZ490" s="88"/>
      <c r="BA490" s="88"/>
      <c r="BB490" s="88"/>
      <c r="BC490" s="88"/>
      <c r="BD490" s="88"/>
      <c r="BE490" s="88"/>
      <c r="BF490" s="88"/>
      <c r="BG490" s="89"/>
      <c r="CF490" s="120" t="s">
        <v>564</v>
      </c>
      <c r="CG490" s="123" t="s">
        <v>564</v>
      </c>
      <c r="CH490" s="4" t="b">
        <f t="shared" si="60"/>
        <v>0</v>
      </c>
      <c r="CI490" s="69"/>
      <c r="CJ490" s="69"/>
      <c r="CK490" s="69"/>
      <c r="CP490" s="4" t="b">
        <f t="shared" si="62"/>
        <v>0</v>
      </c>
      <c r="CQ490" s="4" t="b">
        <f t="shared" si="63"/>
        <v>0</v>
      </c>
      <c r="CU490" s="4" t="b">
        <f>$CU$130</f>
        <v>0</v>
      </c>
      <c r="CX490" s="4" t="b">
        <f>$CX$133</f>
        <v>0</v>
      </c>
      <c r="CZ490" s="4" t="b">
        <f>CZ135</f>
        <v>0</v>
      </c>
      <c r="DB490" s="4" t="b">
        <f>$DB$137</f>
        <v>0</v>
      </c>
      <c r="DC490" s="69"/>
      <c r="DD490" s="5"/>
      <c r="DE490" s="5"/>
      <c r="DF490" s="5"/>
      <c r="DG490" s="5"/>
      <c r="DH490" s="5"/>
      <c r="DJ490" s="78"/>
      <c r="DS490" s="5"/>
    </row>
    <row r="491" spans="6:123">
      <c r="F491" s="88"/>
      <c r="G491" s="88"/>
      <c r="H491" s="88"/>
      <c r="I491" s="88"/>
      <c r="J491" s="88"/>
      <c r="K491" s="88"/>
      <c r="L491" s="88"/>
      <c r="M491" s="88"/>
      <c r="N491" s="88"/>
      <c r="O491" s="88"/>
      <c r="P491" s="88"/>
      <c r="Q491" s="88"/>
      <c r="R491" s="88"/>
      <c r="S491" s="88"/>
      <c r="T491" s="88"/>
      <c r="U491" s="88"/>
      <c r="V491" s="88"/>
      <c r="W491" s="88"/>
      <c r="X491" s="88"/>
      <c r="Y491" s="88"/>
      <c r="Z491" s="88"/>
      <c r="AA491" s="88"/>
      <c r="AB491" s="88"/>
      <c r="AC491" s="88"/>
      <c r="AD491" s="88"/>
      <c r="AE491" s="88"/>
      <c r="AF491" s="88"/>
      <c r="AG491" s="88"/>
      <c r="AH491" s="88"/>
      <c r="AI491" s="88"/>
      <c r="AJ491" s="88"/>
      <c r="AK491" s="88"/>
      <c r="AL491" s="88"/>
      <c r="AM491" s="88"/>
      <c r="AN491" s="88"/>
      <c r="AO491" s="88"/>
      <c r="AP491" s="88"/>
      <c r="AQ491" s="88"/>
      <c r="AR491" s="88"/>
      <c r="AS491" s="88"/>
      <c r="AT491" s="88"/>
      <c r="AU491" s="88"/>
      <c r="AV491" s="88"/>
      <c r="AW491" s="88"/>
      <c r="AX491" s="88"/>
      <c r="AY491" s="88"/>
      <c r="AZ491" s="88"/>
      <c r="BA491" s="88"/>
      <c r="BB491" s="88"/>
      <c r="BC491" s="88"/>
      <c r="BD491" s="88"/>
      <c r="BE491" s="88"/>
      <c r="BF491" s="88"/>
      <c r="BG491" s="89"/>
      <c r="CF491" s="120" t="s">
        <v>300</v>
      </c>
      <c r="CG491" s="123" t="s">
        <v>300</v>
      </c>
      <c r="CH491" s="4" t="b">
        <f t="shared" si="60"/>
        <v>0</v>
      </c>
      <c r="CI491" s="69"/>
      <c r="CJ491" s="69"/>
      <c r="CK491" s="69"/>
      <c r="CP491" s="4" t="b">
        <f t="shared" si="62"/>
        <v>0</v>
      </c>
      <c r="CQ491" s="4" t="b">
        <f t="shared" si="63"/>
        <v>0</v>
      </c>
      <c r="CS491" s="4" t="b">
        <f>$CS$128</f>
        <v>0</v>
      </c>
      <c r="CT491" s="4" t="b">
        <f>CT129</f>
        <v>0</v>
      </c>
      <c r="CY491" s="4" t="b">
        <f>CY134</f>
        <v>0</v>
      </c>
      <c r="DC491" s="69"/>
      <c r="DD491" s="5"/>
      <c r="DE491" s="5"/>
      <c r="DF491" s="5"/>
      <c r="DG491" s="5"/>
      <c r="DH491" s="5"/>
      <c r="DJ491" s="78"/>
      <c r="DS491" s="5"/>
    </row>
    <row r="492" spans="6:123">
      <c r="F492" s="88"/>
      <c r="G492" s="88"/>
      <c r="H492" s="88"/>
      <c r="I492" s="88"/>
      <c r="J492" s="88"/>
      <c r="K492" s="88"/>
      <c r="L492" s="88"/>
      <c r="M492" s="88"/>
      <c r="N492" s="88"/>
      <c r="O492" s="88"/>
      <c r="P492" s="88"/>
      <c r="Q492" s="88"/>
      <c r="R492" s="88"/>
      <c r="S492" s="88"/>
      <c r="T492" s="88"/>
      <c r="U492" s="88"/>
      <c r="V492" s="88"/>
      <c r="W492" s="88"/>
      <c r="X492" s="88"/>
      <c r="Y492" s="88"/>
      <c r="Z492" s="88"/>
      <c r="AA492" s="88"/>
      <c r="AB492" s="88"/>
      <c r="AC492" s="88"/>
      <c r="AD492" s="88"/>
      <c r="AE492" s="88"/>
      <c r="AF492" s="88"/>
      <c r="AG492" s="88"/>
      <c r="AH492" s="88"/>
      <c r="AI492" s="88"/>
      <c r="AJ492" s="88"/>
      <c r="AK492" s="88"/>
      <c r="AL492" s="88"/>
      <c r="AM492" s="88"/>
      <c r="AN492" s="88"/>
      <c r="AO492" s="88"/>
      <c r="AP492" s="88"/>
      <c r="AQ492" s="88"/>
      <c r="AR492" s="88"/>
      <c r="AS492" s="88"/>
      <c r="AT492" s="88"/>
      <c r="AU492" s="88"/>
      <c r="AV492" s="88"/>
      <c r="AW492" s="88"/>
      <c r="AX492" s="88"/>
      <c r="AY492" s="88"/>
      <c r="AZ492" s="88"/>
      <c r="BA492" s="88"/>
      <c r="BB492" s="88"/>
      <c r="BC492" s="88"/>
      <c r="BD492" s="88"/>
      <c r="BE492" s="88"/>
      <c r="BF492" s="88"/>
      <c r="BG492" s="89"/>
      <c r="CF492" s="120" t="s">
        <v>565</v>
      </c>
      <c r="CG492" s="123" t="s">
        <v>565</v>
      </c>
      <c r="CH492" s="4" t="b">
        <f t="shared" si="60"/>
        <v>0</v>
      </c>
      <c r="CI492" s="69"/>
      <c r="CJ492" s="69"/>
      <c r="CK492" s="69"/>
      <c r="CP492" s="4" t="b">
        <f t="shared" si="62"/>
        <v>0</v>
      </c>
      <c r="CQ492" s="4" t="b">
        <f t="shared" si="63"/>
        <v>0</v>
      </c>
      <c r="CU492" s="4" t="b">
        <f>$CU$130</f>
        <v>0</v>
      </c>
      <c r="CX492" s="4" t="b">
        <f>$CX$133</f>
        <v>0</v>
      </c>
      <c r="CZ492" s="4" t="b">
        <f>CZ135</f>
        <v>0</v>
      </c>
      <c r="DB492" s="4" t="b">
        <f>$DB$137</f>
        <v>0</v>
      </c>
      <c r="DC492" s="69"/>
      <c r="DD492" s="5"/>
      <c r="DE492" s="5"/>
      <c r="DF492" s="5"/>
      <c r="DG492" s="5"/>
      <c r="DH492" s="5"/>
      <c r="DJ492" s="78"/>
      <c r="DS492" s="5"/>
    </row>
    <row r="493" spans="6:123">
      <c r="F493" s="88"/>
      <c r="G493" s="88"/>
      <c r="H493" s="88"/>
      <c r="I493" s="88"/>
      <c r="J493" s="88"/>
      <c r="K493" s="88"/>
      <c r="L493" s="88"/>
      <c r="M493" s="88"/>
      <c r="N493" s="88"/>
      <c r="O493" s="88"/>
      <c r="P493" s="88"/>
      <c r="Q493" s="88"/>
      <c r="R493" s="88"/>
      <c r="S493" s="88"/>
      <c r="T493" s="88"/>
      <c r="U493" s="88"/>
      <c r="V493" s="88"/>
      <c r="W493" s="88"/>
      <c r="X493" s="88"/>
      <c r="Y493" s="88"/>
      <c r="Z493" s="88"/>
      <c r="AA493" s="88"/>
      <c r="AB493" s="88"/>
      <c r="AC493" s="88"/>
      <c r="AD493" s="88"/>
      <c r="AE493" s="88"/>
      <c r="AF493" s="88"/>
      <c r="AG493" s="88"/>
      <c r="AH493" s="88"/>
      <c r="AI493" s="88"/>
      <c r="AJ493" s="88"/>
      <c r="AK493" s="88"/>
      <c r="AL493" s="88"/>
      <c r="AM493" s="88"/>
      <c r="AN493" s="88"/>
      <c r="AO493" s="88"/>
      <c r="AP493" s="88"/>
      <c r="AQ493" s="88"/>
      <c r="AR493" s="88"/>
      <c r="AS493" s="88"/>
      <c r="AT493" s="88"/>
      <c r="AU493" s="88"/>
      <c r="AV493" s="88"/>
      <c r="AW493" s="88"/>
      <c r="AX493" s="88"/>
      <c r="AY493" s="88"/>
      <c r="AZ493" s="88"/>
      <c r="BA493" s="88"/>
      <c r="BB493" s="88"/>
      <c r="BC493" s="88"/>
      <c r="BD493" s="88"/>
      <c r="BE493" s="88"/>
      <c r="BF493" s="88"/>
      <c r="BG493" s="89"/>
      <c r="CF493" s="120" t="s">
        <v>302</v>
      </c>
      <c r="CG493" s="123" t="s">
        <v>302</v>
      </c>
      <c r="CH493" s="4" t="b">
        <f t="shared" si="60"/>
        <v>0</v>
      </c>
      <c r="CI493" s="69"/>
      <c r="CJ493" s="69"/>
      <c r="CK493" s="69"/>
      <c r="CP493" s="4" t="b">
        <f t="shared" si="62"/>
        <v>0</v>
      </c>
      <c r="CQ493" s="4" t="b">
        <f t="shared" si="63"/>
        <v>0</v>
      </c>
      <c r="CS493" s="4" t="b">
        <f t="shared" ref="CS493:CS499" si="64">$CS$128</f>
        <v>0</v>
      </c>
      <c r="CY493" s="4" t="b">
        <f>CY134</f>
        <v>0</v>
      </c>
      <c r="DC493" s="69"/>
      <c r="DD493" s="5"/>
      <c r="DE493" s="5"/>
      <c r="DF493" s="5"/>
      <c r="DG493" s="5"/>
      <c r="DH493" s="5"/>
      <c r="DJ493" s="78"/>
      <c r="DS493" s="5"/>
    </row>
    <row r="494" spans="6:123">
      <c r="F494" s="88"/>
      <c r="G494" s="88"/>
      <c r="H494" s="88"/>
      <c r="I494" s="88"/>
      <c r="J494" s="88"/>
      <c r="K494" s="88"/>
      <c r="L494" s="88"/>
      <c r="M494" s="88"/>
      <c r="N494" s="88"/>
      <c r="O494" s="88"/>
      <c r="P494" s="88"/>
      <c r="Q494" s="88"/>
      <c r="R494" s="88"/>
      <c r="S494" s="88"/>
      <c r="T494" s="88"/>
      <c r="U494" s="88"/>
      <c r="V494" s="88"/>
      <c r="W494" s="88"/>
      <c r="X494" s="88"/>
      <c r="Y494" s="88"/>
      <c r="Z494" s="88"/>
      <c r="AA494" s="88"/>
      <c r="AB494" s="88"/>
      <c r="AC494" s="88"/>
      <c r="AD494" s="88"/>
      <c r="AE494" s="88"/>
      <c r="AF494" s="88"/>
      <c r="AG494" s="88"/>
      <c r="AH494" s="88"/>
      <c r="AI494" s="88"/>
      <c r="AJ494" s="88"/>
      <c r="AK494" s="88"/>
      <c r="AL494" s="88"/>
      <c r="AM494" s="88"/>
      <c r="AN494" s="88"/>
      <c r="AO494" s="88"/>
      <c r="AP494" s="88"/>
      <c r="AQ494" s="88"/>
      <c r="AR494" s="88"/>
      <c r="AS494" s="88"/>
      <c r="AT494" s="88"/>
      <c r="AU494" s="88"/>
      <c r="AV494" s="88"/>
      <c r="AW494" s="88"/>
      <c r="AX494" s="88"/>
      <c r="AY494" s="88"/>
      <c r="AZ494" s="88"/>
      <c r="BA494" s="88"/>
      <c r="BB494" s="88"/>
      <c r="BC494" s="88"/>
      <c r="BD494" s="88"/>
      <c r="BE494" s="88"/>
      <c r="BF494" s="88"/>
      <c r="BG494" s="89"/>
      <c r="CF494" s="120" t="s">
        <v>823</v>
      </c>
      <c r="CG494" s="123" t="s">
        <v>823</v>
      </c>
      <c r="CH494" s="4" t="b">
        <f t="shared" ref="CH494" si="65">IF(COUNTIF(CP494:DD494,TRUE)=0,FALSE,TRUE)</f>
        <v>0</v>
      </c>
      <c r="CI494" s="69"/>
      <c r="CJ494" s="69"/>
      <c r="CK494" s="69"/>
      <c r="CP494" s="4" t="b">
        <f t="shared" si="62"/>
        <v>0</v>
      </c>
      <c r="CQ494" s="4" t="b">
        <f t="shared" si="63"/>
        <v>0</v>
      </c>
      <c r="CU494" s="4" t="b">
        <f>$CU$130</f>
        <v>0</v>
      </c>
      <c r="CX494" s="4" t="b">
        <f>$CX$133</f>
        <v>0</v>
      </c>
      <c r="CZ494" s="4" t="b">
        <f>$CZ$135</f>
        <v>0</v>
      </c>
      <c r="DB494" s="4" t="b">
        <f>$DB$137</f>
        <v>0</v>
      </c>
      <c r="DC494" s="69"/>
      <c r="DD494" s="5"/>
      <c r="DE494" s="5"/>
      <c r="DF494" s="5"/>
      <c r="DG494" s="5"/>
      <c r="DH494" s="5"/>
      <c r="DJ494" s="78"/>
      <c r="DS494" s="5"/>
    </row>
    <row r="495" spans="6:123">
      <c r="F495" s="88"/>
      <c r="G495" s="88"/>
      <c r="H495" s="88"/>
      <c r="I495" s="88"/>
      <c r="J495" s="88"/>
      <c r="K495" s="88"/>
      <c r="L495" s="88"/>
      <c r="M495" s="88"/>
      <c r="N495" s="88"/>
      <c r="O495" s="88"/>
      <c r="P495" s="88"/>
      <c r="Q495" s="88"/>
      <c r="R495" s="88"/>
      <c r="S495" s="88"/>
      <c r="T495" s="88"/>
      <c r="U495" s="88"/>
      <c r="V495" s="88"/>
      <c r="W495" s="88"/>
      <c r="X495" s="88"/>
      <c r="Y495" s="88"/>
      <c r="Z495" s="88"/>
      <c r="AA495" s="88"/>
      <c r="AB495" s="88"/>
      <c r="AC495" s="88"/>
      <c r="AD495" s="88"/>
      <c r="AE495" s="88"/>
      <c r="AF495" s="88"/>
      <c r="AG495" s="88"/>
      <c r="AH495" s="88"/>
      <c r="AI495" s="88"/>
      <c r="AJ495" s="88"/>
      <c r="AK495" s="88"/>
      <c r="AL495" s="88"/>
      <c r="AM495" s="88"/>
      <c r="AN495" s="88"/>
      <c r="AO495" s="88"/>
      <c r="AP495" s="88"/>
      <c r="AQ495" s="88"/>
      <c r="AR495" s="88"/>
      <c r="AS495" s="88"/>
      <c r="AT495" s="88"/>
      <c r="AU495" s="88"/>
      <c r="AV495" s="88"/>
      <c r="AW495" s="88"/>
      <c r="AX495" s="88"/>
      <c r="AY495" s="88"/>
      <c r="AZ495" s="88"/>
      <c r="BA495" s="88"/>
      <c r="BB495" s="88"/>
      <c r="BC495" s="88"/>
      <c r="BD495" s="88"/>
      <c r="BE495" s="88"/>
      <c r="BF495" s="88"/>
      <c r="BG495" s="89"/>
      <c r="CF495" s="120" t="s">
        <v>303</v>
      </c>
      <c r="CG495" s="123" t="s">
        <v>303</v>
      </c>
      <c r="CH495" s="4" t="b">
        <f t="shared" si="60"/>
        <v>0</v>
      </c>
      <c r="CI495" s="69"/>
      <c r="CJ495" s="69"/>
      <c r="CK495" s="69"/>
      <c r="CP495" s="4" t="b">
        <f t="shared" si="62"/>
        <v>0</v>
      </c>
      <c r="CQ495" s="4" t="b">
        <f t="shared" si="63"/>
        <v>0</v>
      </c>
      <c r="CS495" s="4" t="b">
        <f t="shared" si="64"/>
        <v>0</v>
      </c>
      <c r="CY495" s="4" t="b">
        <f>CY134</f>
        <v>0</v>
      </c>
      <c r="DC495" s="69"/>
      <c r="DD495" s="5"/>
      <c r="DE495" s="5"/>
      <c r="DF495" s="5"/>
      <c r="DG495" s="5"/>
      <c r="DH495" s="5"/>
      <c r="DJ495" s="78"/>
      <c r="DS495" s="5"/>
    </row>
    <row r="496" spans="6:123">
      <c r="F496" s="88"/>
      <c r="G496" s="88"/>
      <c r="H496" s="88"/>
      <c r="I496" s="88"/>
      <c r="J496" s="88"/>
      <c r="K496" s="88"/>
      <c r="L496" s="88"/>
      <c r="M496" s="88"/>
      <c r="N496" s="88"/>
      <c r="O496" s="88"/>
      <c r="P496" s="88"/>
      <c r="Q496" s="88"/>
      <c r="R496" s="88"/>
      <c r="S496" s="88"/>
      <c r="T496" s="88"/>
      <c r="U496" s="88"/>
      <c r="V496" s="88"/>
      <c r="W496" s="88"/>
      <c r="X496" s="88"/>
      <c r="Y496" s="88"/>
      <c r="Z496" s="88"/>
      <c r="AA496" s="88"/>
      <c r="AB496" s="88"/>
      <c r="AC496" s="88"/>
      <c r="AD496" s="88"/>
      <c r="AE496" s="88"/>
      <c r="AF496" s="88"/>
      <c r="AG496" s="88"/>
      <c r="AH496" s="88"/>
      <c r="AI496" s="88"/>
      <c r="AJ496" s="88"/>
      <c r="AK496" s="88"/>
      <c r="AL496" s="88"/>
      <c r="AM496" s="88"/>
      <c r="AN496" s="88"/>
      <c r="AO496" s="88"/>
      <c r="AP496" s="88"/>
      <c r="AQ496" s="88"/>
      <c r="AR496" s="88"/>
      <c r="AS496" s="88"/>
      <c r="AT496" s="88"/>
      <c r="AU496" s="88"/>
      <c r="AV496" s="88"/>
      <c r="AW496" s="88"/>
      <c r="AX496" s="88"/>
      <c r="AY496" s="88"/>
      <c r="AZ496" s="88"/>
      <c r="BA496" s="88"/>
      <c r="BB496" s="88"/>
      <c r="BC496" s="88"/>
      <c r="BD496" s="88"/>
      <c r="BE496" s="88"/>
      <c r="BF496" s="88"/>
      <c r="BG496" s="89"/>
      <c r="CF496" s="120" t="s">
        <v>824</v>
      </c>
      <c r="CG496" s="123" t="s">
        <v>824</v>
      </c>
      <c r="CH496" s="4" t="b">
        <f t="shared" ref="CH496" si="66">IF(COUNTIF(CP496:DD496,TRUE)=0,FALSE,TRUE)</f>
        <v>0</v>
      </c>
      <c r="CI496" s="69"/>
      <c r="CJ496" s="69"/>
      <c r="CK496" s="69"/>
      <c r="CP496" s="4" t="b">
        <f t="shared" si="62"/>
        <v>0</v>
      </c>
      <c r="CQ496" s="4" t="b">
        <f t="shared" si="63"/>
        <v>0</v>
      </c>
      <c r="CU496" s="4" t="b">
        <f>$CU$130</f>
        <v>0</v>
      </c>
      <c r="CX496" s="4" t="b">
        <f>$CX$133</f>
        <v>0</v>
      </c>
      <c r="CZ496" s="4" t="b">
        <f>$CZ$135</f>
        <v>0</v>
      </c>
      <c r="DB496" s="4" t="b">
        <f>$DB$137</f>
        <v>0</v>
      </c>
      <c r="DC496" s="69"/>
      <c r="DD496" s="5"/>
      <c r="DE496" s="5"/>
      <c r="DF496" s="5"/>
      <c r="DG496" s="5"/>
      <c r="DH496" s="5"/>
      <c r="DJ496" s="78"/>
      <c r="DS496" s="5"/>
    </row>
    <row r="497" spans="6:123">
      <c r="F497" s="88"/>
      <c r="G497" s="88"/>
      <c r="H497" s="88"/>
      <c r="I497" s="88"/>
      <c r="J497" s="88"/>
      <c r="K497" s="88"/>
      <c r="L497" s="88"/>
      <c r="M497" s="88"/>
      <c r="N497" s="88"/>
      <c r="O497" s="88"/>
      <c r="P497" s="88"/>
      <c r="Q497" s="88"/>
      <c r="R497" s="88"/>
      <c r="S497" s="88"/>
      <c r="T497" s="88"/>
      <c r="U497" s="88"/>
      <c r="V497" s="88"/>
      <c r="W497" s="88"/>
      <c r="X497" s="88"/>
      <c r="Y497" s="88"/>
      <c r="Z497" s="88"/>
      <c r="AA497" s="88"/>
      <c r="AB497" s="88"/>
      <c r="AC497" s="88"/>
      <c r="AD497" s="88"/>
      <c r="AE497" s="88"/>
      <c r="AF497" s="88"/>
      <c r="AG497" s="88"/>
      <c r="AH497" s="88"/>
      <c r="AI497" s="88"/>
      <c r="AJ497" s="88"/>
      <c r="AK497" s="88"/>
      <c r="AL497" s="88"/>
      <c r="AM497" s="88"/>
      <c r="AN497" s="88"/>
      <c r="AO497" s="88"/>
      <c r="AP497" s="88"/>
      <c r="AQ497" s="88"/>
      <c r="AR497" s="88"/>
      <c r="AS497" s="88"/>
      <c r="AT497" s="88"/>
      <c r="AU497" s="88"/>
      <c r="AV497" s="88"/>
      <c r="AW497" s="88"/>
      <c r="AX497" s="88"/>
      <c r="AY497" s="88"/>
      <c r="AZ497" s="88"/>
      <c r="BA497" s="88"/>
      <c r="BB497" s="88"/>
      <c r="BC497" s="88"/>
      <c r="BD497" s="88"/>
      <c r="BE497" s="88"/>
      <c r="BF497" s="88"/>
      <c r="BG497" s="89"/>
      <c r="CF497" s="120" t="s">
        <v>304</v>
      </c>
      <c r="CG497" s="123" t="s">
        <v>304</v>
      </c>
      <c r="CH497" s="4" t="b">
        <f t="shared" si="60"/>
        <v>0</v>
      </c>
      <c r="CI497" s="69"/>
      <c r="CJ497" s="69"/>
      <c r="CK497" s="69"/>
      <c r="CP497" s="4" t="b">
        <f t="shared" si="62"/>
        <v>0</v>
      </c>
      <c r="CQ497" s="4" t="b">
        <f t="shared" si="63"/>
        <v>0</v>
      </c>
      <c r="CS497" s="4" t="b">
        <f t="shared" si="64"/>
        <v>0</v>
      </c>
      <c r="CY497" s="4" t="b">
        <f>CY134</f>
        <v>0</v>
      </c>
      <c r="DC497" s="69"/>
      <c r="DD497" s="5"/>
      <c r="DE497" s="5"/>
      <c r="DF497" s="5"/>
      <c r="DG497" s="5"/>
      <c r="DH497" s="5"/>
      <c r="DJ497" s="78"/>
      <c r="DS497" s="5"/>
    </row>
    <row r="498" spans="6:123">
      <c r="F498" s="88"/>
      <c r="G498" s="88"/>
      <c r="H498" s="88"/>
      <c r="I498" s="88"/>
      <c r="J498" s="88"/>
      <c r="K498" s="88"/>
      <c r="L498" s="88"/>
      <c r="M498" s="88"/>
      <c r="N498" s="88"/>
      <c r="O498" s="88"/>
      <c r="P498" s="88"/>
      <c r="Q498" s="88"/>
      <c r="R498" s="88"/>
      <c r="S498" s="88"/>
      <c r="T498" s="88"/>
      <c r="U498" s="88"/>
      <c r="V498" s="88"/>
      <c r="W498" s="88"/>
      <c r="X498" s="88"/>
      <c r="Y498" s="88"/>
      <c r="Z498" s="88"/>
      <c r="AA498" s="88"/>
      <c r="AB498" s="88"/>
      <c r="AC498" s="88"/>
      <c r="AD498" s="88"/>
      <c r="AE498" s="88"/>
      <c r="AF498" s="88"/>
      <c r="AG498" s="88"/>
      <c r="AH498" s="88"/>
      <c r="AI498" s="88"/>
      <c r="AJ498" s="88"/>
      <c r="AK498" s="88"/>
      <c r="AL498" s="88"/>
      <c r="AM498" s="88"/>
      <c r="AN498" s="88"/>
      <c r="AO498" s="88"/>
      <c r="AP498" s="88"/>
      <c r="AQ498" s="88"/>
      <c r="AR498" s="88"/>
      <c r="AS498" s="88"/>
      <c r="AT498" s="88"/>
      <c r="AU498" s="88"/>
      <c r="AV498" s="88"/>
      <c r="AW498" s="88"/>
      <c r="AX498" s="88"/>
      <c r="AY498" s="88"/>
      <c r="AZ498" s="88"/>
      <c r="BA498" s="88"/>
      <c r="BB498" s="88"/>
      <c r="BC498" s="88"/>
      <c r="BD498" s="88"/>
      <c r="BE498" s="88"/>
      <c r="BF498" s="88"/>
      <c r="BG498" s="89"/>
      <c r="CF498" s="120" t="str">
        <f>CF497&amp;"_1mM"</f>
        <v>EEF2K_1mM</v>
      </c>
      <c r="CG498" s="120" t="str">
        <f>CG497&amp;"_1mM"</f>
        <v>EEF2K_1mM</v>
      </c>
      <c r="CI498" s="69"/>
      <c r="CJ498" s="69"/>
      <c r="CK498" s="69"/>
      <c r="DC498" s="69"/>
      <c r="DD498" s="5"/>
      <c r="DE498" s="5"/>
      <c r="DF498" s="5"/>
      <c r="DG498" s="5"/>
      <c r="DH498" s="5"/>
      <c r="DJ498" s="78"/>
      <c r="DS498" s="5"/>
    </row>
    <row r="499" spans="6:123">
      <c r="F499" s="88"/>
      <c r="G499" s="88"/>
      <c r="H499" s="88"/>
      <c r="I499" s="88"/>
      <c r="J499" s="88"/>
      <c r="K499" s="88"/>
      <c r="L499" s="88"/>
      <c r="M499" s="88"/>
      <c r="N499" s="88"/>
      <c r="O499" s="88"/>
      <c r="P499" s="88"/>
      <c r="Q499" s="88"/>
      <c r="R499" s="88"/>
      <c r="S499" s="88"/>
      <c r="T499" s="88"/>
      <c r="U499" s="88"/>
      <c r="V499" s="88"/>
      <c r="W499" s="88"/>
      <c r="X499" s="88"/>
      <c r="Y499" s="88"/>
      <c r="Z499" s="88"/>
      <c r="AA499" s="88"/>
      <c r="AB499" s="88"/>
      <c r="AC499" s="88"/>
      <c r="AD499" s="88"/>
      <c r="AE499" s="88"/>
      <c r="AF499" s="88"/>
      <c r="AG499" s="88"/>
      <c r="AH499" s="88"/>
      <c r="AI499" s="88"/>
      <c r="AJ499" s="88"/>
      <c r="AK499" s="88"/>
      <c r="AL499" s="88"/>
      <c r="AM499" s="88"/>
      <c r="AN499" s="88"/>
      <c r="AO499" s="88"/>
      <c r="AP499" s="88"/>
      <c r="AQ499" s="88"/>
      <c r="AR499" s="88"/>
      <c r="AS499" s="88"/>
      <c r="AT499" s="88"/>
      <c r="AU499" s="88"/>
      <c r="AV499" s="88"/>
      <c r="AW499" s="88"/>
      <c r="AX499" s="88"/>
      <c r="AY499" s="88"/>
      <c r="AZ499" s="88"/>
      <c r="BA499" s="88"/>
      <c r="BB499" s="88"/>
      <c r="BC499" s="88"/>
      <c r="BD499" s="88"/>
      <c r="BE499" s="88"/>
      <c r="BF499" s="88"/>
      <c r="BG499" s="89"/>
      <c r="CF499" s="120" t="s">
        <v>305</v>
      </c>
      <c r="CG499" s="123" t="s">
        <v>305</v>
      </c>
      <c r="CH499" s="4" t="b">
        <f t="shared" si="60"/>
        <v>0</v>
      </c>
      <c r="CI499" s="69"/>
      <c r="CJ499" s="69"/>
      <c r="CK499" s="69"/>
      <c r="CP499" s="4" t="b">
        <f t="shared" ref="CP499:CP508" si="67">IF(COUNTIF(DJ:DJ,CF499)&gt;0,TRUE,FALSE)</f>
        <v>0</v>
      </c>
      <c r="CQ499" s="4" t="b">
        <f t="shared" ref="CQ499:CQ508" si="68">IF(COUNTIF($BU$142:$CB$317,CF499)&gt;0,TRUE,FALSE)</f>
        <v>0</v>
      </c>
      <c r="CS499" s="4" t="b">
        <f t="shared" si="64"/>
        <v>0</v>
      </c>
      <c r="CY499" s="4" t="b">
        <f>CY134</f>
        <v>0</v>
      </c>
      <c r="DC499" s="69"/>
      <c r="DD499" s="5"/>
      <c r="DE499" s="5"/>
      <c r="DF499" s="5"/>
      <c r="DG499" s="5"/>
      <c r="DH499" s="5"/>
      <c r="DJ499" s="78"/>
      <c r="DS499" s="5"/>
    </row>
    <row r="500" spans="6:123">
      <c r="F500" s="88"/>
      <c r="G500" s="88"/>
      <c r="H500" s="88"/>
      <c r="I500" s="88"/>
      <c r="J500" s="88"/>
      <c r="K500" s="88"/>
      <c r="L500" s="88"/>
      <c r="M500" s="88"/>
      <c r="N500" s="88"/>
      <c r="O500" s="88"/>
      <c r="P500" s="88"/>
      <c r="Q500" s="88"/>
      <c r="R500" s="88"/>
      <c r="S500" s="88"/>
      <c r="T500" s="88"/>
      <c r="U500" s="88"/>
      <c r="V500" s="88"/>
      <c r="W500" s="88"/>
      <c r="X500" s="88"/>
      <c r="Y500" s="88"/>
      <c r="Z500" s="88"/>
      <c r="AA500" s="88"/>
      <c r="AB500" s="88"/>
      <c r="AC500" s="88"/>
      <c r="AD500" s="88"/>
      <c r="AE500" s="88"/>
      <c r="AF500" s="88"/>
      <c r="AG500" s="88"/>
      <c r="AH500" s="88"/>
      <c r="AI500" s="88"/>
      <c r="AJ500" s="88"/>
      <c r="AK500" s="88"/>
      <c r="AL500" s="88"/>
      <c r="AM500" s="88"/>
      <c r="AN500" s="88"/>
      <c r="AO500" s="88"/>
      <c r="AP500" s="88"/>
      <c r="AQ500" s="88"/>
      <c r="AR500" s="88"/>
      <c r="AS500" s="88"/>
      <c r="AT500" s="88"/>
      <c r="AU500" s="88"/>
      <c r="AV500" s="88"/>
      <c r="AW500" s="88"/>
      <c r="AX500" s="88"/>
      <c r="AY500" s="88"/>
      <c r="AZ500" s="88"/>
      <c r="BA500" s="88"/>
      <c r="BB500" s="88"/>
      <c r="BC500" s="88"/>
      <c r="BD500" s="88"/>
      <c r="BE500" s="88"/>
      <c r="BF500" s="88"/>
      <c r="BG500" s="89"/>
      <c r="CF500" s="120" t="s">
        <v>566</v>
      </c>
      <c r="CG500" s="123" t="s">
        <v>566</v>
      </c>
      <c r="CH500" s="4" t="b">
        <f t="shared" si="60"/>
        <v>0</v>
      </c>
      <c r="CI500" s="69"/>
      <c r="CJ500" s="69"/>
      <c r="CK500" s="69"/>
      <c r="CP500" s="4" t="b">
        <f t="shared" si="67"/>
        <v>0</v>
      </c>
      <c r="CQ500" s="4" t="b">
        <f t="shared" si="68"/>
        <v>0</v>
      </c>
      <c r="CU500" s="4" t="b">
        <f>$CU$130</f>
        <v>0</v>
      </c>
      <c r="CX500" s="4" t="b">
        <f>$CX$133</f>
        <v>0</v>
      </c>
      <c r="CZ500" s="4" t="b">
        <f>CZ135</f>
        <v>0</v>
      </c>
      <c r="DB500" s="4" t="b">
        <f>$DB$137</f>
        <v>0</v>
      </c>
      <c r="DC500" s="69"/>
      <c r="DD500" s="5"/>
      <c r="DE500" s="5"/>
      <c r="DF500" s="5"/>
      <c r="DG500" s="5"/>
      <c r="DH500" s="5"/>
      <c r="DJ500" s="78"/>
      <c r="DS500" s="5"/>
    </row>
    <row r="501" spans="6:123">
      <c r="F501" s="88"/>
      <c r="G501" s="88"/>
      <c r="H501" s="88"/>
      <c r="I501" s="88"/>
      <c r="J501" s="88"/>
      <c r="K501" s="88"/>
      <c r="L501" s="88"/>
      <c r="M501" s="88"/>
      <c r="N501" s="88"/>
      <c r="O501" s="88"/>
      <c r="P501" s="88"/>
      <c r="Q501" s="88"/>
      <c r="R501" s="88"/>
      <c r="S501" s="88"/>
      <c r="T501" s="88"/>
      <c r="U501" s="88"/>
      <c r="V501" s="88"/>
      <c r="W501" s="88"/>
      <c r="X501" s="88"/>
      <c r="Y501" s="88"/>
      <c r="Z501" s="88"/>
      <c r="AA501" s="88"/>
      <c r="AB501" s="88"/>
      <c r="AC501" s="88"/>
      <c r="AD501" s="88"/>
      <c r="AE501" s="88"/>
      <c r="AF501" s="88"/>
      <c r="AG501" s="88"/>
      <c r="AH501" s="88"/>
      <c r="AI501" s="88"/>
      <c r="AJ501" s="88"/>
      <c r="AK501" s="88"/>
      <c r="AL501" s="88"/>
      <c r="AM501" s="88"/>
      <c r="AN501" s="88"/>
      <c r="AO501" s="88"/>
      <c r="AP501" s="88"/>
      <c r="AQ501" s="88"/>
      <c r="AR501" s="88"/>
      <c r="AS501" s="88"/>
      <c r="AT501" s="88"/>
      <c r="AU501" s="88"/>
      <c r="AV501" s="88"/>
      <c r="AW501" s="88"/>
      <c r="AX501" s="88"/>
      <c r="AY501" s="88"/>
      <c r="AZ501" s="88"/>
      <c r="BA501" s="88"/>
      <c r="BB501" s="88"/>
      <c r="BC501" s="88"/>
      <c r="BD501" s="88"/>
      <c r="BE501" s="88"/>
      <c r="BF501" s="88"/>
      <c r="BG501" s="89"/>
      <c r="CF501" s="120" t="s">
        <v>307</v>
      </c>
      <c r="CG501" s="123" t="s">
        <v>307</v>
      </c>
      <c r="CH501" s="4" t="b">
        <f t="shared" si="60"/>
        <v>0</v>
      </c>
      <c r="CI501" s="69"/>
      <c r="CJ501" s="69"/>
      <c r="CK501" s="69"/>
      <c r="CP501" s="4" t="b">
        <f t="shared" si="67"/>
        <v>0</v>
      </c>
      <c r="CQ501" s="4" t="b">
        <f t="shared" si="68"/>
        <v>0</v>
      </c>
      <c r="CS501" s="4" t="b">
        <f>$CS$128</f>
        <v>0</v>
      </c>
      <c r="CT501" s="4" t="b">
        <f>CT129</f>
        <v>0</v>
      </c>
      <c r="CY501" s="4" t="b">
        <f>CY134</f>
        <v>0</v>
      </c>
      <c r="DC501" s="69"/>
      <c r="DD501" s="5"/>
      <c r="DE501" s="5"/>
      <c r="DF501" s="5"/>
      <c r="DG501" s="5"/>
      <c r="DH501" s="5"/>
      <c r="DJ501" s="78"/>
      <c r="DS501" s="5"/>
    </row>
    <row r="502" spans="6:123">
      <c r="F502" s="88"/>
      <c r="G502" s="88"/>
      <c r="H502" s="88"/>
      <c r="I502" s="88"/>
      <c r="J502" s="88"/>
      <c r="K502" s="88"/>
      <c r="L502" s="88"/>
      <c r="M502" s="88"/>
      <c r="N502" s="88"/>
      <c r="O502" s="88"/>
      <c r="P502" s="88"/>
      <c r="Q502" s="88"/>
      <c r="R502" s="88"/>
      <c r="S502" s="88"/>
      <c r="T502" s="88"/>
      <c r="U502" s="88"/>
      <c r="V502" s="88"/>
      <c r="W502" s="88"/>
      <c r="X502" s="88"/>
      <c r="Y502" s="88"/>
      <c r="Z502" s="88"/>
      <c r="AA502" s="88"/>
      <c r="AB502" s="88"/>
      <c r="AC502" s="88"/>
      <c r="AD502" s="88"/>
      <c r="AE502" s="88"/>
      <c r="AF502" s="88"/>
      <c r="AG502" s="88"/>
      <c r="AH502" s="88"/>
      <c r="AI502" s="88"/>
      <c r="AJ502" s="88"/>
      <c r="AK502" s="88"/>
      <c r="AL502" s="88"/>
      <c r="AM502" s="88"/>
      <c r="AN502" s="88"/>
      <c r="AO502" s="88"/>
      <c r="AP502" s="88"/>
      <c r="AQ502" s="88"/>
      <c r="AR502" s="88"/>
      <c r="AS502" s="88"/>
      <c r="AT502" s="88"/>
      <c r="AU502" s="88"/>
      <c r="AV502" s="88"/>
      <c r="AW502" s="88"/>
      <c r="AX502" s="88"/>
      <c r="AY502" s="88"/>
      <c r="AZ502" s="88"/>
      <c r="BA502" s="88"/>
      <c r="BB502" s="88"/>
      <c r="BC502" s="88"/>
      <c r="BD502" s="88"/>
      <c r="BE502" s="88"/>
      <c r="BF502" s="88"/>
      <c r="BG502" s="89"/>
      <c r="CF502" s="121" t="s">
        <v>567</v>
      </c>
      <c r="CG502" s="123" t="s">
        <v>567</v>
      </c>
      <c r="CH502" s="4" t="b">
        <f t="shared" si="60"/>
        <v>0</v>
      </c>
      <c r="CI502" s="69"/>
      <c r="CJ502" s="69"/>
      <c r="CK502" s="69"/>
      <c r="CP502" s="4" t="b">
        <f t="shared" si="67"/>
        <v>0</v>
      </c>
      <c r="CQ502" s="4" t="b">
        <f t="shared" si="68"/>
        <v>0</v>
      </c>
      <c r="CU502" s="4" t="b">
        <f t="shared" ref="CU502:CU503" si="69">$CU$130</f>
        <v>0</v>
      </c>
      <c r="CX502" s="4" t="b">
        <f t="shared" ref="CX502:CX503" si="70">$CX$133</f>
        <v>0</v>
      </c>
      <c r="CZ502" s="4" t="b">
        <f>CZ135</f>
        <v>0</v>
      </c>
      <c r="DB502" s="4" t="b">
        <f t="shared" ref="DB502:DB503" si="71">$DB$137</f>
        <v>0</v>
      </c>
      <c r="DC502" s="69"/>
      <c r="DD502" s="5"/>
      <c r="DE502" s="5"/>
      <c r="DF502" s="5"/>
      <c r="DG502" s="5"/>
      <c r="DH502" s="5"/>
      <c r="DJ502" s="78"/>
      <c r="DS502" s="5"/>
    </row>
    <row r="503" spans="6:123">
      <c r="F503" s="88"/>
      <c r="G503" s="88"/>
      <c r="H503" s="88"/>
      <c r="I503" s="88"/>
      <c r="J503" s="88"/>
      <c r="K503" s="88"/>
      <c r="L503" s="88"/>
      <c r="M503" s="88"/>
      <c r="N503" s="88"/>
      <c r="O503" s="88"/>
      <c r="P503" s="88"/>
      <c r="Q503" s="88"/>
      <c r="R503" s="88"/>
      <c r="S503" s="88"/>
      <c r="T503" s="88"/>
      <c r="U503" s="88"/>
      <c r="V503" s="88"/>
      <c r="W503" s="88"/>
      <c r="X503" s="88"/>
      <c r="Y503" s="88"/>
      <c r="Z503" s="88"/>
      <c r="AA503" s="88"/>
      <c r="AB503" s="88"/>
      <c r="AC503" s="88"/>
      <c r="AD503" s="88"/>
      <c r="AE503" s="88"/>
      <c r="AF503" s="88"/>
      <c r="AG503" s="88"/>
      <c r="AH503" s="88"/>
      <c r="AI503" s="88"/>
      <c r="AJ503" s="88"/>
      <c r="AK503" s="88"/>
      <c r="AL503" s="88"/>
      <c r="AM503" s="88"/>
      <c r="AN503" s="88"/>
      <c r="AO503" s="88"/>
      <c r="AP503" s="88"/>
      <c r="AQ503" s="88"/>
      <c r="AR503" s="88"/>
      <c r="AS503" s="88"/>
      <c r="AT503" s="88"/>
      <c r="AU503" s="88"/>
      <c r="AV503" s="88"/>
      <c r="AW503" s="88"/>
      <c r="AX503" s="88"/>
      <c r="AY503" s="88"/>
      <c r="AZ503" s="88"/>
      <c r="BA503" s="88"/>
      <c r="BB503" s="88"/>
      <c r="BC503" s="88"/>
      <c r="BD503" s="88"/>
      <c r="BE503" s="88"/>
      <c r="BF503" s="88"/>
      <c r="BG503" s="89"/>
      <c r="CD503" s="137" t="s">
        <v>863</v>
      </c>
      <c r="CF503" s="121" t="s">
        <v>308</v>
      </c>
      <c r="CG503" s="123" t="s">
        <v>308</v>
      </c>
      <c r="CH503" s="4" t="b">
        <f t="shared" si="60"/>
        <v>0</v>
      </c>
      <c r="CI503" s="69"/>
      <c r="CJ503" s="69"/>
      <c r="CK503" s="69"/>
      <c r="CP503" s="4" t="b">
        <f t="shared" si="67"/>
        <v>0</v>
      </c>
      <c r="CQ503" s="4" t="b">
        <f t="shared" si="68"/>
        <v>0</v>
      </c>
      <c r="CS503" s="4" t="b">
        <f t="shared" ref="CS503:CS504" si="72">$CS$128</f>
        <v>0</v>
      </c>
      <c r="CU503" s="4" t="b">
        <f t="shared" si="69"/>
        <v>0</v>
      </c>
      <c r="CX503" s="4" t="b">
        <f t="shared" si="70"/>
        <v>0</v>
      </c>
      <c r="CY503" s="4" t="b">
        <f>CY134</f>
        <v>0</v>
      </c>
      <c r="CZ503" s="4" t="b">
        <f>CZ135</f>
        <v>0</v>
      </c>
      <c r="DB503" s="4" t="b">
        <f t="shared" si="71"/>
        <v>0</v>
      </c>
      <c r="DC503" s="69"/>
      <c r="DD503" s="5"/>
      <c r="DE503" s="5"/>
      <c r="DF503" s="5"/>
      <c r="DG503" s="5"/>
      <c r="DH503" s="5"/>
      <c r="DJ503" s="78"/>
      <c r="DS503" s="5"/>
    </row>
    <row r="504" spans="6:123">
      <c r="F504" s="88"/>
      <c r="G504" s="88"/>
      <c r="H504" s="88"/>
      <c r="I504" s="88"/>
      <c r="J504" s="88"/>
      <c r="K504" s="88"/>
      <c r="L504" s="88"/>
      <c r="M504" s="88"/>
      <c r="N504" s="88"/>
      <c r="O504" s="88"/>
      <c r="P504" s="88"/>
      <c r="Q504" s="88"/>
      <c r="R504" s="88"/>
      <c r="S504" s="88"/>
      <c r="T504" s="88"/>
      <c r="U504" s="88"/>
      <c r="V504" s="88"/>
      <c r="W504" s="88"/>
      <c r="X504" s="88"/>
      <c r="Y504" s="88"/>
      <c r="Z504" s="88"/>
      <c r="AA504" s="88"/>
      <c r="AB504" s="88"/>
      <c r="AC504" s="88"/>
      <c r="AD504" s="88"/>
      <c r="AE504" s="88"/>
      <c r="AF504" s="88"/>
      <c r="AG504" s="88"/>
      <c r="AH504" s="88"/>
      <c r="AI504" s="88"/>
      <c r="AJ504" s="88"/>
      <c r="AK504" s="88"/>
      <c r="AL504" s="88"/>
      <c r="AM504" s="88"/>
      <c r="AN504" s="88"/>
      <c r="AO504" s="88"/>
      <c r="AP504" s="88"/>
      <c r="AQ504" s="88"/>
      <c r="AR504" s="88"/>
      <c r="AS504" s="88"/>
      <c r="AT504" s="88"/>
      <c r="AU504" s="88"/>
      <c r="AV504" s="88"/>
      <c r="AW504" s="88"/>
      <c r="AX504" s="88"/>
      <c r="AY504" s="88"/>
      <c r="AZ504" s="88"/>
      <c r="BA504" s="88"/>
      <c r="BB504" s="88"/>
      <c r="BC504" s="88"/>
      <c r="BD504" s="88"/>
      <c r="BE504" s="88"/>
      <c r="BF504" s="88"/>
      <c r="BG504" s="89"/>
      <c r="CF504" s="120" t="s">
        <v>310</v>
      </c>
      <c r="CG504" s="123" t="s">
        <v>310</v>
      </c>
      <c r="CH504" s="4" t="b">
        <f t="shared" si="60"/>
        <v>0</v>
      </c>
      <c r="CI504" s="69"/>
      <c r="CJ504" s="69"/>
      <c r="CK504" s="69"/>
      <c r="CP504" s="4" t="b">
        <f t="shared" si="67"/>
        <v>0</v>
      </c>
      <c r="CQ504" s="4" t="b">
        <f t="shared" si="68"/>
        <v>0</v>
      </c>
      <c r="CS504" s="4" t="b">
        <f t="shared" si="72"/>
        <v>0</v>
      </c>
      <c r="CY504" s="4" t="b">
        <f>CY134</f>
        <v>0</v>
      </c>
      <c r="DC504" s="69"/>
      <c r="DD504" s="5"/>
      <c r="DE504" s="5"/>
      <c r="DF504" s="5"/>
      <c r="DG504" s="5"/>
      <c r="DH504" s="5"/>
      <c r="DJ504" s="78"/>
      <c r="DS504" s="5"/>
    </row>
    <row r="505" spans="6:123">
      <c r="F505" s="88"/>
      <c r="G505" s="88"/>
      <c r="H505" s="88"/>
      <c r="I505" s="88"/>
      <c r="J505" s="88"/>
      <c r="K505" s="88"/>
      <c r="L505" s="88"/>
      <c r="M505" s="88"/>
      <c r="N505" s="88"/>
      <c r="O505" s="88"/>
      <c r="P505" s="88"/>
      <c r="Q505" s="88"/>
      <c r="R505" s="88"/>
      <c r="S505" s="88"/>
      <c r="T505" s="88"/>
      <c r="U505" s="88"/>
      <c r="V505" s="88"/>
      <c r="W505" s="88"/>
      <c r="X505" s="88"/>
      <c r="Y505" s="88"/>
      <c r="Z505" s="88"/>
      <c r="AA505" s="88"/>
      <c r="AB505" s="88"/>
      <c r="AC505" s="88"/>
      <c r="AD505" s="88"/>
      <c r="AE505" s="88"/>
      <c r="AF505" s="88"/>
      <c r="AG505" s="88"/>
      <c r="AH505" s="88"/>
      <c r="AI505" s="88"/>
      <c r="AJ505" s="88"/>
      <c r="AK505" s="88"/>
      <c r="AL505" s="88"/>
      <c r="AM505" s="88"/>
      <c r="AN505" s="88"/>
      <c r="AO505" s="88"/>
      <c r="AP505" s="88"/>
      <c r="AQ505" s="88"/>
      <c r="AR505" s="88"/>
      <c r="AS505" s="88"/>
      <c r="AT505" s="88"/>
      <c r="AU505" s="88"/>
      <c r="AV505" s="88"/>
      <c r="AW505" s="88"/>
      <c r="AX505" s="88"/>
      <c r="AY505" s="88"/>
      <c r="AZ505" s="88"/>
      <c r="BA505" s="88"/>
      <c r="BB505" s="88"/>
      <c r="BC505" s="88"/>
      <c r="BD505" s="88"/>
      <c r="BE505" s="88"/>
      <c r="BF505" s="88"/>
      <c r="BG505" s="89"/>
      <c r="CF505" s="120" t="s">
        <v>568</v>
      </c>
      <c r="CG505" s="123" t="s">
        <v>568</v>
      </c>
      <c r="CH505" s="4" t="b">
        <f t="shared" si="60"/>
        <v>0</v>
      </c>
      <c r="CI505" s="69"/>
      <c r="CJ505" s="69"/>
      <c r="CK505" s="69"/>
      <c r="CP505" s="4" t="b">
        <f t="shared" si="67"/>
        <v>0</v>
      </c>
      <c r="CQ505" s="4" t="b">
        <f t="shared" si="68"/>
        <v>0</v>
      </c>
      <c r="CU505" s="4" t="b">
        <f>$CU$130</f>
        <v>0</v>
      </c>
      <c r="CX505" s="4" t="b">
        <f>$CX$133</f>
        <v>0</v>
      </c>
      <c r="CZ505" s="4" t="b">
        <f>CZ135</f>
        <v>0</v>
      </c>
      <c r="DB505" s="4" t="b">
        <f>$DB$137</f>
        <v>0</v>
      </c>
      <c r="DC505" s="69"/>
      <c r="DD505" s="5"/>
      <c r="DE505" s="5"/>
      <c r="DF505" s="5"/>
      <c r="DG505" s="5"/>
      <c r="DH505" s="5"/>
      <c r="DJ505" s="78"/>
      <c r="DS505" s="5"/>
    </row>
    <row r="506" spans="6:123">
      <c r="F506" s="88"/>
      <c r="G506" s="88"/>
      <c r="H506" s="88"/>
      <c r="I506" s="88"/>
      <c r="J506" s="88"/>
      <c r="K506" s="88"/>
      <c r="L506" s="88"/>
      <c r="M506" s="88"/>
      <c r="N506" s="88"/>
      <c r="O506" s="88"/>
      <c r="P506" s="88"/>
      <c r="Q506" s="88"/>
      <c r="R506" s="88"/>
      <c r="S506" s="88"/>
      <c r="T506" s="88"/>
      <c r="U506" s="88"/>
      <c r="V506" s="88"/>
      <c r="W506" s="88"/>
      <c r="X506" s="88"/>
      <c r="Y506" s="88"/>
      <c r="Z506" s="88"/>
      <c r="AA506" s="88"/>
      <c r="AB506" s="88"/>
      <c r="AC506" s="88"/>
      <c r="AD506" s="88"/>
      <c r="AE506" s="88"/>
      <c r="AF506" s="88"/>
      <c r="AG506" s="88"/>
      <c r="AH506" s="88"/>
      <c r="AI506" s="88"/>
      <c r="AJ506" s="88"/>
      <c r="AK506" s="88"/>
      <c r="AL506" s="88"/>
      <c r="AM506" s="88"/>
      <c r="AN506" s="88"/>
      <c r="AO506" s="88"/>
      <c r="AP506" s="88"/>
      <c r="AQ506" s="88"/>
      <c r="AR506" s="88"/>
      <c r="AS506" s="88"/>
      <c r="AT506" s="88"/>
      <c r="AU506" s="88"/>
      <c r="AV506" s="88"/>
      <c r="AW506" s="88"/>
      <c r="AX506" s="88"/>
      <c r="AY506" s="88"/>
      <c r="AZ506" s="88"/>
      <c r="BA506" s="88"/>
      <c r="BB506" s="88"/>
      <c r="BC506" s="88"/>
      <c r="BD506" s="88"/>
      <c r="BE506" s="88"/>
      <c r="BF506" s="88"/>
      <c r="BG506" s="89"/>
      <c r="CF506" s="120" t="s">
        <v>311</v>
      </c>
      <c r="CG506" s="123" t="s">
        <v>311</v>
      </c>
      <c r="CH506" s="4" t="b">
        <f t="shared" si="60"/>
        <v>0</v>
      </c>
      <c r="CI506" s="69"/>
      <c r="CJ506" s="69"/>
      <c r="CK506" s="69"/>
      <c r="CP506" s="4" t="b">
        <f t="shared" si="67"/>
        <v>0</v>
      </c>
      <c r="CQ506" s="4" t="b">
        <f t="shared" si="68"/>
        <v>0</v>
      </c>
      <c r="CS506" s="4" t="b">
        <f>$CS$128</f>
        <v>0</v>
      </c>
      <c r="CT506" s="4" t="b">
        <f>CT129</f>
        <v>0</v>
      </c>
      <c r="CV506" s="4" t="b">
        <f>CV131</f>
        <v>0</v>
      </c>
      <c r="CY506" s="4" t="b">
        <f>CY134</f>
        <v>0</v>
      </c>
      <c r="DC506" s="69"/>
      <c r="DD506" s="5"/>
      <c r="DE506" s="5"/>
      <c r="DF506" s="5"/>
      <c r="DG506" s="5"/>
      <c r="DH506" s="5"/>
      <c r="DJ506" s="78"/>
      <c r="DS506" s="5"/>
    </row>
    <row r="507" spans="6:123">
      <c r="F507" s="88"/>
      <c r="G507" s="88"/>
      <c r="H507" s="88"/>
      <c r="I507" s="88"/>
      <c r="J507" s="88"/>
      <c r="K507" s="88"/>
      <c r="L507" s="88"/>
      <c r="M507" s="88"/>
      <c r="N507" s="88"/>
      <c r="O507" s="88"/>
      <c r="P507" s="88"/>
      <c r="Q507" s="88"/>
      <c r="R507" s="88"/>
      <c r="S507" s="88"/>
      <c r="T507" s="88"/>
      <c r="U507" s="88"/>
      <c r="V507" s="88"/>
      <c r="W507" s="88"/>
      <c r="X507" s="88"/>
      <c r="Y507" s="88"/>
      <c r="Z507" s="88"/>
      <c r="AA507" s="88"/>
      <c r="AB507" s="88"/>
      <c r="AC507" s="88"/>
      <c r="AD507" s="88"/>
      <c r="AE507" s="88"/>
      <c r="AF507" s="88"/>
      <c r="AG507" s="88"/>
      <c r="AH507" s="88"/>
      <c r="AI507" s="88"/>
      <c r="AJ507" s="88"/>
      <c r="AK507" s="88"/>
      <c r="AL507" s="88"/>
      <c r="AM507" s="88"/>
      <c r="AN507" s="88"/>
      <c r="AO507" s="88"/>
      <c r="AP507" s="88"/>
      <c r="AQ507" s="88"/>
      <c r="AR507" s="88"/>
      <c r="AS507" s="88"/>
      <c r="AT507" s="88"/>
      <c r="AU507" s="88"/>
      <c r="AV507" s="88"/>
      <c r="AW507" s="88"/>
      <c r="AX507" s="88"/>
      <c r="AY507" s="88"/>
      <c r="AZ507" s="88"/>
      <c r="BA507" s="88"/>
      <c r="BB507" s="88"/>
      <c r="BC507" s="88"/>
      <c r="BD507" s="88"/>
      <c r="BE507" s="88"/>
      <c r="BF507" s="88"/>
      <c r="BG507" s="89"/>
      <c r="CF507" s="120" t="s">
        <v>569</v>
      </c>
      <c r="CG507" s="123" t="s">
        <v>569</v>
      </c>
      <c r="CH507" s="4" t="b">
        <f t="shared" si="60"/>
        <v>0</v>
      </c>
      <c r="CI507" s="69"/>
      <c r="CJ507" s="69"/>
      <c r="CK507" s="69"/>
      <c r="CP507" s="4" t="b">
        <f t="shared" si="67"/>
        <v>0</v>
      </c>
      <c r="CQ507" s="4" t="b">
        <f t="shared" si="68"/>
        <v>0</v>
      </c>
      <c r="CU507" s="4" t="b">
        <f>$CU$130</f>
        <v>0</v>
      </c>
      <c r="CX507" s="4" t="b">
        <f>$CX$133</f>
        <v>0</v>
      </c>
      <c r="CZ507" s="4" t="b">
        <f>CZ135</f>
        <v>0</v>
      </c>
      <c r="DB507" s="4" t="b">
        <f>$DB$137</f>
        <v>0</v>
      </c>
      <c r="DC507" s="69"/>
      <c r="DD507" s="5"/>
      <c r="DE507" s="5"/>
      <c r="DF507" s="5"/>
      <c r="DG507" s="5"/>
      <c r="DH507" s="5"/>
      <c r="DJ507" s="78"/>
      <c r="DS507" s="5"/>
    </row>
    <row r="508" spans="6:123">
      <c r="F508" s="88"/>
      <c r="G508" s="88"/>
      <c r="H508" s="88"/>
      <c r="I508" s="88"/>
      <c r="J508" s="88"/>
      <c r="K508" s="88"/>
      <c r="L508" s="88"/>
      <c r="M508" s="88"/>
      <c r="N508" s="88"/>
      <c r="O508" s="88"/>
      <c r="P508" s="88"/>
      <c r="Q508" s="88"/>
      <c r="R508" s="88"/>
      <c r="S508" s="88"/>
      <c r="T508" s="88"/>
      <c r="U508" s="88"/>
      <c r="V508" s="88"/>
      <c r="W508" s="88"/>
      <c r="X508" s="88"/>
      <c r="Y508" s="88"/>
      <c r="Z508" s="88"/>
      <c r="AA508" s="88"/>
      <c r="AB508" s="88"/>
      <c r="AC508" s="88"/>
      <c r="AD508" s="88"/>
      <c r="AE508" s="88"/>
      <c r="AF508" s="88"/>
      <c r="AG508" s="88"/>
      <c r="AH508" s="88"/>
      <c r="AI508" s="88"/>
      <c r="AJ508" s="88"/>
      <c r="AK508" s="88"/>
      <c r="AL508" s="88"/>
      <c r="AM508" s="88"/>
      <c r="AN508" s="88"/>
      <c r="AO508" s="88"/>
      <c r="AP508" s="88"/>
      <c r="AQ508" s="88"/>
      <c r="AR508" s="88"/>
      <c r="AS508" s="88"/>
      <c r="AT508" s="88"/>
      <c r="AU508" s="88"/>
      <c r="AV508" s="88"/>
      <c r="AW508" s="88"/>
      <c r="AX508" s="88"/>
      <c r="AY508" s="88"/>
      <c r="AZ508" s="88"/>
      <c r="BA508" s="88"/>
      <c r="BB508" s="88"/>
      <c r="BC508" s="88"/>
      <c r="BD508" s="88"/>
      <c r="BE508" s="88"/>
      <c r="BF508" s="88"/>
      <c r="BG508" s="89"/>
      <c r="CF508" s="120" t="s">
        <v>313</v>
      </c>
      <c r="CG508" s="123" t="s">
        <v>313</v>
      </c>
      <c r="CH508" s="4" t="b">
        <f t="shared" si="60"/>
        <v>0</v>
      </c>
      <c r="CI508" s="69"/>
      <c r="CJ508" s="69"/>
      <c r="CK508" s="69"/>
      <c r="CP508" s="4" t="b">
        <f t="shared" si="67"/>
        <v>0</v>
      </c>
      <c r="CQ508" s="4" t="b">
        <f t="shared" si="68"/>
        <v>0</v>
      </c>
      <c r="CS508" s="4" t="b">
        <f t="shared" ref="CS508:CS510" si="73">$CS$128</f>
        <v>0</v>
      </c>
      <c r="CY508" s="4" t="b">
        <f>CY134</f>
        <v>0</v>
      </c>
      <c r="DC508" s="69"/>
      <c r="DD508" s="5"/>
      <c r="DE508" s="5"/>
      <c r="DF508" s="5"/>
      <c r="DG508" s="5"/>
      <c r="DH508" s="5"/>
      <c r="DJ508" s="78"/>
      <c r="DS508" s="5"/>
    </row>
    <row r="509" spans="6:123">
      <c r="F509" s="88"/>
      <c r="G509" s="88"/>
      <c r="H509" s="88"/>
      <c r="I509" s="88"/>
      <c r="J509" s="88"/>
      <c r="K509" s="88"/>
      <c r="L509" s="88"/>
      <c r="M509" s="88"/>
      <c r="N509" s="88"/>
      <c r="O509" s="88"/>
      <c r="P509" s="88"/>
      <c r="Q509" s="88"/>
      <c r="R509" s="88"/>
      <c r="S509" s="88"/>
      <c r="T509" s="88"/>
      <c r="U509" s="88"/>
      <c r="V509" s="88"/>
      <c r="W509" s="88"/>
      <c r="X509" s="88"/>
      <c r="Y509" s="88"/>
      <c r="Z509" s="88"/>
      <c r="AA509" s="88"/>
      <c r="AB509" s="88"/>
      <c r="AC509" s="88"/>
      <c r="AD509" s="88"/>
      <c r="AE509" s="88"/>
      <c r="AF509" s="88"/>
      <c r="AG509" s="88"/>
      <c r="AH509" s="88"/>
      <c r="AI509" s="88"/>
      <c r="AJ509" s="88"/>
      <c r="AK509" s="88"/>
      <c r="AL509" s="88"/>
      <c r="AM509" s="88"/>
      <c r="AN509" s="88"/>
      <c r="AO509" s="88"/>
      <c r="AP509" s="88"/>
      <c r="AQ509" s="88"/>
      <c r="AR509" s="88"/>
      <c r="AS509" s="88"/>
      <c r="AT509" s="88"/>
      <c r="AU509" s="88"/>
      <c r="AV509" s="88"/>
      <c r="AW509" s="88"/>
      <c r="AX509" s="88"/>
      <c r="AY509" s="88"/>
      <c r="AZ509" s="88"/>
      <c r="BA509" s="88"/>
      <c r="BB509" s="88"/>
      <c r="BC509" s="88"/>
      <c r="BD509" s="88"/>
      <c r="BE509" s="88"/>
      <c r="BF509" s="88"/>
      <c r="BG509" s="89"/>
      <c r="CF509" s="120" t="str">
        <f>CF508&amp;"_1mM"</f>
        <v>Haspin_1mM</v>
      </c>
      <c r="CG509" s="120" t="str">
        <f>CG508&amp;"_1mM"</f>
        <v>Haspin_1mM</v>
      </c>
      <c r="CI509" s="69"/>
      <c r="CJ509" s="69"/>
      <c r="CK509" s="69"/>
      <c r="DC509" s="69"/>
      <c r="DD509" s="5"/>
      <c r="DE509" s="5"/>
      <c r="DF509" s="5"/>
      <c r="DG509" s="5"/>
      <c r="DH509" s="5"/>
      <c r="DJ509" s="78"/>
      <c r="DS509" s="5"/>
    </row>
    <row r="510" spans="6:123">
      <c r="F510" s="88"/>
      <c r="G510" s="88"/>
      <c r="H510" s="88"/>
      <c r="I510" s="88"/>
      <c r="J510" s="88"/>
      <c r="K510" s="88"/>
      <c r="L510" s="88"/>
      <c r="M510" s="88"/>
      <c r="N510" s="88"/>
      <c r="O510" s="88"/>
      <c r="P510" s="88"/>
      <c r="Q510" s="88"/>
      <c r="R510" s="88"/>
      <c r="S510" s="88"/>
      <c r="T510" s="88"/>
      <c r="U510" s="88"/>
      <c r="V510" s="88"/>
      <c r="W510" s="88"/>
      <c r="X510" s="88"/>
      <c r="Y510" s="88"/>
      <c r="Z510" s="88"/>
      <c r="AA510" s="88"/>
      <c r="AB510" s="88"/>
      <c r="AC510" s="88"/>
      <c r="AD510" s="88"/>
      <c r="AE510" s="88"/>
      <c r="AF510" s="88"/>
      <c r="AG510" s="88"/>
      <c r="AH510" s="88"/>
      <c r="AI510" s="88"/>
      <c r="AJ510" s="88"/>
      <c r="AK510" s="88"/>
      <c r="AL510" s="88"/>
      <c r="AM510" s="88"/>
      <c r="AN510" s="88"/>
      <c r="AO510" s="88"/>
      <c r="AP510" s="88"/>
      <c r="AQ510" s="88"/>
      <c r="AR510" s="88"/>
      <c r="AS510" s="88"/>
      <c r="AT510" s="88"/>
      <c r="AU510" s="88"/>
      <c r="AV510" s="88"/>
      <c r="AW510" s="88"/>
      <c r="AX510" s="88"/>
      <c r="AY510" s="88"/>
      <c r="AZ510" s="88"/>
      <c r="BA510" s="88"/>
      <c r="BB510" s="88"/>
      <c r="BC510" s="88"/>
      <c r="BD510" s="88"/>
      <c r="BE510" s="88"/>
      <c r="BF510" s="88"/>
      <c r="BG510" s="89"/>
      <c r="CF510" s="120" t="s">
        <v>314</v>
      </c>
      <c r="CG510" s="123" t="s">
        <v>314</v>
      </c>
      <c r="CH510" s="4" t="b">
        <f t="shared" si="60"/>
        <v>0</v>
      </c>
      <c r="CI510" s="69"/>
      <c r="CJ510" s="69"/>
      <c r="CK510" s="69"/>
      <c r="CP510" s="4" t="b">
        <f>IF(COUNTIF(DJ:DJ,CF510)&gt;0,TRUE,FALSE)</f>
        <v>0</v>
      </c>
      <c r="CQ510" s="4" t="b">
        <f>IF(COUNTIF($BU$142:$CB$317,CF510)&gt;0,TRUE,FALSE)</f>
        <v>0</v>
      </c>
      <c r="CS510" s="4" t="b">
        <f t="shared" si="73"/>
        <v>0</v>
      </c>
      <c r="CT510" s="4" t="b">
        <f>CT129</f>
        <v>0</v>
      </c>
      <c r="CY510" s="4" t="b">
        <f>CY134</f>
        <v>0</v>
      </c>
      <c r="DC510" s="69"/>
      <c r="DD510" s="5"/>
      <c r="DE510" s="5"/>
      <c r="DF510" s="5"/>
      <c r="DG510" s="5"/>
      <c r="DH510" s="5"/>
      <c r="DJ510" s="78"/>
      <c r="DS510" s="5"/>
    </row>
    <row r="511" spans="6:123">
      <c r="F511" s="88"/>
      <c r="G511" s="88"/>
      <c r="H511" s="88"/>
      <c r="I511" s="88"/>
      <c r="J511" s="88"/>
      <c r="K511" s="88"/>
      <c r="L511" s="88"/>
      <c r="M511" s="88"/>
      <c r="N511" s="88"/>
      <c r="O511" s="88"/>
      <c r="P511" s="88"/>
      <c r="Q511" s="88"/>
      <c r="R511" s="88"/>
      <c r="S511" s="88"/>
      <c r="T511" s="88"/>
      <c r="U511" s="88"/>
      <c r="V511" s="88"/>
      <c r="W511" s="88"/>
      <c r="X511" s="88"/>
      <c r="Y511" s="88"/>
      <c r="Z511" s="88"/>
      <c r="AA511" s="88"/>
      <c r="AB511" s="88"/>
      <c r="AC511" s="88"/>
      <c r="AD511" s="88"/>
      <c r="AE511" s="88"/>
      <c r="AF511" s="88"/>
      <c r="AG511" s="88"/>
      <c r="AH511" s="88"/>
      <c r="AI511" s="88"/>
      <c r="AJ511" s="88"/>
      <c r="AK511" s="88"/>
      <c r="AL511" s="88"/>
      <c r="AM511" s="88"/>
      <c r="AN511" s="88"/>
      <c r="AO511" s="88"/>
      <c r="AP511" s="88"/>
      <c r="AQ511" s="88"/>
      <c r="AR511" s="88"/>
      <c r="AS511" s="88"/>
      <c r="AT511" s="88"/>
      <c r="AU511" s="88"/>
      <c r="AV511" s="88"/>
      <c r="AW511" s="88"/>
      <c r="AX511" s="88"/>
      <c r="AY511" s="88"/>
      <c r="AZ511" s="88"/>
      <c r="BA511" s="88"/>
      <c r="BB511" s="88"/>
      <c r="BC511" s="88"/>
      <c r="BD511" s="88"/>
      <c r="BE511" s="88"/>
      <c r="BF511" s="88"/>
      <c r="BG511" s="89"/>
      <c r="CF511" s="120" t="s">
        <v>570</v>
      </c>
      <c r="CG511" s="123" t="s">
        <v>570</v>
      </c>
      <c r="CH511" s="4" t="b">
        <f t="shared" si="60"/>
        <v>0</v>
      </c>
      <c r="CI511" s="69"/>
      <c r="CJ511" s="69"/>
      <c r="CK511" s="69"/>
      <c r="CP511" s="4" t="b">
        <f>IF(COUNTIF(DJ:DJ,CF511)&gt;0,TRUE,FALSE)</f>
        <v>0</v>
      </c>
      <c r="CQ511" s="4" t="b">
        <f>IF(COUNTIF($BU$142:$CB$317,CF511)&gt;0,TRUE,FALSE)</f>
        <v>0</v>
      </c>
      <c r="CU511" s="4" t="b">
        <f>$CU$130</f>
        <v>0</v>
      </c>
      <c r="CX511" s="4" t="b">
        <f>$CX$133</f>
        <v>0</v>
      </c>
      <c r="CZ511" s="4" t="b">
        <f>CZ135</f>
        <v>0</v>
      </c>
      <c r="DB511" s="4" t="b">
        <f>$DB$137</f>
        <v>0</v>
      </c>
      <c r="DC511" s="69"/>
      <c r="DD511" s="5"/>
      <c r="DE511" s="5"/>
      <c r="DF511" s="5"/>
      <c r="DG511" s="5"/>
      <c r="DH511" s="5"/>
      <c r="DJ511" s="78"/>
      <c r="DS511" s="5"/>
    </row>
    <row r="512" spans="6:123">
      <c r="F512" s="88"/>
      <c r="G512" s="88"/>
      <c r="H512" s="88"/>
      <c r="I512" s="88"/>
      <c r="J512" s="88"/>
      <c r="K512" s="88"/>
      <c r="L512" s="88"/>
      <c r="M512" s="88"/>
      <c r="N512" s="88"/>
      <c r="O512" s="88"/>
      <c r="P512" s="88"/>
      <c r="Q512" s="88"/>
      <c r="R512" s="88"/>
      <c r="S512" s="88"/>
      <c r="T512" s="88"/>
      <c r="U512" s="88"/>
      <c r="V512" s="88"/>
      <c r="W512" s="88"/>
      <c r="X512" s="88"/>
      <c r="Y512" s="88"/>
      <c r="Z512" s="88"/>
      <c r="AA512" s="88"/>
      <c r="AB512" s="88"/>
      <c r="AC512" s="88"/>
      <c r="AD512" s="88"/>
      <c r="AE512" s="88"/>
      <c r="AF512" s="88"/>
      <c r="AG512" s="88"/>
      <c r="AH512" s="88"/>
      <c r="AI512" s="88"/>
      <c r="AJ512" s="88"/>
      <c r="AK512" s="88"/>
      <c r="AL512" s="88"/>
      <c r="AM512" s="88"/>
      <c r="AN512" s="88"/>
      <c r="AO512" s="88"/>
      <c r="AP512" s="88"/>
      <c r="AQ512" s="88"/>
      <c r="AR512" s="88"/>
      <c r="AS512" s="88"/>
      <c r="AT512" s="88"/>
      <c r="AU512" s="88"/>
      <c r="AV512" s="88"/>
      <c r="AW512" s="88"/>
      <c r="AX512" s="88"/>
      <c r="AY512" s="88"/>
      <c r="AZ512" s="88"/>
      <c r="BA512" s="88"/>
      <c r="BB512" s="88"/>
      <c r="BC512" s="88"/>
      <c r="BD512" s="88"/>
      <c r="BE512" s="88"/>
      <c r="BF512" s="88"/>
      <c r="BG512" s="89"/>
      <c r="CF512" s="120" t="s">
        <v>315</v>
      </c>
      <c r="CG512" s="123" t="s">
        <v>315</v>
      </c>
      <c r="CH512" s="4" t="b">
        <f t="shared" si="60"/>
        <v>0</v>
      </c>
      <c r="CI512" s="69"/>
      <c r="CJ512" s="69"/>
      <c r="CK512" s="69"/>
      <c r="CP512" s="4" t="b">
        <f>IF(COUNTIF(DJ:DJ,CF512)&gt;0,TRUE,FALSE)</f>
        <v>0</v>
      </c>
      <c r="CQ512" s="4" t="b">
        <f>IF(COUNTIF($BU$142:$CB$317,CF512)&gt;0,TRUE,FALSE)</f>
        <v>0</v>
      </c>
      <c r="CS512" s="4" t="b">
        <f t="shared" ref="CS512:CS518" si="74">$CS$128</f>
        <v>0</v>
      </c>
      <c r="CY512" s="4" t="b">
        <f>CY134</f>
        <v>0</v>
      </c>
      <c r="DC512" s="69"/>
      <c r="DD512" s="5"/>
      <c r="DE512" s="5"/>
      <c r="DF512" s="5"/>
      <c r="DG512" s="5"/>
      <c r="DH512" s="5"/>
      <c r="DJ512" s="78"/>
      <c r="DS512" s="5"/>
    </row>
    <row r="513" spans="6:123">
      <c r="F513" s="88"/>
      <c r="G513" s="88"/>
      <c r="H513" s="88"/>
      <c r="I513" s="88"/>
      <c r="J513" s="88"/>
      <c r="K513" s="88"/>
      <c r="L513" s="88"/>
      <c r="M513" s="88"/>
      <c r="N513" s="88"/>
      <c r="O513" s="88"/>
      <c r="P513" s="88"/>
      <c r="Q513" s="88"/>
      <c r="R513" s="88"/>
      <c r="S513" s="88"/>
      <c r="T513" s="88"/>
      <c r="U513" s="88"/>
      <c r="V513" s="88"/>
      <c r="W513" s="88"/>
      <c r="X513" s="88"/>
      <c r="Y513" s="88"/>
      <c r="Z513" s="88"/>
      <c r="AA513" s="88"/>
      <c r="AB513" s="88"/>
      <c r="AC513" s="88"/>
      <c r="AD513" s="88"/>
      <c r="AE513" s="88"/>
      <c r="AF513" s="88"/>
      <c r="AG513" s="88"/>
      <c r="AH513" s="88"/>
      <c r="AI513" s="88"/>
      <c r="AJ513" s="88"/>
      <c r="AK513" s="88"/>
      <c r="AL513" s="88"/>
      <c r="AM513" s="88"/>
      <c r="AN513" s="88"/>
      <c r="AO513" s="88"/>
      <c r="AP513" s="88"/>
      <c r="AQ513" s="88"/>
      <c r="AR513" s="88"/>
      <c r="AS513" s="88"/>
      <c r="AT513" s="88"/>
      <c r="AU513" s="88"/>
      <c r="AV513" s="88"/>
      <c r="AW513" s="88"/>
      <c r="AX513" s="88"/>
      <c r="AY513" s="88"/>
      <c r="AZ513" s="88"/>
      <c r="BA513" s="88"/>
      <c r="BB513" s="88"/>
      <c r="BC513" s="88"/>
      <c r="BD513" s="88"/>
      <c r="BE513" s="88"/>
      <c r="BF513" s="88"/>
      <c r="BG513" s="89"/>
      <c r="CF513" s="120" t="str">
        <f>CF512&amp;"_1mM"</f>
        <v>HIPK1_1mM</v>
      </c>
      <c r="CG513" s="120" t="str">
        <f>CG512&amp;"_1mM"</f>
        <v>HIPK1_1mM</v>
      </c>
      <c r="CI513" s="69"/>
      <c r="CJ513" s="69"/>
      <c r="CK513" s="69"/>
      <c r="DC513" s="69"/>
      <c r="DD513" s="5"/>
      <c r="DE513" s="5"/>
      <c r="DF513" s="5"/>
      <c r="DG513" s="5"/>
      <c r="DH513" s="5"/>
      <c r="DJ513" s="78"/>
      <c r="DS513" s="5"/>
    </row>
    <row r="514" spans="6:123">
      <c r="F514" s="88"/>
      <c r="G514" s="88"/>
      <c r="H514" s="88"/>
      <c r="I514" s="88"/>
      <c r="J514" s="88"/>
      <c r="K514" s="88"/>
      <c r="L514" s="88"/>
      <c r="M514" s="88"/>
      <c r="N514" s="88"/>
      <c r="O514" s="88"/>
      <c r="P514" s="88"/>
      <c r="Q514" s="88"/>
      <c r="R514" s="88"/>
      <c r="S514" s="88"/>
      <c r="T514" s="88"/>
      <c r="U514" s="88"/>
      <c r="V514" s="88"/>
      <c r="W514" s="88"/>
      <c r="X514" s="88"/>
      <c r="Y514" s="88"/>
      <c r="Z514" s="88"/>
      <c r="AA514" s="88"/>
      <c r="AB514" s="88"/>
      <c r="AC514" s="88"/>
      <c r="AD514" s="88"/>
      <c r="AE514" s="88"/>
      <c r="AF514" s="88"/>
      <c r="AG514" s="88"/>
      <c r="AH514" s="88"/>
      <c r="AI514" s="88"/>
      <c r="AJ514" s="88"/>
      <c r="AK514" s="88"/>
      <c r="AL514" s="88"/>
      <c r="AM514" s="88"/>
      <c r="AN514" s="88"/>
      <c r="AO514" s="88"/>
      <c r="AP514" s="88"/>
      <c r="AQ514" s="88"/>
      <c r="AR514" s="88"/>
      <c r="AS514" s="88"/>
      <c r="AT514" s="88"/>
      <c r="AU514" s="88"/>
      <c r="AV514" s="88"/>
      <c r="AW514" s="88"/>
      <c r="AX514" s="88"/>
      <c r="AY514" s="88"/>
      <c r="AZ514" s="88"/>
      <c r="BA514" s="88"/>
      <c r="BB514" s="88"/>
      <c r="BC514" s="88"/>
      <c r="BD514" s="88"/>
      <c r="BE514" s="88"/>
      <c r="BF514" s="88"/>
      <c r="BG514" s="89"/>
      <c r="CF514" s="120" t="s">
        <v>316</v>
      </c>
      <c r="CG514" s="123" t="s">
        <v>316</v>
      </c>
      <c r="CH514" s="4" t="b">
        <f t="shared" si="60"/>
        <v>0</v>
      </c>
      <c r="CI514" s="69"/>
      <c r="CJ514" s="69"/>
      <c r="CK514" s="69"/>
      <c r="CP514" s="4" t="b">
        <f>IF(COUNTIF(DJ:DJ,CF514)&gt;0,TRUE,FALSE)</f>
        <v>0</v>
      </c>
      <c r="CQ514" s="4" t="b">
        <f>IF(COUNTIF($BU$142:$CB$317,CF514)&gt;0,TRUE,FALSE)</f>
        <v>0</v>
      </c>
      <c r="CS514" s="4" t="b">
        <f t="shared" si="74"/>
        <v>0</v>
      </c>
      <c r="CY514" s="4" t="b">
        <f>CY134</f>
        <v>0</v>
      </c>
      <c r="DC514" s="69"/>
      <c r="DD514" s="5"/>
      <c r="DE514" s="5"/>
      <c r="DF514" s="5"/>
      <c r="DG514" s="5"/>
      <c r="DH514" s="5"/>
      <c r="DJ514" s="78"/>
      <c r="DS514" s="5"/>
    </row>
    <row r="515" spans="6:123" ht="13.5" customHeight="1">
      <c r="F515" s="88"/>
      <c r="G515" s="88"/>
      <c r="H515" s="88"/>
      <c r="I515" s="88"/>
      <c r="J515" s="88"/>
      <c r="K515" s="88"/>
      <c r="L515" s="88"/>
      <c r="M515" s="88"/>
      <c r="N515" s="88"/>
      <c r="O515" s="88"/>
      <c r="P515" s="88"/>
      <c r="Q515" s="88"/>
      <c r="R515" s="88"/>
      <c r="S515" s="88"/>
      <c r="T515" s="88"/>
      <c r="U515" s="88"/>
      <c r="V515" s="88"/>
      <c r="W515" s="88"/>
      <c r="X515" s="88"/>
      <c r="Y515" s="88"/>
      <c r="Z515" s="88"/>
      <c r="AA515" s="88"/>
      <c r="AB515" s="88"/>
      <c r="AC515" s="88"/>
      <c r="AD515" s="88"/>
      <c r="AE515" s="88"/>
      <c r="AF515" s="88"/>
      <c r="AG515" s="88"/>
      <c r="AH515" s="88"/>
      <c r="AI515" s="88"/>
      <c r="AJ515" s="88"/>
      <c r="AK515" s="88"/>
      <c r="AL515" s="88"/>
      <c r="AM515" s="88"/>
      <c r="AN515" s="88"/>
      <c r="AO515" s="88"/>
      <c r="AP515" s="88"/>
      <c r="AQ515" s="88"/>
      <c r="AR515" s="88"/>
      <c r="AS515" s="88"/>
      <c r="AT515" s="88"/>
      <c r="AU515" s="88"/>
      <c r="AV515" s="88"/>
      <c r="AW515" s="88"/>
      <c r="AX515" s="88"/>
      <c r="AY515" s="88"/>
      <c r="AZ515" s="88"/>
      <c r="BA515" s="88"/>
      <c r="BB515" s="88"/>
      <c r="BC515" s="88"/>
      <c r="BD515" s="88"/>
      <c r="BE515" s="88"/>
      <c r="BF515" s="88"/>
      <c r="BG515" s="89"/>
      <c r="CF515" s="120" t="str">
        <f>CF514&amp;"_1mM"</f>
        <v>HIPK2_1mM</v>
      </c>
      <c r="CG515" s="120" t="str">
        <f>CG514&amp;"_1mM"</f>
        <v>HIPK2_1mM</v>
      </c>
      <c r="CI515" s="69"/>
      <c r="CJ515" s="69"/>
      <c r="CK515" s="69"/>
      <c r="DC515" s="69"/>
      <c r="DD515" s="5"/>
      <c r="DE515" s="5"/>
      <c r="DF515" s="5"/>
      <c r="DG515" s="5"/>
      <c r="DH515" s="5"/>
      <c r="DJ515" s="78"/>
      <c r="DS515" s="5"/>
    </row>
    <row r="516" spans="6:123">
      <c r="F516" s="88"/>
      <c r="G516" s="88"/>
      <c r="H516" s="88"/>
      <c r="I516" s="88"/>
      <c r="J516" s="88"/>
      <c r="K516" s="88"/>
      <c r="L516" s="88"/>
      <c r="M516" s="88"/>
      <c r="N516" s="88"/>
      <c r="O516" s="88"/>
      <c r="P516" s="88"/>
      <c r="Q516" s="88"/>
      <c r="R516" s="88"/>
      <c r="S516" s="88"/>
      <c r="T516" s="88"/>
      <c r="U516" s="88"/>
      <c r="V516" s="88"/>
      <c r="W516" s="88"/>
      <c r="X516" s="88"/>
      <c r="Y516" s="88"/>
      <c r="Z516" s="88"/>
      <c r="AA516" s="88"/>
      <c r="AB516" s="88"/>
      <c r="AC516" s="88"/>
      <c r="AD516" s="88"/>
      <c r="AE516" s="88"/>
      <c r="AF516" s="88"/>
      <c r="AG516" s="88"/>
      <c r="AH516" s="88"/>
      <c r="AI516" s="88"/>
      <c r="AJ516" s="88"/>
      <c r="AK516" s="88"/>
      <c r="AL516" s="88"/>
      <c r="AM516" s="88"/>
      <c r="AN516" s="88"/>
      <c r="AO516" s="88"/>
      <c r="AP516" s="88"/>
      <c r="AQ516" s="88"/>
      <c r="AR516" s="88"/>
      <c r="AS516" s="88"/>
      <c r="AT516" s="88"/>
      <c r="AU516" s="88"/>
      <c r="AV516" s="88"/>
      <c r="AW516" s="88"/>
      <c r="AX516" s="88"/>
      <c r="AY516" s="88"/>
      <c r="AZ516" s="88"/>
      <c r="BA516" s="88"/>
      <c r="BB516" s="88"/>
      <c r="BC516" s="88"/>
      <c r="BD516" s="88"/>
      <c r="BE516" s="88"/>
      <c r="BF516" s="88"/>
      <c r="BG516" s="89"/>
      <c r="CF516" s="120" t="s">
        <v>319</v>
      </c>
      <c r="CG516" s="123" t="s">
        <v>319</v>
      </c>
      <c r="CH516" s="4" t="b">
        <f t="shared" si="60"/>
        <v>0</v>
      </c>
      <c r="CI516" s="69"/>
      <c r="CJ516" s="69"/>
      <c r="CK516" s="69"/>
      <c r="CP516" s="4" t="b">
        <f>IF(COUNTIF(DJ:DJ,CF516)&gt;0,TRUE,FALSE)</f>
        <v>0</v>
      </c>
      <c r="CQ516" s="4" t="b">
        <f>IF(COUNTIF($BU$142:$CB$317,CF516)&gt;0,TRUE,FALSE)</f>
        <v>0</v>
      </c>
      <c r="CS516" s="4" t="b">
        <f t="shared" si="74"/>
        <v>0</v>
      </c>
      <c r="CY516" s="4" t="b">
        <f>CY134</f>
        <v>0</v>
      </c>
      <c r="DC516" s="69"/>
      <c r="DD516" s="5"/>
      <c r="DE516" s="5"/>
      <c r="DF516" s="5"/>
      <c r="DG516" s="5"/>
      <c r="DH516" s="5"/>
      <c r="DJ516" s="78"/>
      <c r="DS516" s="5"/>
    </row>
    <row r="517" spans="6:123">
      <c r="F517" s="88"/>
      <c r="G517" s="88"/>
      <c r="H517" s="88"/>
      <c r="I517" s="88"/>
      <c r="J517" s="88"/>
      <c r="K517" s="88"/>
      <c r="L517" s="88"/>
      <c r="M517" s="88"/>
      <c r="N517" s="88"/>
      <c r="O517" s="88"/>
      <c r="P517" s="88"/>
      <c r="Q517" s="88"/>
      <c r="R517" s="88"/>
      <c r="S517" s="88"/>
      <c r="T517" s="88"/>
      <c r="U517" s="88"/>
      <c r="V517" s="88"/>
      <c r="W517" s="88"/>
      <c r="X517" s="88"/>
      <c r="Y517" s="88"/>
      <c r="Z517" s="88"/>
      <c r="AA517" s="88"/>
      <c r="AB517" s="88"/>
      <c r="AC517" s="88"/>
      <c r="AD517" s="88"/>
      <c r="AE517" s="88"/>
      <c r="AF517" s="88"/>
      <c r="AG517" s="88"/>
      <c r="AH517" s="88"/>
      <c r="AI517" s="88"/>
      <c r="AJ517" s="88"/>
      <c r="AK517" s="88"/>
      <c r="AL517" s="88"/>
      <c r="AM517" s="88"/>
      <c r="AN517" s="88"/>
      <c r="AO517" s="88"/>
      <c r="AP517" s="88"/>
      <c r="AQ517" s="88"/>
      <c r="AR517" s="88"/>
      <c r="AS517" s="88"/>
      <c r="AT517" s="88"/>
      <c r="AU517" s="88"/>
      <c r="AV517" s="88"/>
      <c r="AW517" s="88"/>
      <c r="AX517" s="88"/>
      <c r="AY517" s="88"/>
      <c r="AZ517" s="88"/>
      <c r="BA517" s="88"/>
      <c r="BB517" s="88"/>
      <c r="BC517" s="88"/>
      <c r="BD517" s="88"/>
      <c r="BE517" s="88"/>
      <c r="BF517" s="88"/>
      <c r="BG517" s="89"/>
      <c r="CF517" s="120" t="s">
        <v>825</v>
      </c>
      <c r="CG517" s="123" t="s">
        <v>826</v>
      </c>
      <c r="CH517" s="4" t="b">
        <f t="shared" ref="CH517" si="75">IF(COUNTIF(CP517:DD517,TRUE)=0,FALSE,TRUE)</f>
        <v>0</v>
      </c>
      <c r="CI517" s="69"/>
      <c r="CJ517" s="69"/>
      <c r="CK517" s="69"/>
      <c r="CP517" s="4" t="b">
        <f>IF(COUNTIF(DJ:DJ,CF517)&gt;0,TRUE,FALSE)</f>
        <v>0</v>
      </c>
      <c r="CQ517" s="4" t="b">
        <f>IF(COUNTIF($BU$142:$CB$317,CF517)&gt;0,TRUE,FALSE)</f>
        <v>0</v>
      </c>
      <c r="CU517" s="4" t="b">
        <f>$CU$130</f>
        <v>0</v>
      </c>
      <c r="CX517" s="4" t="b">
        <f>$CX$133</f>
        <v>0</v>
      </c>
      <c r="CZ517" s="4" t="b">
        <f>$CZ$135</f>
        <v>0</v>
      </c>
      <c r="DB517" s="4" t="b">
        <f>$DB$137</f>
        <v>0</v>
      </c>
      <c r="DC517" s="69"/>
      <c r="DD517" s="5"/>
      <c r="DE517" s="5"/>
      <c r="DF517" s="5"/>
      <c r="DG517" s="5"/>
      <c r="DH517" s="5"/>
      <c r="DJ517" s="78"/>
      <c r="DS517" s="5"/>
    </row>
    <row r="518" spans="6:123">
      <c r="F518" s="88"/>
      <c r="G518" s="88"/>
      <c r="H518" s="88"/>
      <c r="I518" s="88"/>
      <c r="J518" s="88"/>
      <c r="K518" s="88"/>
      <c r="L518" s="88"/>
      <c r="M518" s="88"/>
      <c r="N518" s="88"/>
      <c r="O518" s="88"/>
      <c r="P518" s="88"/>
      <c r="Q518" s="88"/>
      <c r="R518" s="88"/>
      <c r="S518" s="88"/>
      <c r="T518" s="88"/>
      <c r="U518" s="88"/>
      <c r="V518" s="88"/>
      <c r="W518" s="88"/>
      <c r="X518" s="88"/>
      <c r="Y518" s="88"/>
      <c r="Z518" s="88"/>
      <c r="AA518" s="88"/>
      <c r="AB518" s="88"/>
      <c r="AC518" s="88"/>
      <c r="AD518" s="88"/>
      <c r="AE518" s="88"/>
      <c r="AF518" s="88"/>
      <c r="AG518" s="88"/>
      <c r="AH518" s="88"/>
      <c r="AI518" s="88"/>
      <c r="AJ518" s="88"/>
      <c r="AK518" s="88"/>
      <c r="AL518" s="88"/>
      <c r="AM518" s="88"/>
      <c r="AN518" s="88"/>
      <c r="AO518" s="88"/>
      <c r="AP518" s="88"/>
      <c r="AQ518" s="88"/>
      <c r="AR518" s="88"/>
      <c r="AS518" s="88"/>
      <c r="AT518" s="88"/>
      <c r="AU518" s="88"/>
      <c r="AV518" s="88"/>
      <c r="AW518" s="88"/>
      <c r="AX518" s="88"/>
      <c r="AY518" s="88"/>
      <c r="AZ518" s="88"/>
      <c r="BA518" s="88"/>
      <c r="BB518" s="88"/>
      <c r="BC518" s="88"/>
      <c r="BD518" s="88"/>
      <c r="BE518" s="88"/>
      <c r="BF518" s="88"/>
      <c r="BG518" s="89"/>
      <c r="CF518" s="120" t="s">
        <v>320</v>
      </c>
      <c r="CG518" s="123" t="s">
        <v>320</v>
      </c>
      <c r="CH518" s="4" t="b">
        <f t="shared" si="60"/>
        <v>0</v>
      </c>
      <c r="CI518" s="69"/>
      <c r="CJ518" s="69"/>
      <c r="CK518" s="69"/>
      <c r="CP518" s="4" t="b">
        <f>IF(COUNTIF(DJ:DJ,CF518)&gt;0,TRUE,FALSE)</f>
        <v>0</v>
      </c>
      <c r="CQ518" s="4" t="b">
        <f>IF(COUNTIF($BU$142:$CB$317,CF518)&gt;0,TRUE,FALSE)</f>
        <v>0</v>
      </c>
      <c r="CS518" s="4" t="b">
        <f t="shared" si="74"/>
        <v>0</v>
      </c>
      <c r="CY518" s="4" t="b">
        <f>CY134</f>
        <v>0</v>
      </c>
      <c r="DC518" s="69"/>
      <c r="DD518" s="5"/>
      <c r="DE518" s="5"/>
      <c r="DF518" s="5"/>
      <c r="DG518" s="5"/>
      <c r="DH518" s="5"/>
      <c r="DJ518" s="78"/>
      <c r="DS518" s="5"/>
    </row>
    <row r="519" spans="6:123">
      <c r="F519" s="88"/>
      <c r="G519" s="88"/>
      <c r="H519" s="88"/>
      <c r="I519" s="88"/>
      <c r="J519" s="88"/>
      <c r="K519" s="88"/>
      <c r="L519" s="88"/>
      <c r="M519" s="88"/>
      <c r="N519" s="88"/>
      <c r="O519" s="88"/>
      <c r="P519" s="88"/>
      <c r="Q519" s="88"/>
      <c r="R519" s="88"/>
      <c r="S519" s="88"/>
      <c r="T519" s="88"/>
      <c r="U519" s="88"/>
      <c r="V519" s="88"/>
      <c r="W519" s="88"/>
      <c r="X519" s="88"/>
      <c r="Y519" s="88"/>
      <c r="Z519" s="88"/>
      <c r="AA519" s="88"/>
      <c r="AB519" s="88"/>
      <c r="AC519" s="88"/>
      <c r="AD519" s="88"/>
      <c r="AE519" s="88"/>
      <c r="AF519" s="88"/>
      <c r="AG519" s="88"/>
      <c r="AH519" s="88"/>
      <c r="AI519" s="88"/>
      <c r="AJ519" s="88"/>
      <c r="AK519" s="88"/>
      <c r="AL519" s="88"/>
      <c r="AM519" s="88"/>
      <c r="AN519" s="88"/>
      <c r="AO519" s="88"/>
      <c r="AP519" s="88"/>
      <c r="AQ519" s="88"/>
      <c r="AR519" s="88"/>
      <c r="AS519" s="88"/>
      <c r="AT519" s="88"/>
      <c r="AU519" s="88"/>
      <c r="AV519" s="88"/>
      <c r="AW519" s="88"/>
      <c r="AX519" s="88"/>
      <c r="AY519" s="88"/>
      <c r="AZ519" s="88"/>
      <c r="BA519" s="88"/>
      <c r="BB519" s="88"/>
      <c r="BC519" s="88"/>
      <c r="BD519" s="88"/>
      <c r="BE519" s="88"/>
      <c r="BF519" s="88"/>
      <c r="BG519" s="89"/>
      <c r="CF519" s="120" t="s">
        <v>571</v>
      </c>
      <c r="CG519" s="123" t="s">
        <v>571</v>
      </c>
      <c r="CH519" s="4" t="b">
        <f t="shared" si="60"/>
        <v>0</v>
      </c>
      <c r="CI519" s="69"/>
      <c r="CJ519" s="69"/>
      <c r="CK519" s="69"/>
      <c r="CP519" s="4" t="b">
        <f>IF(COUNTIF(DJ:DJ,CF519)&gt;0,TRUE,FALSE)</f>
        <v>0</v>
      </c>
      <c r="CQ519" s="4" t="b">
        <f>IF(COUNTIF($BU$142:$CB$317,CF519)&gt;0,TRUE,FALSE)</f>
        <v>0</v>
      </c>
      <c r="CU519" s="4" t="b">
        <f>$CU$130</f>
        <v>0</v>
      </c>
      <c r="CX519" s="4" t="b">
        <f>$CX$133</f>
        <v>0</v>
      </c>
      <c r="CZ519" s="4" t="b">
        <f>CZ135</f>
        <v>0</v>
      </c>
      <c r="DB519" s="4" t="b">
        <f>$DB$137</f>
        <v>0</v>
      </c>
      <c r="DC519" s="69"/>
      <c r="DD519" s="5"/>
      <c r="DE519" s="5"/>
      <c r="DF519" s="5"/>
      <c r="DG519" s="5"/>
      <c r="DH519" s="5"/>
      <c r="DJ519" s="78"/>
      <c r="DS519" s="5"/>
    </row>
    <row r="520" spans="6:123">
      <c r="F520" s="88"/>
      <c r="G520" s="88"/>
      <c r="H520" s="88"/>
      <c r="I520" s="88"/>
      <c r="J520" s="88"/>
      <c r="K520" s="88"/>
      <c r="L520" s="88"/>
      <c r="M520" s="88"/>
      <c r="N520" s="88"/>
      <c r="O520" s="88"/>
      <c r="P520" s="88"/>
      <c r="Q520" s="88"/>
      <c r="R520" s="88"/>
      <c r="S520" s="88"/>
      <c r="T520" s="88"/>
      <c r="U520" s="88"/>
      <c r="V520" s="88"/>
      <c r="W520" s="88"/>
      <c r="X520" s="88"/>
      <c r="Y520" s="88"/>
      <c r="Z520" s="88"/>
      <c r="AA520" s="88"/>
      <c r="AB520" s="88"/>
      <c r="AC520" s="88"/>
      <c r="AD520" s="88"/>
      <c r="AE520" s="88"/>
      <c r="AF520" s="88"/>
      <c r="AG520" s="88"/>
      <c r="AH520" s="88"/>
      <c r="AI520" s="88"/>
      <c r="AJ520" s="88"/>
      <c r="AK520" s="88"/>
      <c r="AL520" s="88"/>
      <c r="AM520" s="88"/>
      <c r="AN520" s="88"/>
      <c r="AO520" s="88"/>
      <c r="AP520" s="88"/>
      <c r="AQ520" s="88"/>
      <c r="AR520" s="88"/>
      <c r="AS520" s="88"/>
      <c r="AT520" s="88"/>
      <c r="AU520" s="88"/>
      <c r="AV520" s="88"/>
      <c r="AW520" s="88"/>
      <c r="AX520" s="88"/>
      <c r="AY520" s="88"/>
      <c r="AZ520" s="88"/>
      <c r="BA520" s="88"/>
      <c r="BB520" s="88"/>
      <c r="BC520" s="88"/>
      <c r="BD520" s="88"/>
      <c r="BE520" s="88"/>
      <c r="BF520" s="88"/>
      <c r="BG520" s="89"/>
      <c r="CF520" s="120" t="s">
        <v>321</v>
      </c>
      <c r="CG520" s="123" t="s">
        <v>321</v>
      </c>
      <c r="CH520" s="4" t="b">
        <f t="shared" si="60"/>
        <v>0</v>
      </c>
      <c r="CI520" s="69"/>
      <c r="CJ520" s="69"/>
      <c r="CK520" s="69"/>
      <c r="CP520" s="4" t="b">
        <f>IF(COUNTIF(DJ:DJ,CF520)&gt;0,TRUE,FALSE)</f>
        <v>0</v>
      </c>
      <c r="CQ520" s="4" t="b">
        <f>IF(COUNTIF($BU$142:$CB$317,CF520)&gt;0,TRUE,FALSE)</f>
        <v>0</v>
      </c>
      <c r="CS520" s="4" t="b">
        <f t="shared" ref="CS520:CS523" si="76">$CS$128</f>
        <v>0</v>
      </c>
      <c r="CY520" s="4" t="b">
        <f>CY134</f>
        <v>0</v>
      </c>
      <c r="DC520" s="69"/>
      <c r="DD520" s="5"/>
      <c r="DE520" s="5"/>
      <c r="DF520" s="5"/>
      <c r="DG520" s="5"/>
      <c r="DH520" s="5"/>
      <c r="DJ520" s="78"/>
      <c r="DS520" s="5"/>
    </row>
    <row r="521" spans="6:123">
      <c r="F521" s="88"/>
      <c r="G521" s="88"/>
      <c r="H521" s="88"/>
      <c r="I521" s="88"/>
      <c r="J521" s="88"/>
      <c r="K521" s="88"/>
      <c r="L521" s="88"/>
      <c r="M521" s="88"/>
      <c r="N521" s="88"/>
      <c r="O521" s="88"/>
      <c r="P521" s="88"/>
      <c r="Q521" s="88"/>
      <c r="R521" s="88"/>
      <c r="S521" s="88"/>
      <c r="T521" s="88"/>
      <c r="U521" s="88"/>
      <c r="V521" s="88"/>
      <c r="W521" s="88"/>
      <c r="X521" s="88"/>
      <c r="Y521" s="88"/>
      <c r="Z521" s="88"/>
      <c r="AA521" s="88"/>
      <c r="AB521" s="88"/>
      <c r="AC521" s="88"/>
      <c r="AD521" s="88"/>
      <c r="AE521" s="88"/>
      <c r="AF521" s="88"/>
      <c r="AG521" s="88"/>
      <c r="AH521" s="88"/>
      <c r="AI521" s="88"/>
      <c r="AJ521" s="88"/>
      <c r="AK521" s="88"/>
      <c r="AL521" s="88"/>
      <c r="AM521" s="88"/>
      <c r="AN521" s="88"/>
      <c r="AO521" s="88"/>
      <c r="AP521" s="88"/>
      <c r="AQ521" s="88"/>
      <c r="AR521" s="88"/>
      <c r="AS521" s="88"/>
      <c r="AT521" s="88"/>
      <c r="AU521" s="88"/>
      <c r="AV521" s="88"/>
      <c r="AW521" s="88"/>
      <c r="AX521" s="88"/>
      <c r="AY521" s="88"/>
      <c r="AZ521" s="88"/>
      <c r="BA521" s="88"/>
      <c r="BB521" s="88"/>
      <c r="BC521" s="88"/>
      <c r="BD521" s="88"/>
      <c r="BE521" s="88"/>
      <c r="BF521" s="88"/>
      <c r="BG521" s="89"/>
      <c r="CF521" s="120" t="str">
        <f>CF520&amp;"_1mM"</f>
        <v>HPK1_1mM</v>
      </c>
      <c r="CG521" s="120" t="str">
        <f>CG520&amp;"_1mM"</f>
        <v>HPK1_1mM</v>
      </c>
      <c r="CI521" s="69"/>
      <c r="CJ521" s="69"/>
      <c r="CK521" s="69"/>
      <c r="DC521" s="69"/>
      <c r="DD521" s="5"/>
      <c r="DE521" s="5"/>
      <c r="DF521" s="5"/>
      <c r="DG521" s="5"/>
      <c r="DH521" s="5"/>
      <c r="DJ521" s="78"/>
      <c r="DS521" s="5"/>
    </row>
    <row r="522" spans="6:123">
      <c r="F522" s="88"/>
      <c r="G522" s="88"/>
      <c r="H522" s="88"/>
      <c r="I522" s="88"/>
      <c r="J522" s="88"/>
      <c r="K522" s="88"/>
      <c r="L522" s="88"/>
      <c r="M522" s="88"/>
      <c r="N522" s="88"/>
      <c r="O522" s="88"/>
      <c r="P522" s="88"/>
      <c r="Q522" s="88"/>
      <c r="R522" s="88"/>
      <c r="S522" s="88"/>
      <c r="T522" s="88"/>
      <c r="U522" s="88"/>
      <c r="V522" s="88"/>
      <c r="W522" s="88"/>
      <c r="X522" s="88"/>
      <c r="Y522" s="88"/>
      <c r="Z522" s="88"/>
      <c r="AA522" s="88"/>
      <c r="AB522" s="88"/>
      <c r="AC522" s="88"/>
      <c r="AD522" s="88"/>
      <c r="AE522" s="88"/>
      <c r="AF522" s="88"/>
      <c r="AG522" s="88"/>
      <c r="AH522" s="88"/>
      <c r="AI522" s="88"/>
      <c r="AJ522" s="88"/>
      <c r="AK522" s="88"/>
      <c r="AL522" s="88"/>
      <c r="AM522" s="88"/>
      <c r="AN522" s="88"/>
      <c r="AO522" s="88"/>
      <c r="AP522" s="88"/>
      <c r="AQ522" s="88"/>
      <c r="AR522" s="88"/>
      <c r="AS522" s="88"/>
      <c r="AT522" s="88"/>
      <c r="AU522" s="88"/>
      <c r="AV522" s="88"/>
      <c r="AW522" s="88"/>
      <c r="AX522" s="88"/>
      <c r="AY522" s="88"/>
      <c r="AZ522" s="88"/>
      <c r="BA522" s="88"/>
      <c r="BB522" s="88"/>
      <c r="BC522" s="88"/>
      <c r="BD522" s="88"/>
      <c r="BE522" s="88"/>
      <c r="BF522" s="88"/>
      <c r="BG522" s="89"/>
      <c r="CD522" s="137" t="s">
        <v>865</v>
      </c>
      <c r="CF522" s="120" t="s">
        <v>322</v>
      </c>
      <c r="CG522" s="123" t="s">
        <v>322</v>
      </c>
      <c r="CH522" s="4" t="b">
        <f t="shared" si="60"/>
        <v>0</v>
      </c>
      <c r="CI522" s="69"/>
      <c r="CJ522" s="69"/>
      <c r="CK522" s="69"/>
      <c r="CP522" s="4" t="b">
        <f>IF(COUNTIF(DJ:DJ,CF522)&gt;0,TRUE,FALSE)</f>
        <v>0</v>
      </c>
      <c r="CQ522" s="4" t="b">
        <f>IF(COUNTIF($BU$142:$CB$317,CF522)&gt;0,TRUE,FALSE)</f>
        <v>0</v>
      </c>
      <c r="CS522" s="4" t="b">
        <f t="shared" si="76"/>
        <v>0</v>
      </c>
      <c r="CY522" s="4" t="b">
        <f>CY134</f>
        <v>0</v>
      </c>
      <c r="DC522" s="69"/>
      <c r="DD522" s="5"/>
      <c r="DE522" s="5"/>
      <c r="DF522" s="5"/>
      <c r="DG522" s="5"/>
      <c r="DH522" s="5"/>
      <c r="DJ522" s="78"/>
      <c r="DS522" s="5"/>
    </row>
    <row r="523" spans="6:123">
      <c r="F523" s="88"/>
      <c r="G523" s="88"/>
      <c r="H523" s="88"/>
      <c r="I523" s="88"/>
      <c r="J523" s="88"/>
      <c r="K523" s="88"/>
      <c r="L523" s="88"/>
      <c r="M523" s="88"/>
      <c r="N523" s="88"/>
      <c r="O523" s="88"/>
      <c r="P523" s="88"/>
      <c r="Q523" s="88"/>
      <c r="R523" s="88"/>
      <c r="S523" s="88"/>
      <c r="T523" s="88"/>
      <c r="U523" s="88"/>
      <c r="V523" s="88"/>
      <c r="W523" s="88"/>
      <c r="X523" s="88"/>
      <c r="Y523" s="88"/>
      <c r="Z523" s="88"/>
      <c r="AA523" s="88"/>
      <c r="AB523" s="88"/>
      <c r="AC523" s="88"/>
      <c r="AD523" s="88"/>
      <c r="AE523" s="88"/>
      <c r="AF523" s="88"/>
      <c r="AG523" s="88"/>
      <c r="AH523" s="88"/>
      <c r="AI523" s="88"/>
      <c r="AJ523" s="88"/>
      <c r="AK523" s="88"/>
      <c r="AL523" s="88"/>
      <c r="AM523" s="88"/>
      <c r="AN523" s="88"/>
      <c r="AO523" s="88"/>
      <c r="AP523" s="88"/>
      <c r="AQ523" s="88"/>
      <c r="AR523" s="88"/>
      <c r="AS523" s="88"/>
      <c r="AT523" s="88"/>
      <c r="AU523" s="88"/>
      <c r="AV523" s="88"/>
      <c r="AW523" s="88"/>
      <c r="AX523" s="88"/>
      <c r="AY523" s="88"/>
      <c r="AZ523" s="88"/>
      <c r="BA523" s="88"/>
      <c r="BB523" s="88"/>
      <c r="BC523" s="88"/>
      <c r="BD523" s="88"/>
      <c r="BE523" s="88"/>
      <c r="BF523" s="88"/>
      <c r="BG523" s="89"/>
      <c r="CF523" s="120" t="s">
        <v>324</v>
      </c>
      <c r="CG523" s="123" t="s">
        <v>324</v>
      </c>
      <c r="CH523" s="4" t="b">
        <f t="shared" si="60"/>
        <v>0</v>
      </c>
      <c r="CI523" s="69"/>
      <c r="CJ523" s="69"/>
      <c r="CK523" s="69"/>
      <c r="CP523" s="4" t="b">
        <f>IF(COUNTIF(DJ:DJ,CF523)&gt;0,TRUE,FALSE)</f>
        <v>0</v>
      </c>
      <c r="CQ523" s="4" t="b">
        <f>IF(COUNTIF($BU$142:$CB$317,CF523)&gt;0,TRUE,FALSE)</f>
        <v>0</v>
      </c>
      <c r="CS523" s="4" t="b">
        <f t="shared" si="76"/>
        <v>0</v>
      </c>
      <c r="CT523" s="4" t="b">
        <f>CT129</f>
        <v>0</v>
      </c>
      <c r="CY523" s="4" t="b">
        <f>CY134</f>
        <v>0</v>
      </c>
      <c r="DC523" s="69"/>
      <c r="DD523" s="5"/>
      <c r="DE523" s="5"/>
      <c r="DF523" s="5"/>
      <c r="DG523" s="5"/>
      <c r="DH523" s="5"/>
      <c r="DJ523" s="78"/>
      <c r="DS523" s="5"/>
    </row>
    <row r="524" spans="6:123">
      <c r="F524" s="88"/>
      <c r="G524" s="88"/>
      <c r="H524" s="88"/>
      <c r="I524" s="88"/>
      <c r="J524" s="88"/>
      <c r="K524" s="88"/>
      <c r="L524" s="88"/>
      <c r="M524" s="88"/>
      <c r="N524" s="88"/>
      <c r="O524" s="88"/>
      <c r="P524" s="88"/>
      <c r="Q524" s="88"/>
      <c r="R524" s="88"/>
      <c r="S524" s="88"/>
      <c r="T524" s="88"/>
      <c r="U524" s="88"/>
      <c r="V524" s="88"/>
      <c r="W524" s="88"/>
      <c r="X524" s="88"/>
      <c r="Y524" s="88"/>
      <c r="Z524" s="88"/>
      <c r="AA524" s="88"/>
      <c r="AB524" s="88"/>
      <c r="AC524" s="88"/>
      <c r="AD524" s="88"/>
      <c r="AE524" s="88"/>
      <c r="AF524" s="88"/>
      <c r="AG524" s="88"/>
      <c r="AH524" s="88"/>
      <c r="AI524" s="88"/>
      <c r="AJ524" s="88"/>
      <c r="AK524" s="88"/>
      <c r="AL524" s="88"/>
      <c r="AM524" s="88"/>
      <c r="AN524" s="88"/>
      <c r="AO524" s="88"/>
      <c r="AP524" s="88"/>
      <c r="AQ524" s="88"/>
      <c r="AR524" s="88"/>
      <c r="AS524" s="88"/>
      <c r="AT524" s="88"/>
      <c r="AU524" s="88"/>
      <c r="AV524" s="88"/>
      <c r="AW524" s="88"/>
      <c r="AX524" s="88"/>
      <c r="AY524" s="88"/>
      <c r="AZ524" s="88"/>
      <c r="BA524" s="88"/>
      <c r="BB524" s="88"/>
      <c r="BC524" s="88"/>
      <c r="BD524" s="88"/>
      <c r="BE524" s="88"/>
      <c r="BF524" s="88"/>
      <c r="BG524" s="89"/>
      <c r="CF524" s="120" t="s">
        <v>572</v>
      </c>
      <c r="CG524" s="123" t="s">
        <v>572</v>
      </c>
      <c r="CH524" s="4" t="b">
        <f t="shared" si="60"/>
        <v>0</v>
      </c>
      <c r="CI524" s="69"/>
      <c r="CJ524" s="69"/>
      <c r="CK524" s="69"/>
      <c r="CP524" s="4" t="b">
        <f>IF(COUNTIF(DJ:DJ,CF524)&gt;0,TRUE,FALSE)</f>
        <v>0</v>
      </c>
      <c r="CQ524" s="4" t="b">
        <f>IF(COUNTIF($BU$142:$CB$317,CF524)&gt;0,TRUE,FALSE)</f>
        <v>0</v>
      </c>
      <c r="CU524" s="4" t="b">
        <f>$CU$130</f>
        <v>0</v>
      </c>
      <c r="CX524" s="4" t="b">
        <f>$CX$133</f>
        <v>0</v>
      </c>
      <c r="CZ524" s="4" t="b">
        <f>CZ135</f>
        <v>0</v>
      </c>
      <c r="DB524" s="4" t="b">
        <f>$DB$137</f>
        <v>0</v>
      </c>
      <c r="DC524" s="69"/>
      <c r="DD524" s="5"/>
      <c r="DE524" s="5"/>
      <c r="DF524" s="5"/>
      <c r="DG524" s="5"/>
      <c r="DH524" s="5"/>
      <c r="DJ524" s="78"/>
      <c r="DS524" s="5"/>
    </row>
    <row r="525" spans="6:123">
      <c r="F525" s="88"/>
      <c r="G525" s="88"/>
      <c r="H525" s="88"/>
      <c r="I525" s="88"/>
      <c r="J525" s="88"/>
      <c r="K525" s="88"/>
      <c r="L525" s="88"/>
      <c r="M525" s="88"/>
      <c r="N525" s="88"/>
      <c r="O525" s="88"/>
      <c r="P525" s="88"/>
      <c r="Q525" s="88"/>
      <c r="R525" s="88"/>
      <c r="S525" s="88"/>
      <c r="T525" s="88"/>
      <c r="U525" s="88"/>
      <c r="V525" s="88"/>
      <c r="W525" s="88"/>
      <c r="X525" s="88"/>
      <c r="Y525" s="88"/>
      <c r="Z525" s="88"/>
      <c r="AA525" s="88"/>
      <c r="AB525" s="88"/>
      <c r="AC525" s="88"/>
      <c r="AD525" s="88"/>
      <c r="AE525" s="88"/>
      <c r="AF525" s="88"/>
      <c r="AG525" s="88"/>
      <c r="AH525" s="88"/>
      <c r="AI525" s="88"/>
      <c r="AJ525" s="88"/>
      <c r="AK525" s="88"/>
      <c r="AL525" s="88"/>
      <c r="AM525" s="88"/>
      <c r="AN525" s="88"/>
      <c r="AO525" s="88"/>
      <c r="AP525" s="88"/>
      <c r="AQ525" s="88"/>
      <c r="AR525" s="88"/>
      <c r="AS525" s="88"/>
      <c r="AT525" s="88"/>
      <c r="AU525" s="88"/>
      <c r="AV525" s="88"/>
      <c r="AW525" s="88"/>
      <c r="AX525" s="88"/>
      <c r="AY525" s="88"/>
      <c r="AZ525" s="88"/>
      <c r="BA525" s="88"/>
      <c r="BB525" s="88"/>
      <c r="BC525" s="88"/>
      <c r="BD525" s="88"/>
      <c r="BE525" s="88"/>
      <c r="BF525" s="88"/>
      <c r="BG525" s="89"/>
      <c r="CF525" s="120" t="s">
        <v>325</v>
      </c>
      <c r="CG525" s="123" t="s">
        <v>325</v>
      </c>
      <c r="CH525" s="4" t="b">
        <f t="shared" si="60"/>
        <v>0</v>
      </c>
      <c r="CI525" s="69"/>
      <c r="CJ525" s="69"/>
      <c r="CK525" s="69"/>
      <c r="CP525" s="4" t="b">
        <f>IF(COUNTIF(DJ:DJ,CF525)&gt;0,TRUE,FALSE)</f>
        <v>0</v>
      </c>
      <c r="CQ525" s="4" t="b">
        <f>IF(COUNTIF($BU$142:$CB$317,CF525)&gt;0,TRUE,FALSE)</f>
        <v>0</v>
      </c>
      <c r="CS525" s="4" t="b">
        <f t="shared" ref="CS525:CS529" si="77">$CS$128</f>
        <v>0</v>
      </c>
      <c r="CY525" s="4" t="b">
        <f>CY134</f>
        <v>0</v>
      </c>
      <c r="DC525" s="69"/>
      <c r="DD525" s="5"/>
      <c r="DE525" s="5"/>
      <c r="DF525" s="5"/>
      <c r="DG525" s="5"/>
      <c r="DH525" s="5"/>
      <c r="DJ525" s="78"/>
      <c r="DS525" s="5"/>
    </row>
    <row r="526" spans="6:123">
      <c r="F526" s="88"/>
      <c r="G526" s="88"/>
      <c r="H526" s="88"/>
      <c r="I526" s="88"/>
      <c r="J526" s="88"/>
      <c r="K526" s="88"/>
      <c r="L526" s="88"/>
      <c r="M526" s="88"/>
      <c r="N526" s="88"/>
      <c r="O526" s="88"/>
      <c r="P526" s="88"/>
      <c r="Q526" s="88"/>
      <c r="R526" s="88"/>
      <c r="S526" s="88"/>
      <c r="T526" s="88"/>
      <c r="U526" s="88"/>
      <c r="V526" s="88"/>
      <c r="W526" s="88"/>
      <c r="X526" s="88"/>
      <c r="Y526" s="88"/>
      <c r="Z526" s="88"/>
      <c r="AA526" s="88"/>
      <c r="AB526" s="88"/>
      <c r="AC526" s="88"/>
      <c r="AD526" s="88"/>
      <c r="AE526" s="88"/>
      <c r="AF526" s="88"/>
      <c r="AG526" s="88"/>
      <c r="AH526" s="88"/>
      <c r="AI526" s="88"/>
      <c r="AJ526" s="88"/>
      <c r="AK526" s="88"/>
      <c r="AL526" s="88"/>
      <c r="AM526" s="88"/>
      <c r="AN526" s="88"/>
      <c r="AO526" s="88"/>
      <c r="AP526" s="88"/>
      <c r="AQ526" s="88"/>
      <c r="AR526" s="88"/>
      <c r="AS526" s="88"/>
      <c r="AT526" s="88"/>
      <c r="AU526" s="88"/>
      <c r="AV526" s="88"/>
      <c r="AW526" s="88"/>
      <c r="AX526" s="88"/>
      <c r="AY526" s="88"/>
      <c r="AZ526" s="88"/>
      <c r="BA526" s="88"/>
      <c r="BB526" s="88"/>
      <c r="BC526" s="88"/>
      <c r="BD526" s="88"/>
      <c r="BE526" s="88"/>
      <c r="BF526" s="88"/>
      <c r="BG526" s="89"/>
      <c r="CF526" s="120" t="str">
        <f>CF525&amp;"_1mM"</f>
        <v>IKKε_1mM</v>
      </c>
      <c r="CG526" s="120" t="str">
        <f>CG525&amp;"_1mM"</f>
        <v>IKKε_1mM</v>
      </c>
      <c r="CI526" s="69"/>
      <c r="CJ526" s="69"/>
      <c r="CK526" s="69"/>
      <c r="DC526" s="69"/>
      <c r="DD526" s="5"/>
      <c r="DE526" s="5"/>
      <c r="DF526" s="5"/>
      <c r="DG526" s="5"/>
      <c r="DH526" s="5"/>
      <c r="DJ526" s="78"/>
      <c r="DS526" s="5"/>
    </row>
    <row r="527" spans="6:123">
      <c r="F527" s="88"/>
      <c r="G527" s="88"/>
      <c r="H527" s="88"/>
      <c r="I527" s="88"/>
      <c r="J527" s="88"/>
      <c r="K527" s="88"/>
      <c r="L527" s="88"/>
      <c r="M527" s="88"/>
      <c r="N527" s="88"/>
      <c r="O527" s="88"/>
      <c r="P527" s="88"/>
      <c r="Q527" s="88"/>
      <c r="R527" s="88"/>
      <c r="S527" s="88"/>
      <c r="T527" s="88"/>
      <c r="U527" s="88"/>
      <c r="V527" s="88"/>
      <c r="W527" s="88"/>
      <c r="X527" s="88"/>
      <c r="Y527" s="88"/>
      <c r="Z527" s="88"/>
      <c r="AA527" s="88"/>
      <c r="AB527" s="88"/>
      <c r="AC527" s="88"/>
      <c r="AD527" s="88"/>
      <c r="AE527" s="88"/>
      <c r="AF527" s="88"/>
      <c r="AG527" s="88"/>
      <c r="AH527" s="88"/>
      <c r="AI527" s="88"/>
      <c r="AJ527" s="88"/>
      <c r="AK527" s="88"/>
      <c r="AL527" s="88"/>
      <c r="AM527" s="88"/>
      <c r="AN527" s="88"/>
      <c r="AO527" s="88"/>
      <c r="AP527" s="88"/>
      <c r="AQ527" s="88"/>
      <c r="AR527" s="88"/>
      <c r="AS527" s="88"/>
      <c r="AT527" s="88"/>
      <c r="AU527" s="88"/>
      <c r="AV527" s="88"/>
      <c r="AW527" s="88"/>
      <c r="AX527" s="88"/>
      <c r="AY527" s="88"/>
      <c r="AZ527" s="88"/>
      <c r="BA527" s="88"/>
      <c r="BB527" s="88"/>
      <c r="BC527" s="88"/>
      <c r="BD527" s="88"/>
      <c r="BE527" s="88"/>
      <c r="BF527" s="88"/>
      <c r="BG527" s="89"/>
      <c r="CD527" s="137" t="s">
        <v>865</v>
      </c>
      <c r="CF527" s="120" t="s">
        <v>326</v>
      </c>
      <c r="CG527" s="123" t="s">
        <v>326</v>
      </c>
      <c r="CH527" s="4" t="b">
        <f t="shared" si="60"/>
        <v>0</v>
      </c>
      <c r="CI527" s="69"/>
      <c r="CJ527" s="69"/>
      <c r="CK527" s="69"/>
      <c r="CP527" s="4" t="b">
        <f t="shared" ref="CP527:CP534" si="78">IF(COUNTIF(DJ:DJ,CF527)&gt;0,TRUE,FALSE)</f>
        <v>0</v>
      </c>
      <c r="CQ527" s="4" t="b">
        <f t="shared" ref="CQ527:CQ539" si="79">IF(COUNTIF($BU$142:$CB$317,CF527)&gt;0,TRUE,FALSE)</f>
        <v>0</v>
      </c>
      <c r="CS527" s="4" t="b">
        <f t="shared" si="77"/>
        <v>0</v>
      </c>
      <c r="CY527" s="4" t="b">
        <f>CY134</f>
        <v>0</v>
      </c>
      <c r="DC527" s="69"/>
      <c r="DD527" s="5"/>
      <c r="DE527" s="5"/>
      <c r="DF527" s="5"/>
      <c r="DG527" s="5"/>
      <c r="DH527" s="5"/>
      <c r="DJ527" s="78"/>
      <c r="DS527" s="5"/>
    </row>
    <row r="528" spans="6:123">
      <c r="F528" s="88"/>
      <c r="G528" s="88"/>
      <c r="H528" s="88"/>
      <c r="I528" s="88"/>
      <c r="J528" s="88"/>
      <c r="K528" s="88"/>
      <c r="L528" s="88"/>
      <c r="M528" s="88"/>
      <c r="N528" s="88"/>
      <c r="O528" s="88"/>
      <c r="P528" s="88"/>
      <c r="Q528" s="88"/>
      <c r="R528" s="88"/>
      <c r="S528" s="88"/>
      <c r="T528" s="88"/>
      <c r="U528" s="88"/>
      <c r="V528" s="88"/>
      <c r="W528" s="88"/>
      <c r="X528" s="88"/>
      <c r="Y528" s="88"/>
      <c r="Z528" s="88"/>
      <c r="AA528" s="88"/>
      <c r="AB528" s="88"/>
      <c r="AC528" s="88"/>
      <c r="AD528" s="88"/>
      <c r="AE528" s="88"/>
      <c r="AF528" s="88"/>
      <c r="AG528" s="88"/>
      <c r="AH528" s="88"/>
      <c r="AI528" s="88"/>
      <c r="AJ528" s="88"/>
      <c r="AK528" s="88"/>
      <c r="AL528" s="88"/>
      <c r="AM528" s="88"/>
      <c r="AN528" s="88"/>
      <c r="AO528" s="88"/>
      <c r="AP528" s="88"/>
      <c r="AQ528" s="88"/>
      <c r="AR528" s="88"/>
      <c r="AS528" s="88"/>
      <c r="AT528" s="88"/>
      <c r="AU528" s="88"/>
      <c r="AV528" s="88"/>
      <c r="AW528" s="88"/>
      <c r="AX528" s="88"/>
      <c r="AY528" s="88"/>
      <c r="AZ528" s="88"/>
      <c r="BA528" s="88"/>
      <c r="BB528" s="88"/>
      <c r="BC528" s="88"/>
      <c r="BD528" s="88"/>
      <c r="BE528" s="88"/>
      <c r="BF528" s="88"/>
      <c r="BG528" s="89"/>
      <c r="CD528" s="137" t="s">
        <v>863</v>
      </c>
      <c r="CF528" s="120" t="s">
        <v>327</v>
      </c>
      <c r="CG528" s="123" t="s">
        <v>327</v>
      </c>
      <c r="CH528" s="4" t="b">
        <f t="shared" si="60"/>
        <v>0</v>
      </c>
      <c r="CI528" s="69"/>
      <c r="CJ528" s="69"/>
      <c r="CK528" s="69"/>
      <c r="CP528" s="4" t="b">
        <f t="shared" si="78"/>
        <v>0</v>
      </c>
      <c r="CQ528" s="4" t="b">
        <f t="shared" si="79"/>
        <v>0</v>
      </c>
      <c r="CS528" s="4" t="b">
        <f t="shared" si="77"/>
        <v>0</v>
      </c>
      <c r="CT528" s="4" t="b">
        <f>CT129</f>
        <v>0</v>
      </c>
      <c r="CU528" s="4" t="b">
        <f>$CU$130</f>
        <v>0</v>
      </c>
      <c r="CX528" s="4" t="b">
        <f>$CX$133</f>
        <v>0</v>
      </c>
      <c r="CY528" s="4" t="b">
        <f>CY134</f>
        <v>0</v>
      </c>
      <c r="CZ528" s="4" t="b">
        <f>CZ135</f>
        <v>0</v>
      </c>
      <c r="DB528" s="4" t="b">
        <f>$DB$137</f>
        <v>0</v>
      </c>
      <c r="DC528" s="69"/>
      <c r="DD528" s="5"/>
      <c r="DE528" s="5"/>
      <c r="DF528" s="5"/>
      <c r="DG528" s="5"/>
      <c r="DH528" s="5"/>
      <c r="DJ528" s="78"/>
      <c r="DS528" s="5"/>
    </row>
    <row r="529" spans="6:123">
      <c r="F529" s="88"/>
      <c r="G529" s="88"/>
      <c r="H529" s="88"/>
      <c r="I529" s="88"/>
      <c r="J529" s="88"/>
      <c r="K529" s="88"/>
      <c r="L529" s="88"/>
      <c r="M529" s="88"/>
      <c r="N529" s="88"/>
      <c r="O529" s="88"/>
      <c r="P529" s="88"/>
      <c r="Q529" s="88"/>
      <c r="R529" s="88"/>
      <c r="S529" s="88"/>
      <c r="T529" s="88"/>
      <c r="U529" s="88"/>
      <c r="V529" s="88"/>
      <c r="W529" s="88"/>
      <c r="X529" s="88"/>
      <c r="Y529" s="88"/>
      <c r="Z529" s="88"/>
      <c r="AA529" s="88"/>
      <c r="AB529" s="88"/>
      <c r="AC529" s="88"/>
      <c r="AD529" s="88"/>
      <c r="AE529" s="88"/>
      <c r="AF529" s="88"/>
      <c r="AG529" s="88"/>
      <c r="AH529" s="88"/>
      <c r="AI529" s="88"/>
      <c r="AJ529" s="88"/>
      <c r="AK529" s="88"/>
      <c r="AL529" s="88"/>
      <c r="AM529" s="88"/>
      <c r="AN529" s="88"/>
      <c r="AO529" s="88"/>
      <c r="AP529" s="88"/>
      <c r="AQ529" s="88"/>
      <c r="AR529" s="88"/>
      <c r="AS529" s="88"/>
      <c r="AT529" s="88"/>
      <c r="AU529" s="88"/>
      <c r="AV529" s="88"/>
      <c r="AW529" s="88"/>
      <c r="AX529" s="88"/>
      <c r="AY529" s="88"/>
      <c r="AZ529" s="88"/>
      <c r="BA529" s="88"/>
      <c r="BB529" s="88"/>
      <c r="BC529" s="88"/>
      <c r="BD529" s="88"/>
      <c r="BE529" s="88"/>
      <c r="BF529" s="88"/>
      <c r="BG529" s="89"/>
      <c r="CF529" s="120" t="s">
        <v>330</v>
      </c>
      <c r="CG529" s="123" t="s">
        <v>330</v>
      </c>
      <c r="CH529" s="4" t="b">
        <f t="shared" si="60"/>
        <v>0</v>
      </c>
      <c r="CI529" s="69"/>
      <c r="CJ529" s="69"/>
      <c r="CK529" s="69"/>
      <c r="CP529" s="4" t="b">
        <f t="shared" si="78"/>
        <v>0</v>
      </c>
      <c r="CQ529" s="4" t="b">
        <f t="shared" si="79"/>
        <v>0</v>
      </c>
      <c r="CS529" s="4" t="b">
        <f t="shared" si="77"/>
        <v>0</v>
      </c>
      <c r="CY529" s="4" t="b">
        <f>CY134</f>
        <v>0</v>
      </c>
      <c r="DC529" s="69"/>
      <c r="DD529" s="5"/>
      <c r="DE529" s="5"/>
      <c r="DF529" s="5"/>
      <c r="DG529" s="5"/>
      <c r="DH529" s="5"/>
      <c r="DJ529" s="78"/>
      <c r="DS529" s="5"/>
    </row>
    <row r="530" spans="6:123">
      <c r="F530" s="88"/>
      <c r="G530" s="88"/>
      <c r="H530" s="88"/>
      <c r="I530" s="88"/>
      <c r="J530" s="88"/>
      <c r="K530" s="88"/>
      <c r="L530" s="88"/>
      <c r="M530" s="88"/>
      <c r="N530" s="88"/>
      <c r="O530" s="88"/>
      <c r="P530" s="88"/>
      <c r="Q530" s="88"/>
      <c r="R530" s="88"/>
      <c r="S530" s="88"/>
      <c r="T530" s="88"/>
      <c r="U530" s="88"/>
      <c r="V530" s="88"/>
      <c r="W530" s="88"/>
      <c r="X530" s="88"/>
      <c r="Y530" s="88"/>
      <c r="Z530" s="88"/>
      <c r="AA530" s="88"/>
      <c r="AB530" s="88"/>
      <c r="AC530" s="88"/>
      <c r="AD530" s="88"/>
      <c r="AE530" s="88"/>
      <c r="AF530" s="88"/>
      <c r="AG530" s="88"/>
      <c r="AH530" s="88"/>
      <c r="AI530" s="88"/>
      <c r="AJ530" s="88"/>
      <c r="AK530" s="88"/>
      <c r="AL530" s="88"/>
      <c r="AM530" s="88"/>
      <c r="AN530" s="88"/>
      <c r="AO530" s="88"/>
      <c r="AP530" s="88"/>
      <c r="AQ530" s="88"/>
      <c r="AR530" s="88"/>
      <c r="AS530" s="88"/>
      <c r="AT530" s="88"/>
      <c r="AU530" s="88"/>
      <c r="AV530" s="88"/>
      <c r="AW530" s="88"/>
      <c r="AX530" s="88"/>
      <c r="AY530" s="88"/>
      <c r="AZ530" s="88"/>
      <c r="BA530" s="88"/>
      <c r="BB530" s="88"/>
      <c r="BC530" s="88"/>
      <c r="BD530" s="88"/>
      <c r="BE530" s="88"/>
      <c r="BF530" s="88"/>
      <c r="BG530" s="89"/>
      <c r="CF530" s="120" t="s">
        <v>573</v>
      </c>
      <c r="CG530" s="123" t="s">
        <v>573</v>
      </c>
      <c r="CH530" s="4" t="b">
        <f t="shared" si="60"/>
        <v>0</v>
      </c>
      <c r="CI530" s="69"/>
      <c r="CJ530" s="69"/>
      <c r="CK530" s="69"/>
      <c r="CP530" s="4" t="b">
        <f t="shared" si="78"/>
        <v>0</v>
      </c>
      <c r="CQ530" s="4" t="b">
        <f t="shared" si="79"/>
        <v>0</v>
      </c>
      <c r="CU530" s="4" t="b">
        <f>$CU$130</f>
        <v>0</v>
      </c>
      <c r="CX530" s="4" t="b">
        <f>$CX$133</f>
        <v>0</v>
      </c>
      <c r="CZ530" s="4" t="b">
        <f>CZ135</f>
        <v>0</v>
      </c>
      <c r="DB530" s="4" t="b">
        <f>$DB$137</f>
        <v>0</v>
      </c>
      <c r="DC530" s="69"/>
      <c r="DD530" s="5"/>
      <c r="DE530" s="5"/>
      <c r="DF530" s="5"/>
      <c r="DG530" s="5"/>
      <c r="DH530" s="5"/>
      <c r="DJ530" s="78"/>
      <c r="DS530" s="5"/>
    </row>
    <row r="531" spans="6:123">
      <c r="F531" s="88"/>
      <c r="G531" s="88"/>
      <c r="H531" s="88"/>
      <c r="I531" s="88"/>
      <c r="J531" s="88"/>
      <c r="K531" s="88"/>
      <c r="L531" s="88"/>
      <c r="M531" s="88"/>
      <c r="N531" s="88"/>
      <c r="O531" s="88"/>
      <c r="P531" s="88"/>
      <c r="Q531" s="88"/>
      <c r="R531" s="88"/>
      <c r="S531" s="88"/>
      <c r="T531" s="88"/>
      <c r="U531" s="88"/>
      <c r="V531" s="88"/>
      <c r="W531" s="88"/>
      <c r="X531" s="88"/>
      <c r="Y531" s="88"/>
      <c r="Z531" s="88"/>
      <c r="AA531" s="88"/>
      <c r="AB531" s="88"/>
      <c r="AC531" s="88"/>
      <c r="AD531" s="88"/>
      <c r="AE531" s="88"/>
      <c r="AF531" s="88"/>
      <c r="AG531" s="88"/>
      <c r="AH531" s="88"/>
      <c r="AI531" s="88"/>
      <c r="AJ531" s="88"/>
      <c r="AK531" s="88"/>
      <c r="AL531" s="88"/>
      <c r="AM531" s="88"/>
      <c r="AN531" s="88"/>
      <c r="AO531" s="88"/>
      <c r="AP531" s="88"/>
      <c r="AQ531" s="88"/>
      <c r="AR531" s="88"/>
      <c r="AS531" s="88"/>
      <c r="AT531" s="88"/>
      <c r="AU531" s="88"/>
      <c r="AV531" s="88"/>
      <c r="AW531" s="88"/>
      <c r="AX531" s="88"/>
      <c r="AY531" s="88"/>
      <c r="AZ531" s="88"/>
      <c r="BA531" s="88"/>
      <c r="BB531" s="88"/>
      <c r="BC531" s="88"/>
      <c r="BD531" s="88"/>
      <c r="BE531" s="88"/>
      <c r="BF531" s="88"/>
      <c r="BG531" s="89"/>
      <c r="CF531" s="120" t="s">
        <v>331</v>
      </c>
      <c r="CG531" s="123" t="s">
        <v>331</v>
      </c>
      <c r="CH531" s="4" t="b">
        <f t="shared" si="60"/>
        <v>0</v>
      </c>
      <c r="CI531" s="69"/>
      <c r="CJ531" s="69"/>
      <c r="CK531" s="69"/>
      <c r="CP531" s="4" t="b">
        <f t="shared" si="78"/>
        <v>0</v>
      </c>
      <c r="CQ531" s="4" t="b">
        <f t="shared" si="79"/>
        <v>0</v>
      </c>
      <c r="CS531" s="4" t="b">
        <f>$CS$128</f>
        <v>0</v>
      </c>
      <c r="CT531" s="4" t="b">
        <f>CT129</f>
        <v>0</v>
      </c>
      <c r="CY531" s="4" t="b">
        <f>CY134</f>
        <v>0</v>
      </c>
      <c r="DC531" s="69"/>
      <c r="DD531" s="5"/>
      <c r="DE531" s="5"/>
      <c r="DF531" s="5"/>
      <c r="DG531" s="5"/>
      <c r="DH531" s="5"/>
      <c r="DJ531" s="78"/>
      <c r="DS531" s="5"/>
    </row>
    <row r="532" spans="6:123">
      <c r="F532" s="88"/>
      <c r="G532" s="88"/>
      <c r="H532" s="88"/>
      <c r="I532" s="88"/>
      <c r="J532" s="88"/>
      <c r="K532" s="88"/>
      <c r="L532" s="88"/>
      <c r="M532" s="88"/>
      <c r="N532" s="88"/>
      <c r="O532" s="88"/>
      <c r="P532" s="88"/>
      <c r="Q532" s="88"/>
      <c r="R532" s="88"/>
      <c r="S532" s="88"/>
      <c r="T532" s="88"/>
      <c r="U532" s="88"/>
      <c r="V532" s="88"/>
      <c r="W532" s="88"/>
      <c r="X532" s="88"/>
      <c r="Y532" s="88"/>
      <c r="Z532" s="88"/>
      <c r="AA532" s="88"/>
      <c r="AB532" s="88"/>
      <c r="AC532" s="88"/>
      <c r="AD532" s="88"/>
      <c r="AE532" s="88"/>
      <c r="AF532" s="88"/>
      <c r="AG532" s="88"/>
      <c r="AH532" s="88"/>
      <c r="AI532" s="88"/>
      <c r="AJ532" s="88"/>
      <c r="AK532" s="88"/>
      <c r="AL532" s="88"/>
      <c r="AM532" s="88"/>
      <c r="AN532" s="88"/>
      <c r="AO532" s="88"/>
      <c r="AP532" s="88"/>
      <c r="AQ532" s="88"/>
      <c r="AR532" s="88"/>
      <c r="AS532" s="88"/>
      <c r="AT532" s="88"/>
      <c r="AU532" s="88"/>
      <c r="AV532" s="88"/>
      <c r="AW532" s="88"/>
      <c r="AX532" s="88"/>
      <c r="AY532" s="88"/>
      <c r="AZ532" s="88"/>
      <c r="BA532" s="88"/>
      <c r="BB532" s="88"/>
      <c r="BC532" s="88"/>
      <c r="BD532" s="88"/>
      <c r="BE532" s="88"/>
      <c r="BF532" s="88"/>
      <c r="BG532" s="89"/>
      <c r="CF532" s="120" t="s">
        <v>574</v>
      </c>
      <c r="CG532" s="123" t="s">
        <v>574</v>
      </c>
      <c r="CH532" s="4" t="b">
        <f t="shared" si="60"/>
        <v>0</v>
      </c>
      <c r="CI532" s="69"/>
      <c r="CJ532" s="69"/>
      <c r="CK532" s="69"/>
      <c r="CP532" s="4" t="b">
        <f t="shared" si="78"/>
        <v>0</v>
      </c>
      <c r="CQ532" s="4" t="b">
        <f t="shared" si="79"/>
        <v>0</v>
      </c>
      <c r="CU532" s="4" t="b">
        <f>$CU$130</f>
        <v>0</v>
      </c>
      <c r="CX532" s="4" t="b">
        <f>$CX$133</f>
        <v>0</v>
      </c>
      <c r="CZ532" s="4" t="b">
        <f>CZ135</f>
        <v>0</v>
      </c>
      <c r="DB532" s="4" t="b">
        <f>$DB$137</f>
        <v>0</v>
      </c>
      <c r="DC532" s="69"/>
      <c r="DD532" s="5"/>
      <c r="DE532" s="5"/>
      <c r="DF532" s="5"/>
      <c r="DG532" s="5"/>
      <c r="DH532" s="5"/>
      <c r="DJ532" s="78"/>
      <c r="DS532" s="5"/>
    </row>
    <row r="533" spans="6:123">
      <c r="F533" s="88"/>
      <c r="G533" s="88"/>
      <c r="H533" s="88"/>
      <c r="I533" s="88"/>
      <c r="J533" s="88"/>
      <c r="K533" s="88"/>
      <c r="L533" s="88"/>
      <c r="M533" s="88"/>
      <c r="N533" s="88"/>
      <c r="O533" s="88"/>
      <c r="P533" s="88"/>
      <c r="Q533" s="88"/>
      <c r="R533" s="88"/>
      <c r="S533" s="88"/>
      <c r="T533" s="88"/>
      <c r="U533" s="88"/>
      <c r="V533" s="88"/>
      <c r="W533" s="88"/>
      <c r="X533" s="88"/>
      <c r="Y533" s="88"/>
      <c r="Z533" s="88"/>
      <c r="AA533" s="88"/>
      <c r="AB533" s="88"/>
      <c r="AC533" s="88"/>
      <c r="AD533" s="88"/>
      <c r="AE533" s="88"/>
      <c r="AF533" s="88"/>
      <c r="AG533" s="88"/>
      <c r="AH533" s="88"/>
      <c r="AI533" s="88"/>
      <c r="AJ533" s="88"/>
      <c r="AK533" s="88"/>
      <c r="AL533" s="88"/>
      <c r="AM533" s="88"/>
      <c r="AN533" s="88"/>
      <c r="AO533" s="88"/>
      <c r="AP533" s="88"/>
      <c r="AQ533" s="88"/>
      <c r="AR533" s="88"/>
      <c r="AS533" s="88"/>
      <c r="AT533" s="88"/>
      <c r="AU533" s="88"/>
      <c r="AV533" s="88"/>
      <c r="AW533" s="88"/>
      <c r="AX533" s="88"/>
      <c r="AY533" s="88"/>
      <c r="AZ533" s="88"/>
      <c r="BA533" s="88"/>
      <c r="BB533" s="88"/>
      <c r="BC533" s="88"/>
      <c r="BD533" s="88"/>
      <c r="BE533" s="88"/>
      <c r="BF533" s="88"/>
      <c r="BG533" s="89"/>
      <c r="CF533" s="120" t="s">
        <v>332</v>
      </c>
      <c r="CG533" s="123" t="s">
        <v>332</v>
      </c>
      <c r="CH533" s="4" t="b">
        <f t="shared" si="60"/>
        <v>0</v>
      </c>
      <c r="CI533" s="69"/>
      <c r="CJ533" s="69"/>
      <c r="CK533" s="69"/>
      <c r="CP533" s="4" t="b">
        <f t="shared" si="78"/>
        <v>0</v>
      </c>
      <c r="CQ533" s="4" t="b">
        <f t="shared" si="79"/>
        <v>0</v>
      </c>
      <c r="CS533" s="4" t="b">
        <f>$CS$128</f>
        <v>0</v>
      </c>
      <c r="CY533" s="4" t="b">
        <f>CY134</f>
        <v>0</v>
      </c>
      <c r="DC533" s="69"/>
      <c r="DD533" s="5"/>
      <c r="DE533" s="5"/>
      <c r="DF533" s="5"/>
      <c r="DG533" s="5"/>
      <c r="DH533" s="5"/>
      <c r="DJ533" s="78"/>
      <c r="DS533" s="5"/>
    </row>
    <row r="534" spans="6:123">
      <c r="F534" s="88"/>
      <c r="G534" s="88"/>
      <c r="H534" s="88"/>
      <c r="I534" s="88"/>
      <c r="J534" s="88"/>
      <c r="K534" s="88"/>
      <c r="L534" s="88"/>
      <c r="M534" s="88"/>
      <c r="N534" s="88"/>
      <c r="O534" s="88"/>
      <c r="P534" s="88"/>
      <c r="Q534" s="88"/>
      <c r="R534" s="88"/>
      <c r="S534" s="88"/>
      <c r="T534" s="88"/>
      <c r="U534" s="88"/>
      <c r="V534" s="88"/>
      <c r="W534" s="88"/>
      <c r="X534" s="88"/>
      <c r="Y534" s="88"/>
      <c r="Z534" s="88"/>
      <c r="AA534" s="88"/>
      <c r="AB534" s="88"/>
      <c r="AC534" s="88"/>
      <c r="AD534" s="88"/>
      <c r="AE534" s="88"/>
      <c r="AF534" s="88"/>
      <c r="AG534" s="88"/>
      <c r="AH534" s="88"/>
      <c r="AI534" s="88"/>
      <c r="AJ534" s="88"/>
      <c r="AK534" s="88"/>
      <c r="AL534" s="88"/>
      <c r="AM534" s="88"/>
      <c r="AN534" s="88"/>
      <c r="AO534" s="88"/>
      <c r="AP534" s="88"/>
      <c r="AQ534" s="88"/>
      <c r="AR534" s="88"/>
      <c r="AS534" s="88"/>
      <c r="AT534" s="88"/>
      <c r="AU534" s="88"/>
      <c r="AV534" s="88"/>
      <c r="AW534" s="88"/>
      <c r="AX534" s="88"/>
      <c r="AY534" s="88"/>
      <c r="AZ534" s="88"/>
      <c r="BA534" s="88"/>
      <c r="BB534" s="88"/>
      <c r="BC534" s="88"/>
      <c r="BD534" s="88"/>
      <c r="BE534" s="88"/>
      <c r="BF534" s="88"/>
      <c r="BG534" s="89"/>
      <c r="CF534" s="120" t="s">
        <v>575</v>
      </c>
      <c r="CG534" s="123" t="s">
        <v>575</v>
      </c>
      <c r="CH534" s="4" t="b">
        <f t="shared" si="60"/>
        <v>0</v>
      </c>
      <c r="CI534" s="69"/>
      <c r="CJ534" s="69"/>
      <c r="CK534" s="69"/>
      <c r="CP534" s="4" t="b">
        <f t="shared" si="78"/>
        <v>0</v>
      </c>
      <c r="CQ534" s="4" t="b">
        <f t="shared" si="79"/>
        <v>0</v>
      </c>
      <c r="CU534" s="4" t="b">
        <f>$CU$130</f>
        <v>0</v>
      </c>
      <c r="CX534" s="4" t="b">
        <f>$CX$133</f>
        <v>0</v>
      </c>
      <c r="CZ534" s="4" t="b">
        <f>CZ135</f>
        <v>0</v>
      </c>
      <c r="DB534" s="4" t="b">
        <f>$DB$137</f>
        <v>0</v>
      </c>
      <c r="DC534" s="69"/>
      <c r="DD534" s="5"/>
      <c r="DE534" s="5"/>
      <c r="DF534" s="5"/>
      <c r="DG534" s="5"/>
      <c r="DH534" s="5"/>
      <c r="DJ534" s="78"/>
      <c r="DS534" s="5"/>
    </row>
    <row r="535" spans="6:123">
      <c r="F535" s="88"/>
      <c r="G535" s="88"/>
      <c r="H535" s="88"/>
      <c r="I535" s="88"/>
      <c r="J535" s="88"/>
      <c r="K535" s="88"/>
      <c r="L535" s="88"/>
      <c r="M535" s="88"/>
      <c r="N535" s="88"/>
      <c r="O535" s="88"/>
      <c r="P535" s="88"/>
      <c r="Q535" s="88"/>
      <c r="R535" s="88"/>
      <c r="S535" s="88"/>
      <c r="T535" s="88"/>
      <c r="U535" s="88"/>
      <c r="V535" s="88"/>
      <c r="W535" s="88"/>
      <c r="X535" s="88"/>
      <c r="Y535" s="88"/>
      <c r="Z535" s="88"/>
      <c r="AA535" s="88"/>
      <c r="AB535" s="88"/>
      <c r="AC535" s="88"/>
      <c r="AD535" s="88"/>
      <c r="AE535" s="88"/>
      <c r="AF535" s="88"/>
      <c r="AG535" s="88"/>
      <c r="AH535" s="88"/>
      <c r="AI535" s="88"/>
      <c r="AJ535" s="88"/>
      <c r="AK535" s="88"/>
      <c r="AL535" s="88"/>
      <c r="AM535" s="88"/>
      <c r="AN535" s="88"/>
      <c r="AO535" s="88"/>
      <c r="AP535" s="88"/>
      <c r="AQ535" s="88"/>
      <c r="AR535" s="88"/>
      <c r="AS535" s="88"/>
      <c r="AT535" s="88"/>
      <c r="AU535" s="88"/>
      <c r="AV535" s="88"/>
      <c r="AW535" s="88"/>
      <c r="AX535" s="88"/>
      <c r="AY535" s="88"/>
      <c r="AZ535" s="88"/>
      <c r="BA535" s="88"/>
      <c r="BB535" s="88"/>
      <c r="BC535" s="88"/>
      <c r="BD535" s="88"/>
      <c r="BE535" s="88"/>
      <c r="BF535" s="88"/>
      <c r="BG535" s="89"/>
      <c r="CF535" s="120" t="s">
        <v>876</v>
      </c>
      <c r="CG535" s="123" t="s">
        <v>876</v>
      </c>
      <c r="CH535" s="4" t="b">
        <f t="shared" si="60"/>
        <v>0</v>
      </c>
      <c r="CI535" s="69"/>
      <c r="CJ535" s="69"/>
      <c r="CK535" s="69"/>
      <c r="CP535" s="4" t="b">
        <f t="shared" ref="CP535" si="80">IF(COUNTIF(DJ:DJ,CF535)&gt;0,TRUE,FALSE)</f>
        <v>0</v>
      </c>
      <c r="CQ535" s="4" t="b">
        <f t="shared" ref="CQ535" si="81">IF(COUNTIF($BU$142:$CB$317,CF535)&gt;0,TRUE,FALSE)</f>
        <v>0</v>
      </c>
      <c r="CS535" s="4" t="b">
        <f t="shared" ref="CS535:CS539" si="82">$CS$128</f>
        <v>0</v>
      </c>
      <c r="CY535" s="4" t="b">
        <f>CY134</f>
        <v>0</v>
      </c>
      <c r="DC535" s="69"/>
      <c r="DD535" s="5"/>
      <c r="DE535" s="5"/>
      <c r="DF535" s="5"/>
      <c r="DG535" s="5"/>
      <c r="DH535" s="5"/>
      <c r="DJ535" s="78"/>
      <c r="DS535" s="5"/>
    </row>
    <row r="536" spans="6:123">
      <c r="F536" s="88"/>
      <c r="G536" s="88"/>
      <c r="H536" s="88"/>
      <c r="I536" s="88"/>
      <c r="J536" s="88"/>
      <c r="K536" s="88"/>
      <c r="L536" s="88"/>
      <c r="M536" s="88"/>
      <c r="N536" s="88"/>
      <c r="O536" s="88"/>
      <c r="P536" s="88"/>
      <c r="Q536" s="88"/>
      <c r="R536" s="88"/>
      <c r="S536" s="88"/>
      <c r="T536" s="88"/>
      <c r="U536" s="88"/>
      <c r="V536" s="88"/>
      <c r="W536" s="88"/>
      <c r="X536" s="88"/>
      <c r="Y536" s="88"/>
      <c r="Z536" s="88"/>
      <c r="AA536" s="88"/>
      <c r="AB536" s="88"/>
      <c r="AC536" s="88"/>
      <c r="AD536" s="88"/>
      <c r="AE536" s="88"/>
      <c r="AF536" s="88"/>
      <c r="AG536" s="88"/>
      <c r="AH536" s="88"/>
      <c r="AI536" s="88"/>
      <c r="AJ536" s="88"/>
      <c r="AK536" s="88"/>
      <c r="AL536" s="88"/>
      <c r="AM536" s="88"/>
      <c r="AN536" s="88"/>
      <c r="AO536" s="88"/>
      <c r="AP536" s="88"/>
      <c r="AQ536" s="88"/>
      <c r="AR536" s="88"/>
      <c r="AS536" s="88"/>
      <c r="AT536" s="88"/>
      <c r="AU536" s="88"/>
      <c r="AV536" s="88"/>
      <c r="AW536" s="88"/>
      <c r="AX536" s="88"/>
      <c r="AY536" s="88"/>
      <c r="AZ536" s="88"/>
      <c r="BA536" s="88"/>
      <c r="BB536" s="88"/>
      <c r="BC536" s="88"/>
      <c r="BD536" s="88"/>
      <c r="BE536" s="88"/>
      <c r="BF536" s="88"/>
      <c r="BG536" s="89"/>
      <c r="CF536" s="120" t="s">
        <v>878</v>
      </c>
      <c r="CG536" s="123" t="s">
        <v>878</v>
      </c>
      <c r="CH536" s="4" t="b">
        <f>IF(COUNTIF(CP536:DD536,TRUE)=0,FALSE,TRUE)</f>
        <v>0</v>
      </c>
      <c r="CI536" s="69"/>
      <c r="CJ536" s="69"/>
      <c r="CK536" s="69"/>
      <c r="CP536" s="4" t="b">
        <f>IF(COUNTIF(DJ:DJ,CF536)&gt;0,TRUE,FALSE)</f>
        <v>0</v>
      </c>
      <c r="CQ536" s="4" t="b">
        <f>IF(COUNTIF($BU$142:$CB$317,CF536)&gt;0,TRUE,FALSE)</f>
        <v>0</v>
      </c>
      <c r="CU536" s="4" t="b">
        <f>$CU$130</f>
        <v>0</v>
      </c>
      <c r="CX536" s="4" t="b">
        <f>$CX$133</f>
        <v>0</v>
      </c>
      <c r="CZ536" s="4" t="b">
        <f>$CZ$135</f>
        <v>0</v>
      </c>
      <c r="DB536" s="4" t="b">
        <f>$DB$137</f>
        <v>0</v>
      </c>
      <c r="DC536" s="69"/>
      <c r="DD536" s="5"/>
      <c r="DE536" s="5"/>
      <c r="DF536" s="5"/>
      <c r="DG536" s="5"/>
      <c r="DH536" s="5"/>
      <c r="DJ536" s="78"/>
      <c r="DS536" s="5"/>
    </row>
    <row r="537" spans="6:123">
      <c r="F537" s="88"/>
      <c r="G537" s="88"/>
      <c r="H537" s="88"/>
      <c r="I537" s="88"/>
      <c r="J537" s="88"/>
      <c r="K537" s="88"/>
      <c r="L537" s="88"/>
      <c r="M537" s="88"/>
      <c r="N537" s="88"/>
      <c r="O537" s="88"/>
      <c r="P537" s="88"/>
      <c r="Q537" s="88"/>
      <c r="R537" s="88"/>
      <c r="S537" s="88"/>
      <c r="T537" s="88"/>
      <c r="U537" s="88"/>
      <c r="V537" s="88"/>
      <c r="W537" s="88"/>
      <c r="X537" s="88"/>
      <c r="Y537" s="88"/>
      <c r="Z537" s="88"/>
      <c r="AA537" s="88"/>
      <c r="AB537" s="88"/>
      <c r="AC537" s="88"/>
      <c r="AD537" s="88"/>
      <c r="AE537" s="88"/>
      <c r="AF537" s="88"/>
      <c r="AG537" s="88"/>
      <c r="AH537" s="88"/>
      <c r="AI537" s="88"/>
      <c r="AJ537" s="88"/>
      <c r="AK537" s="88"/>
      <c r="AL537" s="88"/>
      <c r="AM537" s="88"/>
      <c r="AN537" s="88"/>
      <c r="AO537" s="88"/>
      <c r="AP537" s="88"/>
      <c r="AQ537" s="88"/>
      <c r="AR537" s="88"/>
      <c r="AS537" s="88"/>
      <c r="AT537" s="88"/>
      <c r="AU537" s="88"/>
      <c r="AV537" s="88"/>
      <c r="AW537" s="88"/>
      <c r="AX537" s="88"/>
      <c r="AY537" s="88"/>
      <c r="AZ537" s="88"/>
      <c r="BA537" s="88"/>
      <c r="BB537" s="88"/>
      <c r="BC537" s="88"/>
      <c r="BD537" s="88"/>
      <c r="BE537" s="88"/>
      <c r="BF537" s="88"/>
      <c r="BG537" s="89"/>
      <c r="CF537" s="120" t="s">
        <v>877</v>
      </c>
      <c r="CG537" s="123" t="s">
        <v>877</v>
      </c>
      <c r="CH537" s="4" t="b">
        <f t="shared" si="60"/>
        <v>0</v>
      </c>
      <c r="CI537" s="69"/>
      <c r="CJ537" s="69"/>
      <c r="CK537" s="69"/>
      <c r="CP537" s="4" t="b">
        <f>IF(COUNTIF(DJ:DJ,CF537)&gt;0,TRUE,FALSE)</f>
        <v>0</v>
      </c>
      <c r="CQ537" s="4" t="b">
        <f t="shared" si="79"/>
        <v>0</v>
      </c>
      <c r="CS537" s="4" t="b">
        <f t="shared" si="82"/>
        <v>0</v>
      </c>
      <c r="CY537" s="4" t="b">
        <f>CY134</f>
        <v>0</v>
      </c>
      <c r="DC537" s="69"/>
      <c r="DD537" s="5"/>
      <c r="DE537" s="5"/>
      <c r="DF537" s="5"/>
      <c r="DG537" s="5"/>
      <c r="DH537" s="5"/>
      <c r="DJ537" s="78"/>
      <c r="DS537" s="5"/>
    </row>
    <row r="538" spans="6:123">
      <c r="F538" s="88"/>
      <c r="G538" s="88"/>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c r="AG538" s="88"/>
      <c r="AH538" s="88"/>
      <c r="AI538" s="88"/>
      <c r="AJ538" s="88"/>
      <c r="AK538" s="88"/>
      <c r="AL538" s="88"/>
      <c r="AM538" s="88"/>
      <c r="AN538" s="88"/>
      <c r="AO538" s="88"/>
      <c r="AP538" s="88"/>
      <c r="AQ538" s="88"/>
      <c r="AR538" s="88"/>
      <c r="AS538" s="88"/>
      <c r="AT538" s="88"/>
      <c r="AU538" s="88"/>
      <c r="AV538" s="88"/>
      <c r="AW538" s="88"/>
      <c r="AX538" s="88"/>
      <c r="AY538" s="88"/>
      <c r="AZ538" s="88"/>
      <c r="BA538" s="88"/>
      <c r="BB538" s="88"/>
      <c r="BC538" s="88"/>
      <c r="BD538" s="88"/>
      <c r="BE538" s="88"/>
      <c r="BF538" s="88"/>
      <c r="BG538" s="89"/>
      <c r="CF538" s="120" t="s">
        <v>879</v>
      </c>
      <c r="CG538" s="123" t="s">
        <v>879</v>
      </c>
      <c r="CH538" s="4" t="b">
        <f t="shared" si="60"/>
        <v>0</v>
      </c>
      <c r="CI538" s="69"/>
      <c r="CJ538" s="69"/>
      <c r="CK538" s="69"/>
      <c r="CP538" s="4" t="b">
        <f>IF(COUNTIF(DJ:DJ,CF538)&gt;0,TRUE,FALSE)</f>
        <v>0</v>
      </c>
      <c r="CQ538" s="4" t="b">
        <f t="shared" si="79"/>
        <v>0</v>
      </c>
      <c r="CU538" s="4" t="b">
        <f>$CU$130</f>
        <v>0</v>
      </c>
      <c r="CX538" s="4" t="b">
        <f>$CX$133</f>
        <v>0</v>
      </c>
      <c r="CZ538" s="4" t="b">
        <f>$CZ$135</f>
        <v>0</v>
      </c>
      <c r="DB538" s="4" t="b">
        <f>$DB$137</f>
        <v>0</v>
      </c>
      <c r="DC538" s="69"/>
      <c r="DD538" s="5"/>
      <c r="DE538" s="5"/>
      <c r="DF538" s="5"/>
      <c r="DG538" s="5"/>
      <c r="DH538" s="5"/>
      <c r="DJ538" s="78"/>
      <c r="DS538" s="5"/>
    </row>
    <row r="539" spans="6:123">
      <c r="F539" s="88"/>
      <c r="G539" s="88"/>
      <c r="H539" s="88"/>
      <c r="I539" s="88"/>
      <c r="J539" s="88"/>
      <c r="K539" s="88"/>
      <c r="L539" s="88"/>
      <c r="M539" s="88"/>
      <c r="N539" s="88"/>
      <c r="O539" s="88"/>
      <c r="P539" s="88"/>
      <c r="Q539" s="88"/>
      <c r="R539" s="88"/>
      <c r="S539" s="88"/>
      <c r="T539" s="88"/>
      <c r="U539" s="88"/>
      <c r="V539" s="88"/>
      <c r="W539" s="88"/>
      <c r="X539" s="88"/>
      <c r="Y539" s="88"/>
      <c r="Z539" s="88"/>
      <c r="AA539" s="88"/>
      <c r="AB539" s="88"/>
      <c r="AC539" s="88"/>
      <c r="AD539" s="88"/>
      <c r="AE539" s="88"/>
      <c r="AF539" s="88"/>
      <c r="AG539" s="88"/>
      <c r="AH539" s="88"/>
      <c r="AI539" s="88"/>
      <c r="AJ539" s="88"/>
      <c r="AK539" s="88"/>
      <c r="AL539" s="88"/>
      <c r="AM539" s="88"/>
      <c r="AN539" s="88"/>
      <c r="AO539" s="88"/>
      <c r="AP539" s="88"/>
      <c r="AQ539" s="88"/>
      <c r="AR539" s="88"/>
      <c r="AS539" s="88"/>
      <c r="AT539" s="88"/>
      <c r="AU539" s="88"/>
      <c r="AV539" s="88"/>
      <c r="AW539" s="88"/>
      <c r="AX539" s="88"/>
      <c r="AY539" s="88"/>
      <c r="AZ539" s="88"/>
      <c r="BA539" s="88"/>
      <c r="BB539" s="88"/>
      <c r="BC539" s="88"/>
      <c r="BD539" s="88"/>
      <c r="BE539" s="88"/>
      <c r="BF539" s="88"/>
      <c r="BG539" s="89"/>
      <c r="CF539" s="120" t="s">
        <v>334</v>
      </c>
      <c r="CG539" s="123" t="s">
        <v>334</v>
      </c>
      <c r="CH539" s="4" t="b">
        <f t="shared" si="60"/>
        <v>0</v>
      </c>
      <c r="CI539" s="69"/>
      <c r="CJ539" s="69"/>
      <c r="CK539" s="69"/>
      <c r="CP539" s="4" t="b">
        <f>IF(COUNTIF(DJ:DJ,CF539)&gt;0,TRUE,FALSE)</f>
        <v>0</v>
      </c>
      <c r="CQ539" s="4" t="b">
        <f t="shared" si="79"/>
        <v>0</v>
      </c>
      <c r="CS539" s="4" t="b">
        <f t="shared" si="82"/>
        <v>0</v>
      </c>
      <c r="CY539" s="4" t="b">
        <f>CY134</f>
        <v>0</v>
      </c>
      <c r="DC539" s="69"/>
      <c r="DD539" s="5"/>
      <c r="DE539" s="5"/>
      <c r="DF539" s="5"/>
      <c r="DG539" s="5"/>
      <c r="DH539" s="5"/>
      <c r="DJ539" s="78"/>
      <c r="DS539" s="5"/>
    </row>
    <row r="540" spans="6:123">
      <c r="F540" s="88"/>
      <c r="G540" s="88"/>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c r="AG540" s="88"/>
      <c r="AH540" s="88"/>
      <c r="AI540" s="88"/>
      <c r="AJ540" s="88"/>
      <c r="AK540" s="88"/>
      <c r="AL540" s="88"/>
      <c r="AM540" s="88"/>
      <c r="AN540" s="88"/>
      <c r="AO540" s="88"/>
      <c r="AP540" s="88"/>
      <c r="AQ540" s="88"/>
      <c r="AR540" s="88"/>
      <c r="AS540" s="88"/>
      <c r="AT540" s="88"/>
      <c r="AU540" s="88"/>
      <c r="AV540" s="88"/>
      <c r="AW540" s="88"/>
      <c r="AX540" s="88"/>
      <c r="AY540" s="88"/>
      <c r="AZ540" s="88"/>
      <c r="BA540" s="88"/>
      <c r="BB540" s="88"/>
      <c r="BC540" s="88"/>
      <c r="BD540" s="88"/>
      <c r="BE540" s="88"/>
      <c r="BF540" s="88"/>
      <c r="BG540" s="89"/>
      <c r="CD540" s="138" t="s">
        <v>864</v>
      </c>
      <c r="CF540" s="136" t="str">
        <f>CF539&amp;"_1mM"</f>
        <v>LOK_1mM</v>
      </c>
      <c r="CG540" s="136" t="str">
        <f>CG539&amp;"_1mM"</f>
        <v>LOK_1mM</v>
      </c>
      <c r="CI540" s="69"/>
      <c r="CJ540" s="69"/>
      <c r="CK540" s="69"/>
      <c r="DC540" s="69"/>
      <c r="DD540" s="5"/>
      <c r="DE540" s="5"/>
      <c r="DF540" s="5"/>
      <c r="DG540" s="5"/>
      <c r="DH540" s="5"/>
      <c r="DJ540" s="78"/>
      <c r="DS540" s="5"/>
    </row>
    <row r="541" spans="6:123">
      <c r="F541" s="88"/>
      <c r="G541" s="88"/>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c r="AG541" s="88"/>
      <c r="AH541" s="88"/>
      <c r="AI541" s="88"/>
      <c r="AJ541" s="88"/>
      <c r="AK541" s="88"/>
      <c r="AL541" s="88"/>
      <c r="AM541" s="88"/>
      <c r="AN541" s="88"/>
      <c r="AO541" s="88"/>
      <c r="AP541" s="88"/>
      <c r="AQ541" s="88"/>
      <c r="AR541" s="88"/>
      <c r="AS541" s="88"/>
      <c r="AT541" s="88"/>
      <c r="AU541" s="88"/>
      <c r="AV541" s="88"/>
      <c r="AW541" s="88"/>
      <c r="AX541" s="88"/>
      <c r="AY541" s="88"/>
      <c r="AZ541" s="88"/>
      <c r="BA541" s="88"/>
      <c r="BB541" s="88"/>
      <c r="BC541" s="88"/>
      <c r="BD541" s="88"/>
      <c r="BE541" s="88"/>
      <c r="BF541" s="88"/>
      <c r="BG541" s="89"/>
      <c r="CF541" s="120" t="s">
        <v>576</v>
      </c>
      <c r="CG541" s="123" t="s">
        <v>576</v>
      </c>
      <c r="CH541" s="4" t="b">
        <f t="shared" si="60"/>
        <v>0</v>
      </c>
      <c r="CI541" s="69"/>
      <c r="CJ541" s="69"/>
      <c r="CK541" s="69"/>
      <c r="CP541" s="4" t="b">
        <f t="shared" ref="CP541:CP553" si="83">IF(COUNTIF(DJ:DJ,CF541)&gt;0,TRUE,FALSE)</f>
        <v>0</v>
      </c>
      <c r="CQ541" s="4" t="b">
        <f t="shared" ref="CQ541:CQ553" si="84">IF(COUNTIF($BU$142:$CB$317,CF541)&gt;0,TRUE,FALSE)</f>
        <v>0</v>
      </c>
      <c r="CU541" s="4" t="b">
        <f t="shared" ref="CU541:CU552" si="85">$CU$130</f>
        <v>0</v>
      </c>
      <c r="CZ541" s="4" t="b">
        <f t="shared" ref="CZ541:CZ552" si="86">$CZ$135</f>
        <v>0</v>
      </c>
      <c r="DC541" s="69" t="b">
        <f>DC138</f>
        <v>0</v>
      </c>
      <c r="DD541" s="5" t="b">
        <f t="shared" ref="DD541:DD552" si="87">$DD$138</f>
        <v>0</v>
      </c>
      <c r="DE541" s="5"/>
      <c r="DF541" s="5"/>
      <c r="DG541" s="5"/>
      <c r="DH541" s="5"/>
      <c r="DJ541" s="78"/>
      <c r="DS541" s="5"/>
    </row>
    <row r="542" spans="6:123">
      <c r="F542" s="88"/>
      <c r="G542" s="88"/>
      <c r="H542" s="88"/>
      <c r="I542" s="88"/>
      <c r="J542" s="88"/>
      <c r="K542" s="88"/>
      <c r="L542" s="88"/>
      <c r="M542" s="88"/>
      <c r="N542" s="88"/>
      <c r="O542" s="88"/>
      <c r="P542" s="88"/>
      <c r="Q542" s="88"/>
      <c r="R542" s="88"/>
      <c r="S542" s="88"/>
      <c r="T542" s="88"/>
      <c r="U542" s="88"/>
      <c r="V542" s="88"/>
      <c r="W542" s="88"/>
      <c r="X542" s="88"/>
      <c r="Y542" s="88"/>
      <c r="Z542" s="88"/>
      <c r="AA542" s="88"/>
      <c r="AB542" s="88"/>
      <c r="AC542" s="88"/>
      <c r="AD542" s="88"/>
      <c r="AE542" s="88"/>
      <c r="AF542" s="88"/>
      <c r="AG542" s="88"/>
      <c r="AH542" s="88"/>
      <c r="AI542" s="88"/>
      <c r="AJ542" s="88"/>
      <c r="AK542" s="88"/>
      <c r="AL542" s="88"/>
      <c r="AM542" s="88"/>
      <c r="AN542" s="88"/>
      <c r="AO542" s="88"/>
      <c r="AP542" s="88"/>
      <c r="AQ542" s="88"/>
      <c r="AR542" s="88"/>
      <c r="AS542" s="88"/>
      <c r="AT542" s="88"/>
      <c r="AU542" s="88"/>
      <c r="AV542" s="88"/>
      <c r="AW542" s="88"/>
      <c r="AX542" s="88"/>
      <c r="AY542" s="88"/>
      <c r="AZ542" s="88"/>
      <c r="BA542" s="88"/>
      <c r="BB542" s="88"/>
      <c r="BC542" s="88"/>
      <c r="BD542" s="88"/>
      <c r="BE542" s="88"/>
      <c r="BF542" s="88"/>
      <c r="BG542" s="89"/>
      <c r="CF542" s="121" t="s">
        <v>577</v>
      </c>
      <c r="CG542" s="123" t="s">
        <v>577</v>
      </c>
      <c r="CH542" s="4" t="b">
        <f t="shared" si="60"/>
        <v>0</v>
      </c>
      <c r="CI542" s="69"/>
      <c r="CJ542" s="69"/>
      <c r="CK542" s="69"/>
      <c r="CP542" s="4" t="b">
        <f t="shared" si="83"/>
        <v>0</v>
      </c>
      <c r="CQ542" s="4" t="b">
        <f t="shared" si="84"/>
        <v>0</v>
      </c>
      <c r="CU542" s="4" t="b">
        <f t="shared" si="85"/>
        <v>0</v>
      </c>
      <c r="CZ542" s="4" t="b">
        <f t="shared" si="86"/>
        <v>0</v>
      </c>
      <c r="DC542" s="69" t="b">
        <f>DC138</f>
        <v>0</v>
      </c>
      <c r="DD542" s="5" t="b">
        <f t="shared" si="87"/>
        <v>0</v>
      </c>
      <c r="DE542" s="5"/>
      <c r="DF542" s="5"/>
      <c r="DG542" s="5"/>
      <c r="DH542" s="5"/>
      <c r="DJ542" s="78"/>
      <c r="DS542" s="5"/>
    </row>
    <row r="543" spans="6:123">
      <c r="F543" s="88"/>
      <c r="G543" s="88"/>
      <c r="H543" s="88"/>
      <c r="I543" s="88"/>
      <c r="J543" s="88"/>
      <c r="K543" s="88"/>
      <c r="L543" s="88"/>
      <c r="M543" s="88"/>
      <c r="N543" s="88"/>
      <c r="O543" s="88"/>
      <c r="P543" s="88"/>
      <c r="Q543" s="88"/>
      <c r="R543" s="88"/>
      <c r="S543" s="88"/>
      <c r="T543" s="88"/>
      <c r="U543" s="88"/>
      <c r="V543" s="88"/>
      <c r="W543" s="88"/>
      <c r="X543" s="88"/>
      <c r="Y543" s="88"/>
      <c r="Z543" s="88"/>
      <c r="AA543" s="88"/>
      <c r="AB543" s="88"/>
      <c r="AC543" s="88"/>
      <c r="AD543" s="88"/>
      <c r="AE543" s="88"/>
      <c r="AF543" s="88"/>
      <c r="AG543" s="88"/>
      <c r="AH543" s="88"/>
      <c r="AI543" s="88"/>
      <c r="AJ543" s="88"/>
      <c r="AK543" s="88"/>
      <c r="AL543" s="88"/>
      <c r="AM543" s="88"/>
      <c r="AN543" s="88"/>
      <c r="AO543" s="88"/>
      <c r="AP543" s="88"/>
      <c r="AQ543" s="88"/>
      <c r="AR543" s="88"/>
      <c r="AS543" s="88"/>
      <c r="AT543" s="88"/>
      <c r="AU543" s="88"/>
      <c r="AV543" s="88"/>
      <c r="AW543" s="88"/>
      <c r="AX543" s="88"/>
      <c r="AY543" s="88"/>
      <c r="AZ543" s="88"/>
      <c r="BA543" s="88"/>
      <c r="BB543" s="88"/>
      <c r="BC543" s="88"/>
      <c r="BD543" s="88"/>
      <c r="BE543" s="88"/>
      <c r="BF543" s="88"/>
      <c r="BG543" s="89"/>
      <c r="CF543" s="120" t="s">
        <v>578</v>
      </c>
      <c r="CG543" s="123" t="s">
        <v>578</v>
      </c>
      <c r="CH543" s="4" t="b">
        <f t="shared" si="60"/>
        <v>0</v>
      </c>
      <c r="CI543" s="69"/>
      <c r="CJ543" s="69"/>
      <c r="CK543" s="69"/>
      <c r="CP543" s="4" t="b">
        <f t="shared" si="83"/>
        <v>0</v>
      </c>
      <c r="CQ543" s="4" t="b">
        <f t="shared" si="84"/>
        <v>0</v>
      </c>
      <c r="CU543" s="4" t="b">
        <f t="shared" si="85"/>
        <v>0</v>
      </c>
      <c r="CZ543" s="4" t="b">
        <f t="shared" si="86"/>
        <v>0</v>
      </c>
      <c r="DC543" s="69" t="b">
        <f>DC138</f>
        <v>0</v>
      </c>
      <c r="DD543" s="5" t="b">
        <f t="shared" si="87"/>
        <v>0</v>
      </c>
      <c r="DE543" s="5"/>
      <c r="DF543" s="5"/>
      <c r="DG543" s="5"/>
      <c r="DH543" s="5"/>
      <c r="DJ543" s="78"/>
      <c r="DS543" s="5"/>
    </row>
    <row r="544" spans="6:123">
      <c r="F544" s="88"/>
      <c r="G544" s="88"/>
      <c r="H544" s="88"/>
      <c r="I544" s="88"/>
      <c r="J544" s="88"/>
      <c r="K544" s="88"/>
      <c r="L544" s="88"/>
      <c r="M544" s="88"/>
      <c r="N544" s="88"/>
      <c r="O544" s="88"/>
      <c r="P544" s="88"/>
      <c r="Q544" s="88"/>
      <c r="R544" s="88"/>
      <c r="S544" s="88"/>
      <c r="T544" s="88"/>
      <c r="U544" s="88"/>
      <c r="V544" s="88"/>
      <c r="W544" s="88"/>
      <c r="X544" s="88"/>
      <c r="Y544" s="88"/>
      <c r="Z544" s="88"/>
      <c r="AA544" s="88"/>
      <c r="AB544" s="88"/>
      <c r="AC544" s="88"/>
      <c r="AD544" s="88"/>
      <c r="AE544" s="88"/>
      <c r="AF544" s="88"/>
      <c r="AG544" s="88"/>
      <c r="AH544" s="88"/>
      <c r="AI544" s="88"/>
      <c r="AJ544" s="88"/>
      <c r="AK544" s="88"/>
      <c r="AL544" s="88"/>
      <c r="AM544" s="88"/>
      <c r="AN544" s="88"/>
      <c r="AO544" s="88"/>
      <c r="AP544" s="88"/>
      <c r="AQ544" s="88"/>
      <c r="AR544" s="88"/>
      <c r="AS544" s="88"/>
      <c r="AT544" s="88"/>
      <c r="AU544" s="88"/>
      <c r="AV544" s="88"/>
      <c r="AW544" s="88"/>
      <c r="AX544" s="88"/>
      <c r="AY544" s="88"/>
      <c r="AZ544" s="88"/>
      <c r="BA544" s="88"/>
      <c r="BB544" s="88"/>
      <c r="BC544" s="88"/>
      <c r="BD544" s="88"/>
      <c r="BE544" s="88"/>
      <c r="BF544" s="88"/>
      <c r="BG544" s="89"/>
      <c r="CF544" s="120" t="s">
        <v>579</v>
      </c>
      <c r="CG544" s="123" t="s">
        <v>579</v>
      </c>
      <c r="CH544" s="4" t="b">
        <f t="shared" si="60"/>
        <v>0</v>
      </c>
      <c r="CI544" s="69"/>
      <c r="CJ544" s="69"/>
      <c r="CK544" s="69"/>
      <c r="CP544" s="4" t="b">
        <f t="shared" si="83"/>
        <v>0</v>
      </c>
      <c r="CQ544" s="4" t="b">
        <f t="shared" si="84"/>
        <v>0</v>
      </c>
      <c r="CU544" s="4" t="b">
        <f t="shared" si="85"/>
        <v>0</v>
      </c>
      <c r="CZ544" s="4" t="b">
        <f t="shared" si="86"/>
        <v>0</v>
      </c>
      <c r="DC544" s="69" t="b">
        <f>DC138</f>
        <v>0</v>
      </c>
      <c r="DD544" s="5" t="b">
        <f t="shared" si="87"/>
        <v>0</v>
      </c>
      <c r="DE544" s="5"/>
      <c r="DF544" s="5"/>
      <c r="DG544" s="5"/>
      <c r="DH544" s="5"/>
      <c r="DJ544" s="78"/>
      <c r="DS544" s="5"/>
    </row>
    <row r="545" spans="6:123">
      <c r="F545" s="88"/>
      <c r="G545" s="88"/>
      <c r="H545" s="88"/>
      <c r="I545" s="88"/>
      <c r="J545" s="88"/>
      <c r="K545" s="88"/>
      <c r="L545" s="88"/>
      <c r="M545" s="88"/>
      <c r="N545" s="88"/>
      <c r="O545" s="88"/>
      <c r="P545" s="88"/>
      <c r="Q545" s="88"/>
      <c r="R545" s="88"/>
      <c r="S545" s="88"/>
      <c r="T545" s="88"/>
      <c r="U545" s="88"/>
      <c r="V545" s="88"/>
      <c r="W545" s="88"/>
      <c r="X545" s="88"/>
      <c r="Y545" s="88"/>
      <c r="Z545" s="88"/>
      <c r="AA545" s="88"/>
      <c r="AB545" s="88"/>
      <c r="AC545" s="88"/>
      <c r="AD545" s="88"/>
      <c r="AE545" s="88"/>
      <c r="AF545" s="88"/>
      <c r="AG545" s="88"/>
      <c r="AH545" s="88"/>
      <c r="AI545" s="88"/>
      <c r="AJ545" s="88"/>
      <c r="AK545" s="88"/>
      <c r="AL545" s="88"/>
      <c r="AM545" s="88"/>
      <c r="AN545" s="88"/>
      <c r="AO545" s="88"/>
      <c r="AP545" s="88"/>
      <c r="AQ545" s="88"/>
      <c r="AR545" s="88"/>
      <c r="AS545" s="88"/>
      <c r="AT545" s="88"/>
      <c r="AU545" s="88"/>
      <c r="AV545" s="88"/>
      <c r="AW545" s="88"/>
      <c r="AX545" s="88"/>
      <c r="AY545" s="88"/>
      <c r="AZ545" s="88"/>
      <c r="BA545" s="88"/>
      <c r="BB545" s="88"/>
      <c r="BC545" s="88"/>
      <c r="BD545" s="88"/>
      <c r="BE545" s="88"/>
      <c r="BF545" s="88"/>
      <c r="BG545" s="89"/>
      <c r="CF545" s="120" t="s">
        <v>580</v>
      </c>
      <c r="CG545" s="123" t="s">
        <v>580</v>
      </c>
      <c r="CH545" s="4" t="b">
        <f t="shared" si="60"/>
        <v>0</v>
      </c>
      <c r="CI545" s="69"/>
      <c r="CJ545" s="69"/>
      <c r="CK545" s="69"/>
      <c r="CP545" s="4" t="b">
        <f t="shared" si="83"/>
        <v>0</v>
      </c>
      <c r="CQ545" s="4" t="b">
        <f t="shared" si="84"/>
        <v>0</v>
      </c>
      <c r="CU545" s="4" t="b">
        <f t="shared" si="85"/>
        <v>0</v>
      </c>
      <c r="CZ545" s="4" t="b">
        <f t="shared" si="86"/>
        <v>0</v>
      </c>
      <c r="DC545" s="69" t="b">
        <f>DC138</f>
        <v>0</v>
      </c>
      <c r="DD545" s="5" t="b">
        <f t="shared" si="87"/>
        <v>0</v>
      </c>
      <c r="DE545" s="5"/>
      <c r="DF545" s="5"/>
      <c r="DG545" s="5"/>
      <c r="DH545" s="5"/>
      <c r="DJ545" s="78"/>
      <c r="DS545" s="5"/>
    </row>
    <row r="546" spans="6:123">
      <c r="F546" s="88"/>
      <c r="G546" s="88"/>
      <c r="H546" s="88"/>
      <c r="I546" s="88"/>
      <c r="J546" s="88"/>
      <c r="K546" s="88"/>
      <c r="L546" s="88"/>
      <c r="M546" s="88"/>
      <c r="N546" s="88"/>
      <c r="O546" s="88"/>
      <c r="P546" s="88"/>
      <c r="Q546" s="88"/>
      <c r="R546" s="88"/>
      <c r="S546" s="88"/>
      <c r="T546" s="88"/>
      <c r="U546" s="88"/>
      <c r="V546" s="88"/>
      <c r="W546" s="88"/>
      <c r="X546" s="88"/>
      <c r="Y546" s="88"/>
      <c r="Z546" s="88"/>
      <c r="AA546" s="88"/>
      <c r="AB546" s="88"/>
      <c r="AC546" s="88"/>
      <c r="AD546" s="88"/>
      <c r="AE546" s="88"/>
      <c r="AF546" s="88"/>
      <c r="AG546" s="88"/>
      <c r="AH546" s="88"/>
      <c r="AI546" s="88"/>
      <c r="AJ546" s="88"/>
      <c r="AK546" s="88"/>
      <c r="AL546" s="88"/>
      <c r="AM546" s="88"/>
      <c r="AN546" s="88"/>
      <c r="AO546" s="88"/>
      <c r="AP546" s="88"/>
      <c r="AQ546" s="88"/>
      <c r="AR546" s="88"/>
      <c r="AS546" s="88"/>
      <c r="AT546" s="88"/>
      <c r="AU546" s="88"/>
      <c r="AV546" s="88"/>
      <c r="AW546" s="88"/>
      <c r="AX546" s="88"/>
      <c r="AY546" s="88"/>
      <c r="AZ546" s="88"/>
      <c r="BA546" s="88"/>
      <c r="BB546" s="88"/>
      <c r="BC546" s="88"/>
      <c r="BD546" s="88"/>
      <c r="BE546" s="88"/>
      <c r="BF546" s="88"/>
      <c r="BG546" s="89"/>
      <c r="CF546" s="120" t="s">
        <v>581</v>
      </c>
      <c r="CG546" s="123" t="s">
        <v>581</v>
      </c>
      <c r="CH546" s="4" t="b">
        <f t="shared" si="60"/>
        <v>0</v>
      </c>
      <c r="CI546" s="69"/>
      <c r="CJ546" s="69"/>
      <c r="CK546" s="69"/>
      <c r="CP546" s="4" t="b">
        <f t="shared" si="83"/>
        <v>0</v>
      </c>
      <c r="CQ546" s="4" t="b">
        <f t="shared" si="84"/>
        <v>0</v>
      </c>
      <c r="CU546" s="4" t="b">
        <f t="shared" si="85"/>
        <v>0</v>
      </c>
      <c r="CZ546" s="4" t="b">
        <f t="shared" si="86"/>
        <v>0</v>
      </c>
      <c r="DC546" s="69" t="b">
        <f>DC138</f>
        <v>0</v>
      </c>
      <c r="DD546" s="5" t="b">
        <f t="shared" si="87"/>
        <v>0</v>
      </c>
      <c r="DE546" s="5"/>
      <c r="DF546" s="5"/>
      <c r="DG546" s="5"/>
      <c r="DH546" s="5"/>
      <c r="DJ546" s="78"/>
      <c r="DS546" s="5"/>
    </row>
    <row r="547" spans="6:123">
      <c r="F547" s="88"/>
      <c r="G547" s="88"/>
      <c r="H547" s="88"/>
      <c r="I547" s="88"/>
      <c r="J547" s="88"/>
      <c r="K547" s="88"/>
      <c r="L547" s="88"/>
      <c r="M547" s="88"/>
      <c r="N547" s="88"/>
      <c r="O547" s="88"/>
      <c r="P547" s="88"/>
      <c r="Q547" s="88"/>
      <c r="R547" s="88"/>
      <c r="S547" s="88"/>
      <c r="T547" s="88"/>
      <c r="U547" s="88"/>
      <c r="V547" s="88"/>
      <c r="W547" s="88"/>
      <c r="X547" s="88"/>
      <c r="Y547" s="88"/>
      <c r="Z547" s="88"/>
      <c r="AA547" s="88"/>
      <c r="AB547" s="88"/>
      <c r="AC547" s="88"/>
      <c r="AD547" s="88"/>
      <c r="AE547" s="88"/>
      <c r="AF547" s="88"/>
      <c r="AG547" s="88"/>
      <c r="AH547" s="88"/>
      <c r="AI547" s="88"/>
      <c r="AJ547" s="88"/>
      <c r="AK547" s="88"/>
      <c r="AL547" s="88"/>
      <c r="AM547" s="88"/>
      <c r="AN547" s="88"/>
      <c r="AO547" s="88"/>
      <c r="AP547" s="88"/>
      <c r="AQ547" s="88"/>
      <c r="AR547" s="88"/>
      <c r="AS547" s="88"/>
      <c r="AT547" s="88"/>
      <c r="AU547" s="88"/>
      <c r="AV547" s="88"/>
      <c r="AW547" s="88"/>
      <c r="AX547" s="88"/>
      <c r="AY547" s="88"/>
      <c r="AZ547" s="88"/>
      <c r="BA547" s="88"/>
      <c r="BB547" s="88"/>
      <c r="BC547" s="88"/>
      <c r="BD547" s="88"/>
      <c r="BE547" s="88"/>
      <c r="BF547" s="88"/>
      <c r="BG547" s="89"/>
      <c r="CF547" s="120" t="s">
        <v>582</v>
      </c>
      <c r="CG547" s="123" t="s">
        <v>582</v>
      </c>
      <c r="CH547" s="4" t="b">
        <f t="shared" si="60"/>
        <v>0</v>
      </c>
      <c r="CI547" s="69"/>
      <c r="CJ547" s="69"/>
      <c r="CK547" s="69"/>
      <c r="CP547" s="4" t="b">
        <f t="shared" si="83"/>
        <v>0</v>
      </c>
      <c r="CQ547" s="4" t="b">
        <f t="shared" si="84"/>
        <v>0</v>
      </c>
      <c r="CU547" s="4" t="b">
        <f t="shared" si="85"/>
        <v>0</v>
      </c>
      <c r="CZ547" s="4" t="b">
        <f t="shared" si="86"/>
        <v>0</v>
      </c>
      <c r="DC547" s="69" t="b">
        <f>DC138</f>
        <v>0</v>
      </c>
      <c r="DD547" s="5" t="b">
        <f t="shared" si="87"/>
        <v>0</v>
      </c>
      <c r="DE547" s="5"/>
      <c r="DF547" s="5"/>
      <c r="DG547" s="5"/>
      <c r="DH547" s="5"/>
      <c r="DJ547" s="78"/>
      <c r="DS547" s="5"/>
    </row>
    <row r="548" spans="6:123">
      <c r="F548" s="88"/>
      <c r="G548" s="88"/>
      <c r="H548" s="88"/>
      <c r="I548" s="88"/>
      <c r="J548" s="88"/>
      <c r="K548" s="88"/>
      <c r="L548" s="88"/>
      <c r="M548" s="88"/>
      <c r="N548" s="88"/>
      <c r="O548" s="88"/>
      <c r="P548" s="88"/>
      <c r="Q548" s="88"/>
      <c r="R548" s="88"/>
      <c r="S548" s="88"/>
      <c r="T548" s="88"/>
      <c r="U548" s="88"/>
      <c r="V548" s="88"/>
      <c r="W548" s="88"/>
      <c r="X548" s="88"/>
      <c r="Y548" s="88"/>
      <c r="Z548" s="88"/>
      <c r="AA548" s="88"/>
      <c r="AB548" s="88"/>
      <c r="AC548" s="88"/>
      <c r="AD548" s="88"/>
      <c r="AE548" s="88"/>
      <c r="AF548" s="88"/>
      <c r="AG548" s="88"/>
      <c r="AH548" s="88"/>
      <c r="AI548" s="88"/>
      <c r="AJ548" s="88"/>
      <c r="AK548" s="88"/>
      <c r="AL548" s="88"/>
      <c r="AM548" s="88"/>
      <c r="AN548" s="88"/>
      <c r="AO548" s="88"/>
      <c r="AP548" s="88"/>
      <c r="AQ548" s="88"/>
      <c r="AR548" s="88"/>
      <c r="AS548" s="88"/>
      <c r="AT548" s="88"/>
      <c r="AU548" s="88"/>
      <c r="AV548" s="88"/>
      <c r="AW548" s="88"/>
      <c r="AX548" s="88"/>
      <c r="AY548" s="88"/>
      <c r="AZ548" s="88"/>
      <c r="BA548" s="88"/>
      <c r="BB548" s="88"/>
      <c r="BC548" s="88"/>
      <c r="BD548" s="88"/>
      <c r="BE548" s="88"/>
      <c r="BF548" s="88"/>
      <c r="BG548" s="89"/>
      <c r="CF548" s="120" t="s">
        <v>583</v>
      </c>
      <c r="CG548" s="123" t="s">
        <v>583</v>
      </c>
      <c r="CH548" s="4" t="b">
        <f t="shared" si="60"/>
        <v>0</v>
      </c>
      <c r="CI548" s="69"/>
      <c r="CJ548" s="69"/>
      <c r="CK548" s="69"/>
      <c r="CP548" s="4" t="b">
        <f t="shared" si="83"/>
        <v>0</v>
      </c>
      <c r="CQ548" s="4" t="b">
        <f t="shared" si="84"/>
        <v>0</v>
      </c>
      <c r="CU548" s="4" t="b">
        <f t="shared" si="85"/>
        <v>0</v>
      </c>
      <c r="CZ548" s="4" t="b">
        <f t="shared" si="86"/>
        <v>0</v>
      </c>
      <c r="DC548" s="69" t="b">
        <f>DC138</f>
        <v>0</v>
      </c>
      <c r="DD548" s="5" t="b">
        <f t="shared" si="87"/>
        <v>0</v>
      </c>
      <c r="DE548" s="5"/>
      <c r="DF548" s="5"/>
      <c r="DG548" s="5"/>
      <c r="DH548" s="5"/>
      <c r="DJ548" s="78"/>
      <c r="DS548" s="5"/>
    </row>
    <row r="549" spans="6:123">
      <c r="F549" s="88"/>
      <c r="G549" s="88"/>
      <c r="H549" s="88"/>
      <c r="I549" s="88"/>
      <c r="J549" s="88"/>
      <c r="K549" s="88"/>
      <c r="L549" s="88"/>
      <c r="M549" s="88"/>
      <c r="N549" s="88"/>
      <c r="O549" s="88"/>
      <c r="P549" s="88"/>
      <c r="Q549" s="88"/>
      <c r="R549" s="88"/>
      <c r="S549" s="88"/>
      <c r="T549" s="88"/>
      <c r="U549" s="88"/>
      <c r="V549" s="88"/>
      <c r="W549" s="88"/>
      <c r="X549" s="88"/>
      <c r="Y549" s="88"/>
      <c r="Z549" s="88"/>
      <c r="AA549" s="88"/>
      <c r="AB549" s="88"/>
      <c r="AC549" s="88"/>
      <c r="AD549" s="88"/>
      <c r="AE549" s="88"/>
      <c r="AF549" s="88"/>
      <c r="AG549" s="88"/>
      <c r="AH549" s="88"/>
      <c r="AI549" s="88"/>
      <c r="AJ549" s="88"/>
      <c r="AK549" s="88"/>
      <c r="AL549" s="88"/>
      <c r="AM549" s="88"/>
      <c r="AN549" s="88"/>
      <c r="AO549" s="88"/>
      <c r="AP549" s="88"/>
      <c r="AQ549" s="88"/>
      <c r="AR549" s="88"/>
      <c r="AS549" s="88"/>
      <c r="AT549" s="88"/>
      <c r="AU549" s="88"/>
      <c r="AV549" s="88"/>
      <c r="AW549" s="88"/>
      <c r="AX549" s="88"/>
      <c r="AY549" s="88"/>
      <c r="AZ549" s="88"/>
      <c r="BA549" s="88"/>
      <c r="BB549" s="88"/>
      <c r="BC549" s="88"/>
      <c r="BD549" s="88"/>
      <c r="BE549" s="88"/>
      <c r="BF549" s="88"/>
      <c r="BG549" s="89"/>
      <c r="CF549" s="120" t="s">
        <v>584</v>
      </c>
      <c r="CG549" s="123" t="s">
        <v>584</v>
      </c>
      <c r="CH549" s="4" t="b">
        <f t="shared" si="60"/>
        <v>0</v>
      </c>
      <c r="CI549" s="69"/>
      <c r="CJ549" s="69"/>
      <c r="CK549" s="69"/>
      <c r="CP549" s="4" t="b">
        <f t="shared" si="83"/>
        <v>0</v>
      </c>
      <c r="CQ549" s="4" t="b">
        <f t="shared" si="84"/>
        <v>0</v>
      </c>
      <c r="CU549" s="4" t="b">
        <f t="shared" si="85"/>
        <v>0</v>
      </c>
      <c r="CZ549" s="4" t="b">
        <f t="shared" si="86"/>
        <v>0</v>
      </c>
      <c r="DC549" s="69" t="b">
        <f>DC138</f>
        <v>0</v>
      </c>
      <c r="DD549" s="5" t="b">
        <f t="shared" si="87"/>
        <v>0</v>
      </c>
      <c r="DE549" s="5"/>
      <c r="DF549" s="5"/>
      <c r="DG549" s="5"/>
      <c r="DH549" s="5"/>
      <c r="DJ549" s="78"/>
      <c r="DS549" s="5"/>
    </row>
    <row r="550" spans="6:123">
      <c r="F550" s="88"/>
      <c r="G550" s="88"/>
      <c r="H550" s="88"/>
      <c r="I550" s="88"/>
      <c r="J550" s="88"/>
      <c r="K550" s="88"/>
      <c r="L550" s="88"/>
      <c r="M550" s="88"/>
      <c r="N550" s="88"/>
      <c r="O550" s="88"/>
      <c r="P550" s="88"/>
      <c r="Q550" s="88"/>
      <c r="R550" s="88"/>
      <c r="S550" s="88"/>
      <c r="T550" s="88"/>
      <c r="U550" s="88"/>
      <c r="V550" s="88"/>
      <c r="W550" s="88"/>
      <c r="X550" s="88"/>
      <c r="Y550" s="88"/>
      <c r="Z550" s="88"/>
      <c r="AA550" s="88"/>
      <c r="AB550" s="88"/>
      <c r="AC550" s="88"/>
      <c r="AD550" s="88"/>
      <c r="AE550" s="88"/>
      <c r="AF550" s="88"/>
      <c r="AG550" s="88"/>
      <c r="AH550" s="88"/>
      <c r="AI550" s="88"/>
      <c r="AJ550" s="88"/>
      <c r="AK550" s="88"/>
      <c r="AL550" s="88"/>
      <c r="AM550" s="88"/>
      <c r="AN550" s="88"/>
      <c r="AO550" s="88"/>
      <c r="AP550" s="88"/>
      <c r="AQ550" s="88"/>
      <c r="AR550" s="88"/>
      <c r="AS550" s="88"/>
      <c r="AT550" s="88"/>
      <c r="AU550" s="88"/>
      <c r="AV550" s="88"/>
      <c r="AW550" s="88"/>
      <c r="AX550" s="88"/>
      <c r="AY550" s="88"/>
      <c r="AZ550" s="88"/>
      <c r="BA550" s="88"/>
      <c r="BB550" s="88"/>
      <c r="BC550" s="88"/>
      <c r="BD550" s="88"/>
      <c r="BE550" s="88"/>
      <c r="BF550" s="88"/>
      <c r="BG550" s="89"/>
      <c r="CF550" s="120" t="s">
        <v>585</v>
      </c>
      <c r="CG550" s="123" t="s">
        <v>585</v>
      </c>
      <c r="CH550" s="4" t="b">
        <f t="shared" si="60"/>
        <v>0</v>
      </c>
      <c r="CI550" s="69"/>
      <c r="CJ550" s="69"/>
      <c r="CK550" s="69"/>
      <c r="CP550" s="4" t="b">
        <f t="shared" si="83"/>
        <v>0</v>
      </c>
      <c r="CQ550" s="4" t="b">
        <f t="shared" si="84"/>
        <v>0</v>
      </c>
      <c r="CU550" s="4" t="b">
        <f t="shared" si="85"/>
        <v>0</v>
      </c>
      <c r="CZ550" s="4" t="b">
        <f t="shared" si="86"/>
        <v>0</v>
      </c>
      <c r="DC550" s="69" t="b">
        <f>DC138</f>
        <v>0</v>
      </c>
      <c r="DD550" s="5" t="b">
        <f t="shared" si="87"/>
        <v>0</v>
      </c>
      <c r="DE550" s="5"/>
      <c r="DF550" s="5"/>
      <c r="DG550" s="5"/>
      <c r="DH550" s="5"/>
      <c r="DJ550" s="78"/>
      <c r="DS550" s="5"/>
    </row>
    <row r="551" spans="6:123">
      <c r="F551" s="88"/>
      <c r="G551" s="88"/>
      <c r="H551" s="88"/>
      <c r="I551" s="88"/>
      <c r="J551" s="88"/>
      <c r="K551" s="88"/>
      <c r="L551" s="88"/>
      <c r="M551" s="88"/>
      <c r="N551" s="88"/>
      <c r="O551" s="88"/>
      <c r="P551" s="88"/>
      <c r="Q551" s="88"/>
      <c r="R551" s="88"/>
      <c r="S551" s="88"/>
      <c r="T551" s="88"/>
      <c r="U551" s="88"/>
      <c r="V551" s="88"/>
      <c r="W551" s="88"/>
      <c r="X551" s="88"/>
      <c r="Y551" s="88"/>
      <c r="Z551" s="88"/>
      <c r="AA551" s="88"/>
      <c r="AB551" s="88"/>
      <c r="AC551" s="88"/>
      <c r="AD551" s="88"/>
      <c r="AE551" s="88"/>
      <c r="AF551" s="88"/>
      <c r="AG551" s="88"/>
      <c r="AH551" s="88"/>
      <c r="AI551" s="88"/>
      <c r="AJ551" s="88"/>
      <c r="AK551" s="88"/>
      <c r="AL551" s="88"/>
      <c r="AM551" s="88"/>
      <c r="AN551" s="88"/>
      <c r="AO551" s="88"/>
      <c r="AP551" s="88"/>
      <c r="AQ551" s="88"/>
      <c r="AR551" s="88"/>
      <c r="AS551" s="88"/>
      <c r="AT551" s="88"/>
      <c r="AU551" s="88"/>
      <c r="AV551" s="88"/>
      <c r="AW551" s="88"/>
      <c r="AX551" s="88"/>
      <c r="AY551" s="88"/>
      <c r="AZ551" s="88"/>
      <c r="BA551" s="88"/>
      <c r="BB551" s="88"/>
      <c r="BC551" s="88"/>
      <c r="BD551" s="88"/>
      <c r="BE551" s="88"/>
      <c r="BF551" s="88"/>
      <c r="BG551" s="89"/>
      <c r="CF551" s="120" t="s">
        <v>586</v>
      </c>
      <c r="CG551" s="123" t="s">
        <v>586</v>
      </c>
      <c r="CH551" s="4" t="b">
        <f t="shared" si="60"/>
        <v>0</v>
      </c>
      <c r="CI551" s="69"/>
      <c r="CJ551" s="69"/>
      <c r="CK551" s="69"/>
      <c r="CP551" s="4" t="b">
        <f t="shared" si="83"/>
        <v>0</v>
      </c>
      <c r="CQ551" s="4" t="b">
        <f t="shared" si="84"/>
        <v>0</v>
      </c>
      <c r="CU551" s="4" t="b">
        <f t="shared" si="85"/>
        <v>0</v>
      </c>
      <c r="CZ551" s="4" t="b">
        <f t="shared" si="86"/>
        <v>0</v>
      </c>
      <c r="DC551" s="69" t="b">
        <f>DC138</f>
        <v>0</v>
      </c>
      <c r="DD551" s="5" t="b">
        <f t="shared" si="87"/>
        <v>0</v>
      </c>
      <c r="DE551" s="5"/>
      <c r="DF551" s="5"/>
      <c r="DG551" s="5"/>
      <c r="DH551" s="5"/>
      <c r="DJ551" s="78"/>
      <c r="DS551" s="5"/>
    </row>
    <row r="552" spans="6:123">
      <c r="F552" s="88"/>
      <c r="G552" s="88"/>
      <c r="H552" s="88"/>
      <c r="I552" s="88"/>
      <c r="J552" s="88"/>
      <c r="K552" s="88"/>
      <c r="L552" s="88"/>
      <c r="M552" s="88"/>
      <c r="N552" s="88"/>
      <c r="O552" s="88"/>
      <c r="P552" s="88"/>
      <c r="Q552" s="88"/>
      <c r="R552" s="88"/>
      <c r="S552" s="88"/>
      <c r="T552" s="88"/>
      <c r="U552" s="88"/>
      <c r="V552" s="88"/>
      <c r="W552" s="88"/>
      <c r="X552" s="88"/>
      <c r="Y552" s="88"/>
      <c r="Z552" s="88"/>
      <c r="AA552" s="88"/>
      <c r="AB552" s="88"/>
      <c r="AC552" s="88"/>
      <c r="AD552" s="88"/>
      <c r="AE552" s="88"/>
      <c r="AF552" s="88"/>
      <c r="AG552" s="88"/>
      <c r="AH552" s="88"/>
      <c r="AI552" s="88"/>
      <c r="AJ552" s="88"/>
      <c r="AK552" s="88"/>
      <c r="AL552" s="88"/>
      <c r="AM552" s="88"/>
      <c r="AN552" s="88"/>
      <c r="AO552" s="88"/>
      <c r="AP552" s="88"/>
      <c r="AQ552" s="88"/>
      <c r="AR552" s="88"/>
      <c r="AS552" s="88"/>
      <c r="AT552" s="88"/>
      <c r="AU552" s="88"/>
      <c r="AV552" s="88"/>
      <c r="AW552" s="88"/>
      <c r="AX552" s="88"/>
      <c r="AY552" s="88"/>
      <c r="AZ552" s="88"/>
      <c r="BA552" s="88"/>
      <c r="BB552" s="88"/>
      <c r="BC552" s="88"/>
      <c r="BD552" s="88"/>
      <c r="BE552" s="88"/>
      <c r="BF552" s="88"/>
      <c r="BG552" s="89"/>
      <c r="CF552" s="120" t="s">
        <v>587</v>
      </c>
      <c r="CG552" s="123" t="s">
        <v>587</v>
      </c>
      <c r="CH552" s="4" t="b">
        <f t="shared" si="60"/>
        <v>0</v>
      </c>
      <c r="CI552" s="69"/>
      <c r="CJ552" s="69"/>
      <c r="CK552" s="69"/>
      <c r="CP552" s="4" t="b">
        <f t="shared" si="83"/>
        <v>0</v>
      </c>
      <c r="CQ552" s="4" t="b">
        <f t="shared" si="84"/>
        <v>0</v>
      </c>
      <c r="CU552" s="4" t="b">
        <f t="shared" si="85"/>
        <v>0</v>
      </c>
      <c r="CZ552" s="4" t="b">
        <f t="shared" si="86"/>
        <v>0</v>
      </c>
      <c r="DC552" s="69" t="b">
        <f>DC138</f>
        <v>0</v>
      </c>
      <c r="DD552" s="5" t="b">
        <f t="shared" si="87"/>
        <v>0</v>
      </c>
      <c r="DE552" s="5"/>
      <c r="DF552" s="5"/>
      <c r="DG552" s="5"/>
      <c r="DH552" s="5"/>
      <c r="DJ552" s="78"/>
      <c r="DS552" s="5"/>
    </row>
    <row r="553" spans="6:123">
      <c r="F553" s="88"/>
      <c r="G553" s="88"/>
      <c r="H553" s="88"/>
      <c r="I553" s="88"/>
      <c r="J553" s="88"/>
      <c r="K553" s="88"/>
      <c r="L553" s="88"/>
      <c r="M553" s="88"/>
      <c r="N553" s="88"/>
      <c r="O553" s="88"/>
      <c r="P553" s="88"/>
      <c r="Q553" s="88"/>
      <c r="R553" s="88"/>
      <c r="S553" s="88"/>
      <c r="T553" s="88"/>
      <c r="U553" s="88"/>
      <c r="V553" s="88"/>
      <c r="W553" s="88"/>
      <c r="X553" s="88"/>
      <c r="Y553" s="88"/>
      <c r="Z553" s="88"/>
      <c r="AA553" s="88"/>
      <c r="AB553" s="88"/>
      <c r="AC553" s="88"/>
      <c r="AD553" s="88"/>
      <c r="AE553" s="88"/>
      <c r="AF553" s="88"/>
      <c r="AG553" s="88"/>
      <c r="AH553" s="88"/>
      <c r="AI553" s="88"/>
      <c r="AJ553" s="88"/>
      <c r="AK553" s="88"/>
      <c r="AL553" s="88"/>
      <c r="AM553" s="88"/>
      <c r="AN553" s="88"/>
      <c r="AO553" s="88"/>
      <c r="AP553" s="88"/>
      <c r="AQ553" s="88"/>
      <c r="AR553" s="88"/>
      <c r="AS553" s="88"/>
      <c r="AT553" s="88"/>
      <c r="AU553" s="88"/>
      <c r="AV553" s="88"/>
      <c r="AW553" s="88"/>
      <c r="AX553" s="88"/>
      <c r="AY553" s="88"/>
      <c r="AZ553" s="88"/>
      <c r="BA553" s="88"/>
      <c r="BB553" s="88"/>
      <c r="BC553" s="88"/>
      <c r="BD553" s="88"/>
      <c r="BE553" s="88"/>
      <c r="BF553" s="88"/>
      <c r="BG553" s="89"/>
      <c r="CF553" s="120" t="s">
        <v>335</v>
      </c>
      <c r="CG553" s="123" t="s">
        <v>335</v>
      </c>
      <c r="CH553" s="4" t="b">
        <f t="shared" si="60"/>
        <v>0</v>
      </c>
      <c r="CI553" s="69"/>
      <c r="CJ553" s="69"/>
      <c r="CK553" s="69"/>
      <c r="CP553" s="4" t="b">
        <f t="shared" si="83"/>
        <v>0</v>
      </c>
      <c r="CQ553" s="4" t="b">
        <f t="shared" si="84"/>
        <v>0</v>
      </c>
      <c r="CS553" s="4" t="b">
        <f t="shared" ref="CS553:CS555" si="88">$CS$128</f>
        <v>0</v>
      </c>
      <c r="CY553" s="4" t="b">
        <f>CY134</f>
        <v>0</v>
      </c>
      <c r="DC553" s="69"/>
      <c r="DD553" s="5"/>
      <c r="DE553" s="5"/>
      <c r="DF553" s="5"/>
      <c r="DG553" s="5"/>
      <c r="DH553" s="5"/>
      <c r="DJ553" s="78"/>
      <c r="DS553" s="5"/>
    </row>
    <row r="554" spans="6:123">
      <c r="F554" s="88"/>
      <c r="G554" s="88"/>
      <c r="H554" s="88"/>
      <c r="I554" s="88"/>
      <c r="J554" s="88"/>
      <c r="K554" s="88"/>
      <c r="L554" s="88"/>
      <c r="M554" s="88"/>
      <c r="N554" s="88"/>
      <c r="O554" s="88"/>
      <c r="P554" s="88"/>
      <c r="Q554" s="88"/>
      <c r="R554" s="88"/>
      <c r="S554" s="88"/>
      <c r="T554" s="88"/>
      <c r="U554" s="88"/>
      <c r="V554" s="88"/>
      <c r="W554" s="88"/>
      <c r="X554" s="88"/>
      <c r="Y554" s="88"/>
      <c r="Z554" s="88"/>
      <c r="AA554" s="88"/>
      <c r="AB554" s="88"/>
      <c r="AC554" s="88"/>
      <c r="AD554" s="88"/>
      <c r="AE554" s="88"/>
      <c r="AF554" s="88"/>
      <c r="AG554" s="88"/>
      <c r="AH554" s="88"/>
      <c r="AI554" s="88"/>
      <c r="AJ554" s="88"/>
      <c r="AK554" s="88"/>
      <c r="AL554" s="88"/>
      <c r="AM554" s="88"/>
      <c r="AN554" s="88"/>
      <c r="AO554" s="88"/>
      <c r="AP554" s="88"/>
      <c r="AQ554" s="88"/>
      <c r="AR554" s="88"/>
      <c r="AS554" s="88"/>
      <c r="AT554" s="88"/>
      <c r="AU554" s="88"/>
      <c r="AV554" s="88"/>
      <c r="AW554" s="88"/>
      <c r="AX554" s="88"/>
      <c r="AY554" s="88"/>
      <c r="AZ554" s="88"/>
      <c r="BA554" s="88"/>
      <c r="BB554" s="88"/>
      <c r="BC554" s="88"/>
      <c r="BD554" s="88"/>
      <c r="BE554" s="88"/>
      <c r="BF554" s="88"/>
      <c r="BG554" s="89"/>
      <c r="CF554" s="120" t="str">
        <f>CF553&amp;"_1mM"</f>
        <v>MAP4K2_1mM</v>
      </c>
      <c r="CG554" s="120" t="str">
        <f>CG553&amp;"_1mM"</f>
        <v>MAP4K2_1mM</v>
      </c>
      <c r="CI554" s="69"/>
      <c r="CJ554" s="69"/>
      <c r="CK554" s="69"/>
      <c r="DC554" s="69"/>
      <c r="DD554" s="5"/>
      <c r="DE554" s="5"/>
      <c r="DF554" s="5"/>
      <c r="DG554" s="5"/>
      <c r="DH554" s="5"/>
      <c r="DJ554" s="78"/>
      <c r="DS554" s="5"/>
    </row>
    <row r="555" spans="6:123">
      <c r="F555" s="88"/>
      <c r="G555" s="88"/>
      <c r="H555" s="88"/>
      <c r="I555" s="88"/>
      <c r="J555" s="88"/>
      <c r="K555" s="88"/>
      <c r="L555" s="88"/>
      <c r="M555" s="88"/>
      <c r="N555" s="88"/>
      <c r="O555" s="88"/>
      <c r="P555" s="88"/>
      <c r="Q555" s="88"/>
      <c r="R555" s="88"/>
      <c r="S555" s="88"/>
      <c r="T555" s="88"/>
      <c r="U555" s="88"/>
      <c r="V555" s="88"/>
      <c r="W555" s="88"/>
      <c r="X555" s="88"/>
      <c r="Y555" s="88"/>
      <c r="Z555" s="88"/>
      <c r="AA555" s="88"/>
      <c r="AB555" s="88"/>
      <c r="AC555" s="88"/>
      <c r="AD555" s="88"/>
      <c r="AE555" s="88"/>
      <c r="AF555" s="88"/>
      <c r="AG555" s="88"/>
      <c r="AH555" s="88"/>
      <c r="AI555" s="88"/>
      <c r="AJ555" s="88"/>
      <c r="AK555" s="88"/>
      <c r="AL555" s="88"/>
      <c r="AM555" s="88"/>
      <c r="AN555" s="88"/>
      <c r="AO555" s="88"/>
      <c r="AP555" s="88"/>
      <c r="AQ555" s="88"/>
      <c r="AR555" s="88"/>
      <c r="AS555" s="88"/>
      <c r="AT555" s="88"/>
      <c r="AU555" s="88"/>
      <c r="AV555" s="88"/>
      <c r="AW555" s="88"/>
      <c r="AX555" s="88"/>
      <c r="AY555" s="88"/>
      <c r="AZ555" s="88"/>
      <c r="BA555" s="88"/>
      <c r="BB555" s="88"/>
      <c r="BC555" s="88"/>
      <c r="BD555" s="88"/>
      <c r="BE555" s="88"/>
      <c r="BF555" s="88"/>
      <c r="BG555" s="89"/>
      <c r="CF555" s="120" t="s">
        <v>336</v>
      </c>
      <c r="CG555" s="123" t="s">
        <v>336</v>
      </c>
      <c r="CH555" s="4" t="b">
        <f t="shared" si="60"/>
        <v>0</v>
      </c>
      <c r="CI555" s="69"/>
      <c r="CJ555" s="69"/>
      <c r="CK555" s="69"/>
      <c r="CP555" s="4" t="b">
        <f>IF(COUNTIF(DJ:DJ,CF555)&gt;0,TRUE,FALSE)</f>
        <v>0</v>
      </c>
      <c r="CQ555" s="4" t="b">
        <f>IF(COUNTIF($BU$142:$CB$317,CF555)&gt;0,TRUE,FALSE)</f>
        <v>0</v>
      </c>
      <c r="CS555" s="4" t="b">
        <f t="shared" si="88"/>
        <v>0</v>
      </c>
      <c r="CT555" s="4" t="b">
        <f>CT129</f>
        <v>0</v>
      </c>
      <c r="CY555" s="4" t="b">
        <f>CY134</f>
        <v>0</v>
      </c>
      <c r="DC555" s="69"/>
      <c r="DD555" s="5"/>
      <c r="DE555" s="5"/>
      <c r="DF555" s="5"/>
      <c r="DG555" s="5"/>
      <c r="DH555" s="5"/>
      <c r="DJ555" s="78"/>
      <c r="DS555" s="5"/>
    </row>
    <row r="556" spans="6:123">
      <c r="F556" s="88"/>
      <c r="G556" s="88"/>
      <c r="H556" s="88"/>
      <c r="I556" s="88"/>
      <c r="J556" s="88"/>
      <c r="K556" s="88"/>
      <c r="L556" s="88"/>
      <c r="M556" s="88"/>
      <c r="N556" s="88"/>
      <c r="O556" s="88"/>
      <c r="P556" s="88"/>
      <c r="Q556" s="88"/>
      <c r="R556" s="88"/>
      <c r="S556" s="88"/>
      <c r="T556" s="88"/>
      <c r="U556" s="88"/>
      <c r="V556" s="88"/>
      <c r="W556" s="88"/>
      <c r="X556" s="88"/>
      <c r="Y556" s="88"/>
      <c r="Z556" s="88"/>
      <c r="AA556" s="88"/>
      <c r="AB556" s="88"/>
      <c r="AC556" s="88"/>
      <c r="AD556" s="88"/>
      <c r="AE556" s="88"/>
      <c r="AF556" s="88"/>
      <c r="AG556" s="88"/>
      <c r="AH556" s="88"/>
      <c r="AI556" s="88"/>
      <c r="AJ556" s="88"/>
      <c r="AK556" s="88"/>
      <c r="AL556" s="88"/>
      <c r="AM556" s="88"/>
      <c r="AN556" s="88"/>
      <c r="AO556" s="88"/>
      <c r="AP556" s="88"/>
      <c r="AQ556" s="88"/>
      <c r="AR556" s="88"/>
      <c r="AS556" s="88"/>
      <c r="AT556" s="88"/>
      <c r="AU556" s="88"/>
      <c r="AV556" s="88"/>
      <c r="AW556" s="88"/>
      <c r="AX556" s="88"/>
      <c r="AY556" s="88"/>
      <c r="AZ556" s="88"/>
      <c r="BA556" s="88"/>
      <c r="BB556" s="88"/>
      <c r="BC556" s="88"/>
      <c r="BD556" s="88"/>
      <c r="BE556" s="88"/>
      <c r="BF556" s="88"/>
      <c r="BG556" s="89"/>
      <c r="CF556" s="120" t="s">
        <v>588</v>
      </c>
      <c r="CG556" s="123" t="s">
        <v>588</v>
      </c>
      <c r="CH556" s="4" t="b">
        <f t="shared" si="60"/>
        <v>0</v>
      </c>
      <c r="CI556" s="69"/>
      <c r="CJ556" s="69"/>
      <c r="CK556" s="69"/>
      <c r="CP556" s="4" t="b">
        <f>IF(COUNTIF(DJ:DJ,CF556)&gt;0,TRUE,FALSE)</f>
        <v>0</v>
      </c>
      <c r="CQ556" s="4" t="b">
        <f>IF(COUNTIF($BU$142:$CB$317,CF556)&gt;0,TRUE,FALSE)</f>
        <v>0</v>
      </c>
      <c r="CU556" s="4" t="b">
        <f>$CU$130</f>
        <v>0</v>
      </c>
      <c r="CX556" s="4" t="b">
        <f>$CX$133</f>
        <v>0</v>
      </c>
      <c r="CZ556" s="4" t="b">
        <f>CZ135</f>
        <v>0</v>
      </c>
      <c r="DB556" s="4" t="b">
        <f>$DB$137</f>
        <v>0</v>
      </c>
      <c r="DC556" s="69"/>
      <c r="DD556" s="5"/>
      <c r="DE556" s="5"/>
      <c r="DF556" s="5"/>
      <c r="DG556" s="5"/>
      <c r="DH556" s="5"/>
      <c r="DJ556" s="78"/>
      <c r="DS556" s="5"/>
    </row>
    <row r="557" spans="6:123">
      <c r="F557" s="88"/>
      <c r="G557" s="88"/>
      <c r="H557" s="88"/>
      <c r="I557" s="88"/>
      <c r="J557" s="88"/>
      <c r="K557" s="88"/>
      <c r="L557" s="88"/>
      <c r="M557" s="88"/>
      <c r="N557" s="88"/>
      <c r="O557" s="88"/>
      <c r="P557" s="88"/>
      <c r="Q557" s="88"/>
      <c r="R557" s="88"/>
      <c r="S557" s="88"/>
      <c r="T557" s="88"/>
      <c r="U557" s="88"/>
      <c r="V557" s="88"/>
      <c r="W557" s="88"/>
      <c r="X557" s="88"/>
      <c r="Y557" s="88"/>
      <c r="Z557" s="88"/>
      <c r="AA557" s="88"/>
      <c r="AB557" s="88"/>
      <c r="AC557" s="88"/>
      <c r="AD557" s="88"/>
      <c r="AE557" s="88"/>
      <c r="AF557" s="88"/>
      <c r="AG557" s="88"/>
      <c r="AH557" s="88"/>
      <c r="AI557" s="88"/>
      <c r="AJ557" s="88"/>
      <c r="AK557" s="88"/>
      <c r="AL557" s="88"/>
      <c r="AM557" s="88"/>
      <c r="AN557" s="88"/>
      <c r="AO557" s="88"/>
      <c r="AP557" s="88"/>
      <c r="AQ557" s="88"/>
      <c r="AR557" s="88"/>
      <c r="AS557" s="88"/>
      <c r="AT557" s="88"/>
      <c r="AU557" s="88"/>
      <c r="AV557" s="88"/>
      <c r="AW557" s="88"/>
      <c r="AX557" s="88"/>
      <c r="AY557" s="88"/>
      <c r="AZ557" s="88"/>
      <c r="BA557" s="88"/>
      <c r="BB557" s="88"/>
      <c r="BC557" s="88"/>
      <c r="BD557" s="88"/>
      <c r="BE557" s="88"/>
      <c r="BF557" s="88"/>
      <c r="BG557" s="89"/>
      <c r="CF557" s="120" t="s">
        <v>337</v>
      </c>
      <c r="CG557" s="123" t="s">
        <v>337</v>
      </c>
      <c r="CH557" s="4" t="b">
        <f t="shared" si="60"/>
        <v>0</v>
      </c>
      <c r="CI557" s="69"/>
      <c r="CJ557" s="69"/>
      <c r="CK557" s="69"/>
      <c r="CP557" s="4" t="b">
        <f>IF(COUNTIF(DJ:DJ,CF557)&gt;0,TRUE,FALSE)</f>
        <v>0</v>
      </c>
      <c r="CQ557" s="4" t="b">
        <f>IF(COUNTIF($BU$142:$CB$317,CF557)&gt;0,TRUE,FALSE)</f>
        <v>0</v>
      </c>
      <c r="CS557" s="4" t="b">
        <f t="shared" ref="CS557:CS571" si="89">$CS$128</f>
        <v>0</v>
      </c>
      <c r="CY557" s="4" t="b">
        <f>CY134</f>
        <v>0</v>
      </c>
      <c r="DC557" s="69"/>
      <c r="DD557" s="5"/>
      <c r="DE557" s="5"/>
      <c r="DF557" s="5"/>
      <c r="DG557" s="5"/>
      <c r="DH557" s="5"/>
      <c r="DJ557" s="78"/>
      <c r="DS557" s="5"/>
    </row>
    <row r="558" spans="6:123">
      <c r="F558" s="88"/>
      <c r="G558" s="88"/>
      <c r="H558" s="88"/>
      <c r="I558" s="88"/>
      <c r="J558" s="88"/>
      <c r="K558" s="88"/>
      <c r="L558" s="88"/>
      <c r="M558" s="88"/>
      <c r="N558" s="88"/>
      <c r="O558" s="88"/>
      <c r="P558" s="88"/>
      <c r="Q558" s="88"/>
      <c r="R558" s="88"/>
      <c r="S558" s="88"/>
      <c r="T558" s="88"/>
      <c r="U558" s="88"/>
      <c r="V558" s="88"/>
      <c r="W558" s="88"/>
      <c r="X558" s="88"/>
      <c r="Y558" s="88"/>
      <c r="Z558" s="88"/>
      <c r="AA558" s="88"/>
      <c r="AB558" s="88"/>
      <c r="AC558" s="88"/>
      <c r="AD558" s="88"/>
      <c r="AE558" s="88"/>
      <c r="AF558" s="88"/>
      <c r="AG558" s="88"/>
      <c r="AH558" s="88"/>
      <c r="AI558" s="88"/>
      <c r="AJ558" s="88"/>
      <c r="AK558" s="88"/>
      <c r="AL558" s="88"/>
      <c r="AM558" s="88"/>
      <c r="AN558" s="88"/>
      <c r="AO558" s="88"/>
      <c r="AP558" s="88"/>
      <c r="AQ558" s="88"/>
      <c r="AR558" s="88"/>
      <c r="AS558" s="88"/>
      <c r="AT558" s="88"/>
      <c r="AU558" s="88"/>
      <c r="AV558" s="88"/>
      <c r="AW558" s="88"/>
      <c r="AX558" s="88"/>
      <c r="AY558" s="88"/>
      <c r="AZ558" s="88"/>
      <c r="BA558" s="88"/>
      <c r="BB558" s="88"/>
      <c r="BC558" s="88"/>
      <c r="BD558" s="88"/>
      <c r="BE558" s="88"/>
      <c r="BF558" s="88"/>
      <c r="BG558" s="89"/>
      <c r="CF558" s="120" t="str">
        <f>CF557&amp;"_1mM"</f>
        <v>MAPKAPK3_1mM</v>
      </c>
      <c r="CG558" s="120" t="str">
        <f>CG557&amp;"_1mM"</f>
        <v>MAPKAPK3_1mM</v>
      </c>
      <c r="CI558" s="69"/>
      <c r="CJ558" s="69"/>
      <c r="CK558" s="69"/>
      <c r="DC558" s="69"/>
      <c r="DD558" s="5"/>
      <c r="DE558" s="5"/>
      <c r="DF558" s="5"/>
      <c r="DG558" s="5"/>
      <c r="DH558" s="5"/>
      <c r="DJ558" s="78"/>
      <c r="DS558" s="5"/>
    </row>
    <row r="559" spans="6:123">
      <c r="F559" s="88"/>
      <c r="G559" s="88"/>
      <c r="H559" s="88"/>
      <c r="I559" s="88"/>
      <c r="J559" s="88"/>
      <c r="K559" s="88"/>
      <c r="L559" s="88"/>
      <c r="M559" s="88"/>
      <c r="N559" s="88"/>
      <c r="O559" s="88"/>
      <c r="P559" s="88"/>
      <c r="Q559" s="88"/>
      <c r="R559" s="88"/>
      <c r="S559" s="88"/>
      <c r="T559" s="88"/>
      <c r="U559" s="88"/>
      <c r="V559" s="88"/>
      <c r="W559" s="88"/>
      <c r="X559" s="88"/>
      <c r="Y559" s="88"/>
      <c r="Z559" s="88"/>
      <c r="AA559" s="88"/>
      <c r="AB559" s="88"/>
      <c r="AC559" s="88"/>
      <c r="AD559" s="88"/>
      <c r="AE559" s="88"/>
      <c r="AF559" s="88"/>
      <c r="AG559" s="88"/>
      <c r="AH559" s="88"/>
      <c r="AI559" s="88"/>
      <c r="AJ559" s="88"/>
      <c r="AK559" s="88"/>
      <c r="AL559" s="88"/>
      <c r="AM559" s="88"/>
      <c r="AN559" s="88"/>
      <c r="AO559" s="88"/>
      <c r="AP559" s="88"/>
      <c r="AQ559" s="88"/>
      <c r="AR559" s="88"/>
      <c r="AS559" s="88"/>
      <c r="AT559" s="88"/>
      <c r="AU559" s="88"/>
      <c r="AV559" s="88"/>
      <c r="AW559" s="88"/>
      <c r="AX559" s="88"/>
      <c r="AY559" s="88"/>
      <c r="AZ559" s="88"/>
      <c r="BA559" s="88"/>
      <c r="BB559" s="88"/>
      <c r="BC559" s="88"/>
      <c r="BD559" s="88"/>
      <c r="BE559" s="88"/>
      <c r="BF559" s="88"/>
      <c r="BG559" s="89"/>
      <c r="CF559" s="120" t="s">
        <v>340</v>
      </c>
      <c r="CG559" s="123" t="s">
        <v>340</v>
      </c>
      <c r="CH559" s="4" t="b">
        <f t="shared" si="60"/>
        <v>0</v>
      </c>
      <c r="CI559" s="69"/>
      <c r="CJ559" s="69"/>
      <c r="CK559" s="69"/>
      <c r="CP559" s="4" t="b">
        <f>IF(COUNTIF(DJ:DJ,CF559)&gt;0,TRUE,FALSE)</f>
        <v>0</v>
      </c>
      <c r="CQ559" s="4" t="b">
        <f>IF(COUNTIF($BU$142:$CB$317,CF559)&gt;0,TRUE,FALSE)</f>
        <v>0</v>
      </c>
      <c r="CS559" s="4" t="b">
        <f t="shared" si="89"/>
        <v>0</v>
      </c>
      <c r="CY559" s="4" t="b">
        <f>CY134</f>
        <v>0</v>
      </c>
      <c r="DC559" s="69"/>
      <c r="DD559" s="5"/>
      <c r="DE559" s="5"/>
      <c r="DF559" s="5"/>
      <c r="DG559" s="5"/>
      <c r="DH559" s="5"/>
      <c r="DJ559" s="78"/>
      <c r="DS559" s="5"/>
    </row>
    <row r="560" spans="6:123">
      <c r="F560" s="88"/>
      <c r="G560" s="88"/>
      <c r="H560" s="88"/>
      <c r="I560" s="88"/>
      <c r="J560" s="88"/>
      <c r="K560" s="88"/>
      <c r="L560" s="88"/>
      <c r="M560" s="88"/>
      <c r="N560" s="88"/>
      <c r="O560" s="88"/>
      <c r="P560" s="88"/>
      <c r="Q560" s="88"/>
      <c r="R560" s="88"/>
      <c r="S560" s="88"/>
      <c r="T560" s="88"/>
      <c r="U560" s="88"/>
      <c r="V560" s="88"/>
      <c r="W560" s="88"/>
      <c r="X560" s="88"/>
      <c r="Y560" s="88"/>
      <c r="Z560" s="88"/>
      <c r="AA560" s="88"/>
      <c r="AB560" s="88"/>
      <c r="AC560" s="88"/>
      <c r="AD560" s="88"/>
      <c r="AE560" s="88"/>
      <c r="AF560" s="88"/>
      <c r="AG560" s="88"/>
      <c r="AH560" s="88"/>
      <c r="AI560" s="88"/>
      <c r="AJ560" s="88"/>
      <c r="AK560" s="88"/>
      <c r="AL560" s="88"/>
      <c r="AM560" s="88"/>
      <c r="AN560" s="88"/>
      <c r="AO560" s="88"/>
      <c r="AP560" s="88"/>
      <c r="AQ560" s="88"/>
      <c r="AR560" s="88"/>
      <c r="AS560" s="88"/>
      <c r="AT560" s="88"/>
      <c r="AU560" s="88"/>
      <c r="AV560" s="88"/>
      <c r="AW560" s="88"/>
      <c r="AX560" s="88"/>
      <c r="AY560" s="88"/>
      <c r="AZ560" s="88"/>
      <c r="BA560" s="88"/>
      <c r="BB560" s="88"/>
      <c r="BC560" s="88"/>
      <c r="BD560" s="88"/>
      <c r="BE560" s="88"/>
      <c r="BF560" s="88"/>
      <c r="BG560" s="89"/>
      <c r="CF560" s="120" t="str">
        <f>CF559&amp;"_1mM"</f>
        <v>MAPKAPK5_1mM</v>
      </c>
      <c r="CG560" s="120" t="str">
        <f>CG559&amp;"_1mM"</f>
        <v>MAPKAPK5_1mM</v>
      </c>
      <c r="CI560" s="69"/>
      <c r="CJ560" s="69"/>
      <c r="CK560" s="69"/>
      <c r="DC560" s="69"/>
      <c r="DD560" s="5"/>
      <c r="DE560" s="5"/>
      <c r="DF560" s="5"/>
      <c r="DG560" s="5"/>
      <c r="DH560" s="5"/>
      <c r="DJ560" s="78"/>
      <c r="DS560" s="5"/>
    </row>
    <row r="561" spans="6:123">
      <c r="F561" s="88"/>
      <c r="G561" s="88"/>
      <c r="H561" s="88"/>
      <c r="I561" s="88"/>
      <c r="J561" s="88"/>
      <c r="K561" s="88"/>
      <c r="L561" s="88"/>
      <c r="M561" s="88"/>
      <c r="N561" s="88"/>
      <c r="O561" s="88"/>
      <c r="P561" s="88"/>
      <c r="Q561" s="88"/>
      <c r="R561" s="88"/>
      <c r="S561" s="88"/>
      <c r="T561" s="88"/>
      <c r="U561" s="88"/>
      <c r="V561" s="88"/>
      <c r="W561" s="88"/>
      <c r="X561" s="88"/>
      <c r="Y561" s="88"/>
      <c r="Z561" s="88"/>
      <c r="AA561" s="88"/>
      <c r="AB561" s="88"/>
      <c r="AC561" s="88"/>
      <c r="AD561" s="88"/>
      <c r="AE561" s="88"/>
      <c r="AF561" s="88"/>
      <c r="AG561" s="88"/>
      <c r="AH561" s="88"/>
      <c r="AI561" s="88"/>
      <c r="AJ561" s="88"/>
      <c r="AK561" s="88"/>
      <c r="AL561" s="88"/>
      <c r="AM561" s="88"/>
      <c r="AN561" s="88"/>
      <c r="AO561" s="88"/>
      <c r="AP561" s="88"/>
      <c r="AQ561" s="88"/>
      <c r="AR561" s="88"/>
      <c r="AS561" s="88"/>
      <c r="AT561" s="88"/>
      <c r="AU561" s="88"/>
      <c r="AV561" s="88"/>
      <c r="AW561" s="88"/>
      <c r="AX561" s="88"/>
      <c r="AY561" s="88"/>
      <c r="AZ561" s="88"/>
      <c r="BA561" s="88"/>
      <c r="BB561" s="88"/>
      <c r="BC561" s="88"/>
      <c r="BD561" s="88"/>
      <c r="BE561" s="88"/>
      <c r="BF561" s="88"/>
      <c r="BG561" s="89"/>
      <c r="CF561" s="120" t="s">
        <v>341</v>
      </c>
      <c r="CG561" s="123" t="s">
        <v>341</v>
      </c>
      <c r="CH561" s="4" t="b">
        <f t="shared" ref="CH561:CH651" si="90">IF(COUNTIF(CP561:DD561,TRUE)=0,FALSE,TRUE)</f>
        <v>0</v>
      </c>
      <c r="CI561" s="69"/>
      <c r="CJ561" s="69"/>
      <c r="CK561" s="69"/>
      <c r="CP561" s="4" t="b">
        <f>IF(COUNTIF(DJ:DJ,CF561)&gt;0,TRUE,FALSE)</f>
        <v>0</v>
      </c>
      <c r="CQ561" s="4" t="b">
        <f>IF(COUNTIF($BU$142:$CB$317,CF561)&gt;0,TRUE,FALSE)</f>
        <v>0</v>
      </c>
      <c r="CS561" s="4" t="b">
        <f t="shared" si="89"/>
        <v>0</v>
      </c>
      <c r="CY561" s="4" t="b">
        <f>CY134</f>
        <v>0</v>
      </c>
      <c r="DC561" s="69"/>
      <c r="DD561" s="5"/>
      <c r="DE561" s="5"/>
      <c r="DF561" s="5"/>
      <c r="DG561" s="5"/>
      <c r="DH561" s="5"/>
      <c r="DJ561" s="78"/>
      <c r="DS561" s="5"/>
    </row>
    <row r="562" spans="6:123">
      <c r="F562" s="88"/>
      <c r="G562" s="88"/>
      <c r="H562" s="88"/>
      <c r="I562" s="88"/>
      <c r="J562" s="88"/>
      <c r="K562" s="88"/>
      <c r="L562" s="88"/>
      <c r="M562" s="88"/>
      <c r="N562" s="88"/>
      <c r="O562" s="88"/>
      <c r="P562" s="88"/>
      <c r="Q562" s="88"/>
      <c r="R562" s="88"/>
      <c r="S562" s="88"/>
      <c r="T562" s="88"/>
      <c r="U562" s="88"/>
      <c r="V562" s="88"/>
      <c r="W562" s="88"/>
      <c r="X562" s="88"/>
      <c r="Y562" s="88"/>
      <c r="Z562" s="88"/>
      <c r="AA562" s="88"/>
      <c r="AB562" s="88"/>
      <c r="AC562" s="88"/>
      <c r="AD562" s="88"/>
      <c r="AE562" s="88"/>
      <c r="AF562" s="88"/>
      <c r="AG562" s="88"/>
      <c r="AH562" s="88"/>
      <c r="AI562" s="88"/>
      <c r="AJ562" s="88"/>
      <c r="AK562" s="88"/>
      <c r="AL562" s="88"/>
      <c r="AM562" s="88"/>
      <c r="AN562" s="88"/>
      <c r="AO562" s="88"/>
      <c r="AP562" s="88"/>
      <c r="AQ562" s="88"/>
      <c r="AR562" s="88"/>
      <c r="AS562" s="88"/>
      <c r="AT562" s="88"/>
      <c r="AU562" s="88"/>
      <c r="AV562" s="88"/>
      <c r="AW562" s="88"/>
      <c r="AX562" s="88"/>
      <c r="AY562" s="88"/>
      <c r="AZ562" s="88"/>
      <c r="BA562" s="88"/>
      <c r="BB562" s="88"/>
      <c r="BC562" s="88"/>
      <c r="BD562" s="88"/>
      <c r="BE562" s="88"/>
      <c r="BF562" s="88"/>
      <c r="BG562" s="89"/>
      <c r="CF562" s="120" t="str">
        <f>CF561&amp;"_1mM"</f>
        <v>MARK1_1mM</v>
      </c>
      <c r="CG562" s="120" t="str">
        <f>CG561&amp;"_1mM"</f>
        <v>MARK1_1mM</v>
      </c>
      <c r="CI562" s="69"/>
      <c r="CJ562" s="69"/>
      <c r="CK562" s="69"/>
      <c r="DC562" s="69"/>
      <c r="DD562" s="5"/>
      <c r="DE562" s="5"/>
      <c r="DF562" s="5"/>
      <c r="DG562" s="5"/>
      <c r="DH562" s="5"/>
      <c r="DJ562" s="78"/>
      <c r="DS562" s="5"/>
    </row>
    <row r="563" spans="6:123">
      <c r="F563" s="88"/>
      <c r="G563" s="88"/>
      <c r="H563" s="88"/>
      <c r="I563" s="88"/>
      <c r="J563" s="88"/>
      <c r="K563" s="88"/>
      <c r="L563" s="88"/>
      <c r="M563" s="88"/>
      <c r="N563" s="88"/>
      <c r="O563" s="88"/>
      <c r="P563" s="88"/>
      <c r="Q563" s="88"/>
      <c r="R563" s="88"/>
      <c r="S563" s="88"/>
      <c r="T563" s="88"/>
      <c r="U563" s="88"/>
      <c r="V563" s="88"/>
      <c r="W563" s="88"/>
      <c r="X563" s="88"/>
      <c r="Y563" s="88"/>
      <c r="Z563" s="88"/>
      <c r="AA563" s="88"/>
      <c r="AB563" s="88"/>
      <c r="AC563" s="88"/>
      <c r="AD563" s="88"/>
      <c r="AE563" s="88"/>
      <c r="AF563" s="88"/>
      <c r="AG563" s="88"/>
      <c r="AH563" s="88"/>
      <c r="AI563" s="88"/>
      <c r="AJ563" s="88"/>
      <c r="AK563" s="88"/>
      <c r="AL563" s="88"/>
      <c r="AM563" s="88"/>
      <c r="AN563" s="88"/>
      <c r="AO563" s="88"/>
      <c r="AP563" s="88"/>
      <c r="AQ563" s="88"/>
      <c r="AR563" s="88"/>
      <c r="AS563" s="88"/>
      <c r="AT563" s="88"/>
      <c r="AU563" s="88"/>
      <c r="AV563" s="88"/>
      <c r="AW563" s="88"/>
      <c r="AX563" s="88"/>
      <c r="AY563" s="88"/>
      <c r="AZ563" s="88"/>
      <c r="BA563" s="88"/>
      <c r="BB563" s="88"/>
      <c r="BC563" s="88"/>
      <c r="BD563" s="88"/>
      <c r="BE563" s="88"/>
      <c r="BF563" s="88"/>
      <c r="BG563" s="89"/>
      <c r="CF563" s="120" t="s">
        <v>342</v>
      </c>
      <c r="CG563" s="123" t="s">
        <v>342</v>
      </c>
      <c r="CH563" s="4" t="b">
        <f t="shared" si="90"/>
        <v>0</v>
      </c>
      <c r="CI563" s="69"/>
      <c r="CJ563" s="69"/>
      <c r="CK563" s="69"/>
      <c r="CP563" s="4" t="b">
        <f>IF(COUNTIF(DJ:DJ,CF563)&gt;0,TRUE,FALSE)</f>
        <v>0</v>
      </c>
      <c r="CQ563" s="4" t="b">
        <f>IF(COUNTIF($BU$142:$CB$317,CF563)&gt;0,TRUE,FALSE)</f>
        <v>0</v>
      </c>
      <c r="CS563" s="4" t="b">
        <f t="shared" si="89"/>
        <v>0</v>
      </c>
      <c r="CY563" s="4" t="b">
        <f>CY134</f>
        <v>0</v>
      </c>
      <c r="DC563" s="69"/>
      <c r="DD563" s="5"/>
      <c r="DE563" s="5"/>
      <c r="DF563" s="5"/>
      <c r="DG563" s="5"/>
      <c r="DH563" s="5"/>
      <c r="DJ563" s="78"/>
      <c r="DS563" s="5"/>
    </row>
    <row r="564" spans="6:123">
      <c r="F564" s="88"/>
      <c r="G564" s="88"/>
      <c r="H564" s="88"/>
      <c r="I564" s="88"/>
      <c r="J564" s="88"/>
      <c r="K564" s="88"/>
      <c r="L564" s="88"/>
      <c r="M564" s="88"/>
      <c r="N564" s="88"/>
      <c r="O564" s="88"/>
      <c r="P564" s="88"/>
      <c r="Q564" s="88"/>
      <c r="R564" s="88"/>
      <c r="S564" s="88"/>
      <c r="T564" s="88"/>
      <c r="U564" s="88"/>
      <c r="V564" s="88"/>
      <c r="W564" s="88"/>
      <c r="X564" s="88"/>
      <c r="Y564" s="88"/>
      <c r="Z564" s="88"/>
      <c r="AA564" s="88"/>
      <c r="AB564" s="88"/>
      <c r="AC564" s="88"/>
      <c r="AD564" s="88"/>
      <c r="AE564" s="88"/>
      <c r="AF564" s="88"/>
      <c r="AG564" s="88"/>
      <c r="AH564" s="88"/>
      <c r="AI564" s="88"/>
      <c r="AJ564" s="88"/>
      <c r="AK564" s="88"/>
      <c r="AL564" s="88"/>
      <c r="AM564" s="88"/>
      <c r="AN564" s="88"/>
      <c r="AO564" s="88"/>
      <c r="AP564" s="88"/>
      <c r="AQ564" s="88"/>
      <c r="AR564" s="88"/>
      <c r="AS564" s="88"/>
      <c r="AT564" s="88"/>
      <c r="AU564" s="88"/>
      <c r="AV564" s="88"/>
      <c r="AW564" s="88"/>
      <c r="AX564" s="88"/>
      <c r="AY564" s="88"/>
      <c r="AZ564" s="88"/>
      <c r="BA564" s="88"/>
      <c r="BB564" s="88"/>
      <c r="BC564" s="88"/>
      <c r="BD564" s="88"/>
      <c r="BE564" s="88"/>
      <c r="BF564" s="88"/>
      <c r="BG564" s="89"/>
      <c r="CF564" s="120" t="str">
        <f>CF563&amp;"_1mM"</f>
        <v>MARK2_1mM</v>
      </c>
      <c r="CG564" s="120" t="str">
        <f>CG563&amp;"_1mM"</f>
        <v>MARK2_1mM</v>
      </c>
      <c r="CI564" s="69"/>
      <c r="CJ564" s="69"/>
      <c r="CK564" s="69"/>
      <c r="DC564" s="69"/>
      <c r="DD564" s="5"/>
      <c r="DE564" s="5"/>
      <c r="DF564" s="5"/>
      <c r="DG564" s="5"/>
      <c r="DH564" s="5"/>
      <c r="DJ564" s="78"/>
      <c r="DS564" s="5"/>
    </row>
    <row r="565" spans="6:123">
      <c r="F565" s="88"/>
      <c r="G565" s="88"/>
      <c r="H565" s="88"/>
      <c r="I565" s="88"/>
      <c r="J565" s="88"/>
      <c r="K565" s="88"/>
      <c r="L565" s="88"/>
      <c r="M565" s="88"/>
      <c r="N565" s="88"/>
      <c r="O565" s="88"/>
      <c r="P565" s="88"/>
      <c r="Q565" s="88"/>
      <c r="R565" s="88"/>
      <c r="S565" s="88"/>
      <c r="T565" s="88"/>
      <c r="U565" s="88"/>
      <c r="V565" s="88"/>
      <c r="W565" s="88"/>
      <c r="X565" s="88"/>
      <c r="Y565" s="88"/>
      <c r="Z565" s="88"/>
      <c r="AA565" s="88"/>
      <c r="AB565" s="88"/>
      <c r="AC565" s="88"/>
      <c r="AD565" s="88"/>
      <c r="AE565" s="88"/>
      <c r="AF565" s="88"/>
      <c r="AG565" s="88"/>
      <c r="AH565" s="88"/>
      <c r="AI565" s="88"/>
      <c r="AJ565" s="88"/>
      <c r="AK565" s="88"/>
      <c r="AL565" s="88"/>
      <c r="AM565" s="88"/>
      <c r="AN565" s="88"/>
      <c r="AO565" s="88"/>
      <c r="AP565" s="88"/>
      <c r="AQ565" s="88"/>
      <c r="AR565" s="88"/>
      <c r="AS565" s="88"/>
      <c r="AT565" s="88"/>
      <c r="AU565" s="88"/>
      <c r="AV565" s="88"/>
      <c r="AW565" s="88"/>
      <c r="AX565" s="88"/>
      <c r="AY565" s="88"/>
      <c r="AZ565" s="88"/>
      <c r="BA565" s="88"/>
      <c r="BB565" s="88"/>
      <c r="BC565" s="88"/>
      <c r="BD565" s="88"/>
      <c r="BE565" s="88"/>
      <c r="BF565" s="88"/>
      <c r="BG565" s="89"/>
      <c r="CF565" s="120" t="s">
        <v>343</v>
      </c>
      <c r="CG565" s="123" t="s">
        <v>343</v>
      </c>
      <c r="CH565" s="4" t="b">
        <f t="shared" si="90"/>
        <v>0</v>
      </c>
      <c r="CI565" s="69"/>
      <c r="CJ565" s="69"/>
      <c r="CK565" s="69"/>
      <c r="CP565" s="4" t="b">
        <f>IF(COUNTIF(DJ:DJ,CF565)&gt;0,TRUE,FALSE)</f>
        <v>0</v>
      </c>
      <c r="CQ565" s="4" t="b">
        <f>IF(COUNTIF($BU$142:$CB$317,CF565)&gt;0,TRUE,FALSE)</f>
        <v>0</v>
      </c>
      <c r="CS565" s="4" t="b">
        <f t="shared" si="89"/>
        <v>0</v>
      </c>
      <c r="CY565" s="4" t="b">
        <f>CY134</f>
        <v>0</v>
      </c>
      <c r="DC565" s="69"/>
      <c r="DD565" s="5"/>
      <c r="DE565" s="5"/>
      <c r="DF565" s="5"/>
      <c r="DG565" s="5"/>
      <c r="DH565" s="5"/>
      <c r="DJ565" s="78"/>
      <c r="DS565" s="5"/>
    </row>
    <row r="566" spans="6:123">
      <c r="F566" s="88"/>
      <c r="G566" s="88"/>
      <c r="H566" s="88"/>
      <c r="I566" s="88"/>
      <c r="J566" s="88"/>
      <c r="K566" s="88"/>
      <c r="L566" s="88"/>
      <c r="M566" s="88"/>
      <c r="N566" s="88"/>
      <c r="O566" s="88"/>
      <c r="P566" s="88"/>
      <c r="Q566" s="88"/>
      <c r="R566" s="88"/>
      <c r="S566" s="88"/>
      <c r="T566" s="88"/>
      <c r="U566" s="88"/>
      <c r="V566" s="88"/>
      <c r="W566" s="88"/>
      <c r="X566" s="88"/>
      <c r="Y566" s="88"/>
      <c r="Z566" s="88"/>
      <c r="AA566" s="88"/>
      <c r="AB566" s="88"/>
      <c r="AC566" s="88"/>
      <c r="AD566" s="88"/>
      <c r="AE566" s="88"/>
      <c r="AF566" s="88"/>
      <c r="AG566" s="88"/>
      <c r="AH566" s="88"/>
      <c r="AI566" s="88"/>
      <c r="AJ566" s="88"/>
      <c r="AK566" s="88"/>
      <c r="AL566" s="88"/>
      <c r="AM566" s="88"/>
      <c r="AN566" s="88"/>
      <c r="AO566" s="88"/>
      <c r="AP566" s="88"/>
      <c r="AQ566" s="88"/>
      <c r="AR566" s="88"/>
      <c r="AS566" s="88"/>
      <c r="AT566" s="88"/>
      <c r="AU566" s="88"/>
      <c r="AV566" s="88"/>
      <c r="AW566" s="88"/>
      <c r="AX566" s="88"/>
      <c r="AY566" s="88"/>
      <c r="AZ566" s="88"/>
      <c r="BA566" s="88"/>
      <c r="BB566" s="88"/>
      <c r="BC566" s="88"/>
      <c r="BD566" s="88"/>
      <c r="BE566" s="88"/>
      <c r="BF566" s="88"/>
      <c r="BG566" s="89"/>
      <c r="CF566" s="120" t="str">
        <f>CF565&amp;"_1mM"</f>
        <v>MARK3_1mM</v>
      </c>
      <c r="CG566" s="120" t="str">
        <f>CG565&amp;"_1mM"</f>
        <v>MARK3_1mM</v>
      </c>
      <c r="CI566" s="69"/>
      <c r="CJ566" s="69"/>
      <c r="CK566" s="69"/>
      <c r="DC566" s="69"/>
      <c r="DD566" s="5"/>
      <c r="DE566" s="5"/>
      <c r="DF566" s="5"/>
      <c r="DG566" s="5"/>
      <c r="DH566" s="5"/>
      <c r="DJ566" s="78"/>
      <c r="DS566" s="5"/>
    </row>
    <row r="567" spans="6:123">
      <c r="F567" s="88"/>
      <c r="G567" s="88"/>
      <c r="H567" s="88"/>
      <c r="I567" s="88"/>
      <c r="J567" s="88"/>
      <c r="K567" s="88"/>
      <c r="L567" s="88"/>
      <c r="M567" s="88"/>
      <c r="N567" s="88"/>
      <c r="O567" s="88"/>
      <c r="P567" s="88"/>
      <c r="Q567" s="88"/>
      <c r="R567" s="88"/>
      <c r="S567" s="88"/>
      <c r="T567" s="88"/>
      <c r="U567" s="88"/>
      <c r="V567" s="88"/>
      <c r="W567" s="88"/>
      <c r="X567" s="88"/>
      <c r="Y567" s="88"/>
      <c r="Z567" s="88"/>
      <c r="AA567" s="88"/>
      <c r="AB567" s="88"/>
      <c r="AC567" s="88"/>
      <c r="AD567" s="88"/>
      <c r="AE567" s="88"/>
      <c r="AF567" s="88"/>
      <c r="AG567" s="88"/>
      <c r="AH567" s="88"/>
      <c r="AI567" s="88"/>
      <c r="AJ567" s="88"/>
      <c r="AK567" s="88"/>
      <c r="AL567" s="88"/>
      <c r="AM567" s="88"/>
      <c r="AN567" s="88"/>
      <c r="AO567" s="88"/>
      <c r="AP567" s="88"/>
      <c r="AQ567" s="88"/>
      <c r="AR567" s="88"/>
      <c r="AS567" s="88"/>
      <c r="AT567" s="88"/>
      <c r="AU567" s="88"/>
      <c r="AV567" s="88"/>
      <c r="AW567" s="88"/>
      <c r="AX567" s="88"/>
      <c r="AY567" s="88"/>
      <c r="AZ567" s="88"/>
      <c r="BA567" s="88"/>
      <c r="BB567" s="88"/>
      <c r="BC567" s="88"/>
      <c r="BD567" s="88"/>
      <c r="BE567" s="88"/>
      <c r="BF567" s="88"/>
      <c r="BG567" s="89"/>
      <c r="CF567" s="120" t="s">
        <v>346</v>
      </c>
      <c r="CG567" s="123" t="s">
        <v>346</v>
      </c>
      <c r="CH567" s="4" t="b">
        <f t="shared" si="90"/>
        <v>0</v>
      </c>
      <c r="CI567" s="69"/>
      <c r="CJ567" s="69"/>
      <c r="CK567" s="69"/>
      <c r="CP567" s="4" t="b">
        <f>IF(COUNTIF(DJ:DJ,CF567)&gt;0,TRUE,FALSE)</f>
        <v>0</v>
      </c>
      <c r="CQ567" s="4" t="b">
        <f>IF(COUNTIF($BU$142:$CB$317,CF567)&gt;0,TRUE,FALSE)</f>
        <v>0</v>
      </c>
      <c r="CS567" s="4" t="b">
        <f t="shared" si="89"/>
        <v>0</v>
      </c>
      <c r="CY567" s="4" t="b">
        <f>CY134</f>
        <v>0</v>
      </c>
      <c r="DC567" s="69"/>
      <c r="DD567" s="5"/>
      <c r="DE567" s="5"/>
      <c r="DF567" s="5"/>
      <c r="DG567" s="5"/>
      <c r="DH567" s="5"/>
      <c r="DJ567" s="78"/>
      <c r="DS567" s="5"/>
    </row>
    <row r="568" spans="6:123">
      <c r="F568" s="88"/>
      <c r="G568" s="88"/>
      <c r="H568" s="88"/>
      <c r="I568" s="88"/>
      <c r="J568" s="88"/>
      <c r="K568" s="88"/>
      <c r="L568" s="88"/>
      <c r="M568" s="88"/>
      <c r="N568" s="88"/>
      <c r="O568" s="88"/>
      <c r="P568" s="88"/>
      <c r="Q568" s="88"/>
      <c r="R568" s="88"/>
      <c r="S568" s="88"/>
      <c r="T568" s="88"/>
      <c r="U568" s="88"/>
      <c r="V568" s="88"/>
      <c r="W568" s="88"/>
      <c r="X568" s="88"/>
      <c r="Y568" s="88"/>
      <c r="Z568" s="88"/>
      <c r="AA568" s="88"/>
      <c r="AB568" s="88"/>
      <c r="AC568" s="88"/>
      <c r="AD568" s="88"/>
      <c r="AE568" s="88"/>
      <c r="AF568" s="88"/>
      <c r="AG568" s="88"/>
      <c r="AH568" s="88"/>
      <c r="AI568" s="88"/>
      <c r="AJ568" s="88"/>
      <c r="AK568" s="88"/>
      <c r="AL568" s="88"/>
      <c r="AM568" s="88"/>
      <c r="AN568" s="88"/>
      <c r="AO568" s="88"/>
      <c r="AP568" s="88"/>
      <c r="AQ568" s="88"/>
      <c r="AR568" s="88"/>
      <c r="AS568" s="88"/>
      <c r="AT568" s="88"/>
      <c r="AU568" s="88"/>
      <c r="AV568" s="88"/>
      <c r="AW568" s="88"/>
      <c r="AX568" s="88"/>
      <c r="AY568" s="88"/>
      <c r="AZ568" s="88"/>
      <c r="BA568" s="88"/>
      <c r="BB568" s="88"/>
      <c r="BC568" s="88"/>
      <c r="BD568" s="88"/>
      <c r="BE568" s="88"/>
      <c r="BF568" s="88"/>
      <c r="BG568" s="89"/>
      <c r="CF568" s="120" t="s">
        <v>827</v>
      </c>
      <c r="CG568" s="123" t="s">
        <v>828</v>
      </c>
      <c r="CH568" s="4" t="b">
        <f t="shared" si="90"/>
        <v>0</v>
      </c>
      <c r="CI568" s="69"/>
      <c r="CJ568" s="69"/>
      <c r="CK568" s="69"/>
      <c r="CP568" s="4" t="b">
        <f>IF(COUNTIF(DJ:DJ,CF568)&gt;0,TRUE,FALSE)</f>
        <v>0</v>
      </c>
      <c r="CQ568" s="4" t="b">
        <f>IF(COUNTIF($BU$142:$CB$317,CF568)&gt;0,TRUE,FALSE)</f>
        <v>0</v>
      </c>
      <c r="CU568" s="4" t="b">
        <f>$CU$130</f>
        <v>0</v>
      </c>
      <c r="CX568" s="4" t="b">
        <f>$CX$133</f>
        <v>0</v>
      </c>
      <c r="CZ568" s="4" t="b">
        <f>$CZ$135</f>
        <v>0</v>
      </c>
      <c r="DB568" s="4" t="b">
        <f>$DB$137</f>
        <v>0</v>
      </c>
      <c r="DC568" s="69"/>
      <c r="DD568" s="5"/>
      <c r="DE568" s="5"/>
      <c r="DF568" s="5"/>
      <c r="DG568" s="5"/>
      <c r="DH568" s="5"/>
      <c r="DJ568" s="78"/>
      <c r="DS568" s="5"/>
    </row>
    <row r="569" spans="6:123">
      <c r="F569" s="88"/>
      <c r="G569" s="88"/>
      <c r="H569" s="88"/>
      <c r="I569" s="88"/>
      <c r="J569" s="88"/>
      <c r="K569" s="88"/>
      <c r="L569" s="88"/>
      <c r="M569" s="88"/>
      <c r="N569" s="88"/>
      <c r="O569" s="88"/>
      <c r="P569" s="88"/>
      <c r="Q569" s="88"/>
      <c r="R569" s="88"/>
      <c r="S569" s="88"/>
      <c r="T569" s="88"/>
      <c r="U569" s="88"/>
      <c r="V569" s="88"/>
      <c r="W569" s="88"/>
      <c r="X569" s="88"/>
      <c r="Y569" s="88"/>
      <c r="Z569" s="88"/>
      <c r="AA569" s="88"/>
      <c r="AB569" s="88"/>
      <c r="AC569" s="88"/>
      <c r="AD569" s="88"/>
      <c r="AE569" s="88"/>
      <c r="AF569" s="88"/>
      <c r="AG569" s="88"/>
      <c r="AH569" s="88"/>
      <c r="AI569" s="88"/>
      <c r="AJ569" s="88"/>
      <c r="AK569" s="88"/>
      <c r="AL569" s="88"/>
      <c r="AM569" s="88"/>
      <c r="AN569" s="88"/>
      <c r="AO569" s="88"/>
      <c r="AP569" s="88"/>
      <c r="AQ569" s="88"/>
      <c r="AR569" s="88"/>
      <c r="AS569" s="88"/>
      <c r="AT569" s="88"/>
      <c r="AU569" s="88"/>
      <c r="AV569" s="88"/>
      <c r="AW569" s="88"/>
      <c r="AX569" s="88"/>
      <c r="AY569" s="88"/>
      <c r="AZ569" s="88"/>
      <c r="BA569" s="88"/>
      <c r="BB569" s="88"/>
      <c r="BC569" s="88"/>
      <c r="BD569" s="88"/>
      <c r="BE569" s="88"/>
      <c r="BF569" s="88"/>
      <c r="BG569" s="89"/>
      <c r="CF569" s="120" t="s">
        <v>347</v>
      </c>
      <c r="CG569" s="123" t="s">
        <v>347</v>
      </c>
      <c r="CH569" s="4" t="b">
        <f t="shared" si="90"/>
        <v>0</v>
      </c>
      <c r="CI569" s="69"/>
      <c r="CJ569" s="69"/>
      <c r="CK569" s="69"/>
      <c r="CP569" s="4" t="b">
        <f>IF(COUNTIF(DJ:DJ,CF569)&gt;0,TRUE,FALSE)</f>
        <v>0</v>
      </c>
      <c r="CQ569" s="4" t="b">
        <f>IF(COUNTIF($BU$142:$CB$317,CF569)&gt;0,TRUE,FALSE)</f>
        <v>0</v>
      </c>
      <c r="CS569" s="4" t="b">
        <f t="shared" si="89"/>
        <v>0</v>
      </c>
      <c r="CY569" s="4" t="b">
        <f>CY134</f>
        <v>0</v>
      </c>
      <c r="DC569" s="69"/>
      <c r="DD569" s="5"/>
      <c r="DE569" s="5"/>
      <c r="DF569" s="5"/>
      <c r="DG569" s="5"/>
      <c r="DH569" s="5"/>
      <c r="DJ569" s="78"/>
      <c r="DS569" s="5"/>
    </row>
    <row r="570" spans="6:123">
      <c r="F570" s="88"/>
      <c r="G570" s="88"/>
      <c r="H570" s="88"/>
      <c r="I570" s="88"/>
      <c r="J570" s="88"/>
      <c r="K570" s="88"/>
      <c r="L570" s="88"/>
      <c r="M570" s="88"/>
      <c r="N570" s="88"/>
      <c r="O570" s="88"/>
      <c r="P570" s="88"/>
      <c r="Q570" s="88"/>
      <c r="R570" s="88"/>
      <c r="S570" s="88"/>
      <c r="T570" s="88"/>
      <c r="U570" s="88"/>
      <c r="V570" s="88"/>
      <c r="W570" s="88"/>
      <c r="X570" s="88"/>
      <c r="Y570" s="88"/>
      <c r="Z570" s="88"/>
      <c r="AA570" s="88"/>
      <c r="AB570" s="88"/>
      <c r="AC570" s="88"/>
      <c r="AD570" s="88"/>
      <c r="AE570" s="88"/>
      <c r="AF570" s="88"/>
      <c r="AG570" s="88"/>
      <c r="AH570" s="88"/>
      <c r="AI570" s="88"/>
      <c r="AJ570" s="88"/>
      <c r="AK570" s="88"/>
      <c r="AL570" s="88"/>
      <c r="AM570" s="88"/>
      <c r="AN570" s="88"/>
      <c r="AO570" s="88"/>
      <c r="AP570" s="88"/>
      <c r="AQ570" s="88"/>
      <c r="AR570" s="88"/>
      <c r="AS570" s="88"/>
      <c r="AT570" s="88"/>
      <c r="AU570" s="88"/>
      <c r="AV570" s="88"/>
      <c r="AW570" s="88"/>
      <c r="AX570" s="88"/>
      <c r="AY570" s="88"/>
      <c r="AZ570" s="88"/>
      <c r="BA570" s="88"/>
      <c r="BB570" s="88"/>
      <c r="BC570" s="88"/>
      <c r="BD570" s="88"/>
      <c r="BE570" s="88"/>
      <c r="BF570" s="88"/>
      <c r="BG570" s="89"/>
      <c r="CF570" s="120" t="str">
        <f>CF569&amp;"_1mM"</f>
        <v>MELK_1mM</v>
      </c>
      <c r="CG570" s="120" t="str">
        <f>CG569&amp;"_1mM"</f>
        <v>MELK_1mM</v>
      </c>
      <c r="CI570" s="69"/>
      <c r="CJ570" s="69"/>
      <c r="CK570" s="69"/>
      <c r="DC570" s="69"/>
      <c r="DD570" s="5"/>
      <c r="DE570" s="5"/>
      <c r="DF570" s="5"/>
      <c r="DG570" s="5"/>
      <c r="DH570" s="5"/>
      <c r="DJ570" s="78"/>
      <c r="DS570" s="5"/>
    </row>
    <row r="571" spans="6:123">
      <c r="F571" s="88"/>
      <c r="G571" s="88"/>
      <c r="H571" s="88"/>
      <c r="I571" s="88"/>
      <c r="J571" s="88"/>
      <c r="K571" s="88"/>
      <c r="L571" s="88"/>
      <c r="M571" s="88"/>
      <c r="N571" s="88"/>
      <c r="O571" s="88"/>
      <c r="P571" s="88"/>
      <c r="Q571" s="88"/>
      <c r="R571" s="88"/>
      <c r="S571" s="88"/>
      <c r="T571" s="88"/>
      <c r="U571" s="88"/>
      <c r="V571" s="88"/>
      <c r="W571" s="88"/>
      <c r="X571" s="88"/>
      <c r="Y571" s="88"/>
      <c r="Z571" s="88"/>
      <c r="AA571" s="88"/>
      <c r="AB571" s="88"/>
      <c r="AC571" s="88"/>
      <c r="AD571" s="88"/>
      <c r="AE571" s="88"/>
      <c r="AF571" s="88"/>
      <c r="AG571" s="88"/>
      <c r="AH571" s="88"/>
      <c r="AI571" s="88"/>
      <c r="AJ571" s="88"/>
      <c r="AK571" s="88"/>
      <c r="AL571" s="88"/>
      <c r="AM571" s="88"/>
      <c r="AN571" s="88"/>
      <c r="AO571" s="88"/>
      <c r="AP571" s="88"/>
      <c r="AQ571" s="88"/>
      <c r="AR571" s="88"/>
      <c r="AS571" s="88"/>
      <c r="AT571" s="88"/>
      <c r="AU571" s="88"/>
      <c r="AV571" s="88"/>
      <c r="AW571" s="88"/>
      <c r="AX571" s="88"/>
      <c r="AY571" s="88"/>
      <c r="AZ571" s="88"/>
      <c r="BA571" s="88"/>
      <c r="BB571" s="88"/>
      <c r="BC571" s="88"/>
      <c r="BD571" s="88"/>
      <c r="BE571" s="88"/>
      <c r="BF571" s="88"/>
      <c r="BG571" s="89"/>
      <c r="CF571" s="120" t="s">
        <v>348</v>
      </c>
      <c r="CG571" s="123" t="s">
        <v>348</v>
      </c>
      <c r="CH571" s="4" t="b">
        <f t="shared" si="90"/>
        <v>0</v>
      </c>
      <c r="CI571" s="69"/>
      <c r="CJ571" s="69"/>
      <c r="CK571" s="69"/>
      <c r="CP571" s="4" t="b">
        <f t="shared" ref="CP571:CP576" si="91">IF(COUNTIF(DJ:DJ,CF571)&gt;0,TRUE,FALSE)</f>
        <v>0</v>
      </c>
      <c r="CQ571" s="4" t="b">
        <f t="shared" ref="CQ571:CQ576" si="92">IF(COUNTIF($BU$142:$CB$317,CF571)&gt;0,TRUE,FALSE)</f>
        <v>0</v>
      </c>
      <c r="CS571" s="4" t="b">
        <f t="shared" si="89"/>
        <v>0</v>
      </c>
      <c r="CY571" s="4" t="b">
        <f>CY134</f>
        <v>0</v>
      </c>
      <c r="DC571" s="69"/>
      <c r="DD571" s="5"/>
      <c r="DE571" s="5"/>
      <c r="DF571" s="5"/>
      <c r="DG571" s="5"/>
      <c r="DH571" s="5"/>
      <c r="DJ571" s="78"/>
      <c r="DS571" s="5"/>
    </row>
    <row r="572" spans="6:123">
      <c r="F572" s="88"/>
      <c r="G572" s="88"/>
      <c r="H572" s="88"/>
      <c r="I572" s="88"/>
      <c r="J572" s="88"/>
      <c r="K572" s="88"/>
      <c r="L572" s="88"/>
      <c r="M572" s="88"/>
      <c r="N572" s="88"/>
      <c r="O572" s="88"/>
      <c r="P572" s="88"/>
      <c r="Q572" s="88"/>
      <c r="R572" s="88"/>
      <c r="S572" s="88"/>
      <c r="T572" s="88"/>
      <c r="U572" s="88"/>
      <c r="V572" s="88"/>
      <c r="W572" s="88"/>
      <c r="X572" s="88"/>
      <c r="Y572" s="88"/>
      <c r="Z572" s="88"/>
      <c r="AA572" s="88"/>
      <c r="AB572" s="88"/>
      <c r="AC572" s="88"/>
      <c r="AD572" s="88"/>
      <c r="AE572" s="88"/>
      <c r="AF572" s="88"/>
      <c r="AG572" s="88"/>
      <c r="AH572" s="88"/>
      <c r="AI572" s="88"/>
      <c r="AJ572" s="88"/>
      <c r="AK572" s="88"/>
      <c r="AL572" s="88"/>
      <c r="AM572" s="88"/>
      <c r="AN572" s="88"/>
      <c r="AO572" s="88"/>
      <c r="AP572" s="88"/>
      <c r="AQ572" s="88"/>
      <c r="AR572" s="88"/>
      <c r="AS572" s="88"/>
      <c r="AT572" s="88"/>
      <c r="AU572" s="88"/>
      <c r="AV572" s="88"/>
      <c r="AW572" s="88"/>
      <c r="AX572" s="88"/>
      <c r="AY572" s="88"/>
      <c r="AZ572" s="88"/>
      <c r="BA572" s="88"/>
      <c r="BB572" s="88"/>
      <c r="BC572" s="88"/>
      <c r="BD572" s="88"/>
      <c r="BE572" s="88"/>
      <c r="BF572" s="88"/>
      <c r="BG572" s="89"/>
      <c r="CF572" s="120" t="s">
        <v>589</v>
      </c>
      <c r="CG572" s="123" t="s">
        <v>589</v>
      </c>
      <c r="CH572" s="4" t="b">
        <f t="shared" si="90"/>
        <v>0</v>
      </c>
      <c r="CI572" s="69"/>
      <c r="CJ572" s="69"/>
      <c r="CK572" s="69"/>
      <c r="CP572" s="4" t="b">
        <f t="shared" si="91"/>
        <v>0</v>
      </c>
      <c r="CQ572" s="4" t="b">
        <f t="shared" si="92"/>
        <v>0</v>
      </c>
      <c r="CU572" s="4" t="b">
        <f>$CU$130</f>
        <v>0</v>
      </c>
      <c r="CX572" s="4" t="b">
        <f>$CX$133</f>
        <v>0</v>
      </c>
      <c r="CZ572" s="4" t="b">
        <f>CZ135</f>
        <v>0</v>
      </c>
      <c r="DB572" s="4" t="b">
        <f>$DB$137</f>
        <v>0</v>
      </c>
      <c r="DC572" s="69"/>
      <c r="DD572" s="5"/>
      <c r="DE572" s="5"/>
      <c r="DF572" s="5"/>
      <c r="DG572" s="5"/>
      <c r="DH572" s="5"/>
      <c r="DJ572" s="78"/>
      <c r="DS572" s="5"/>
    </row>
    <row r="573" spans="6:123">
      <c r="F573" s="88"/>
      <c r="G573" s="88"/>
      <c r="H573" s="88"/>
      <c r="I573" s="88"/>
      <c r="J573" s="88"/>
      <c r="K573" s="88"/>
      <c r="L573" s="88"/>
      <c r="M573" s="88"/>
      <c r="N573" s="88"/>
      <c r="O573" s="88"/>
      <c r="P573" s="88"/>
      <c r="Q573" s="88"/>
      <c r="R573" s="88"/>
      <c r="S573" s="88"/>
      <c r="T573" s="88"/>
      <c r="U573" s="88"/>
      <c r="V573" s="88"/>
      <c r="W573" s="88"/>
      <c r="X573" s="88"/>
      <c r="Y573" s="88"/>
      <c r="Z573" s="88"/>
      <c r="AA573" s="88"/>
      <c r="AB573" s="88"/>
      <c r="AC573" s="88"/>
      <c r="AD573" s="88"/>
      <c r="AE573" s="88"/>
      <c r="AF573" s="88"/>
      <c r="AG573" s="88"/>
      <c r="AH573" s="88"/>
      <c r="AI573" s="88"/>
      <c r="AJ573" s="88"/>
      <c r="AK573" s="88"/>
      <c r="AL573" s="88"/>
      <c r="AM573" s="88"/>
      <c r="AN573" s="88"/>
      <c r="AO573" s="88"/>
      <c r="AP573" s="88"/>
      <c r="AQ573" s="88"/>
      <c r="AR573" s="88"/>
      <c r="AS573" s="88"/>
      <c r="AT573" s="88"/>
      <c r="AU573" s="88"/>
      <c r="AV573" s="88"/>
      <c r="AW573" s="88"/>
      <c r="AX573" s="88"/>
      <c r="AY573" s="88"/>
      <c r="AZ573" s="88"/>
      <c r="BA573" s="88"/>
      <c r="BB573" s="88"/>
      <c r="BC573" s="88"/>
      <c r="BD573" s="88"/>
      <c r="BE573" s="88"/>
      <c r="BF573" s="88"/>
      <c r="BG573" s="89"/>
      <c r="CF573" s="121" t="s">
        <v>590</v>
      </c>
      <c r="CG573" s="123" t="s">
        <v>590</v>
      </c>
      <c r="CH573" s="4" t="b">
        <f t="shared" si="90"/>
        <v>0</v>
      </c>
      <c r="CI573" s="69"/>
      <c r="CJ573" s="69"/>
      <c r="CK573" s="69"/>
      <c r="CP573" s="4" t="b">
        <f t="shared" si="91"/>
        <v>0</v>
      </c>
      <c r="CQ573" s="4" t="b">
        <f t="shared" si="92"/>
        <v>0</v>
      </c>
      <c r="CU573" s="4" t="b">
        <f>$CU$130</f>
        <v>0</v>
      </c>
      <c r="CZ573" s="4" t="b">
        <f>$CZ$135</f>
        <v>0</v>
      </c>
      <c r="DC573" s="69" t="b">
        <f>DC138</f>
        <v>0</v>
      </c>
      <c r="DD573" s="5" t="b">
        <f>$DD$138</f>
        <v>0</v>
      </c>
      <c r="DE573" s="5"/>
      <c r="DF573" s="5"/>
      <c r="DG573" s="5"/>
      <c r="DH573" s="5"/>
      <c r="DJ573" s="78"/>
      <c r="DS573" s="5"/>
    </row>
    <row r="574" spans="6:123">
      <c r="F574" s="88"/>
      <c r="G574" s="88"/>
      <c r="H574" s="88"/>
      <c r="I574" s="88"/>
      <c r="J574" s="88"/>
      <c r="K574" s="88"/>
      <c r="L574" s="88"/>
      <c r="M574" s="88"/>
      <c r="N574" s="88"/>
      <c r="O574" s="88"/>
      <c r="P574" s="88"/>
      <c r="Q574" s="88"/>
      <c r="R574" s="88"/>
      <c r="S574" s="88"/>
      <c r="T574" s="88"/>
      <c r="U574" s="88"/>
      <c r="V574" s="88"/>
      <c r="W574" s="88"/>
      <c r="X574" s="88"/>
      <c r="Y574" s="88"/>
      <c r="Z574" s="88"/>
      <c r="AA574" s="88"/>
      <c r="AB574" s="88"/>
      <c r="AC574" s="88"/>
      <c r="AD574" s="88"/>
      <c r="AE574" s="88"/>
      <c r="AF574" s="88"/>
      <c r="AG574" s="88"/>
      <c r="AH574" s="88"/>
      <c r="AI574" s="88"/>
      <c r="AJ574" s="88"/>
      <c r="AK574" s="90"/>
      <c r="AL574" s="90"/>
      <c r="AM574" s="90"/>
      <c r="AN574" s="88"/>
      <c r="AO574" s="90"/>
      <c r="AP574" s="90"/>
      <c r="AQ574" s="90"/>
      <c r="AR574" s="88"/>
      <c r="AS574" s="90"/>
      <c r="AT574" s="90"/>
      <c r="AU574" s="90"/>
      <c r="AV574" s="88"/>
      <c r="AW574" s="90"/>
      <c r="AX574" s="90"/>
      <c r="AY574" s="88"/>
      <c r="AZ574" s="88"/>
      <c r="BA574" s="88"/>
      <c r="BB574" s="88"/>
      <c r="BC574" s="88"/>
      <c r="BD574" s="88"/>
      <c r="BE574" s="88"/>
      <c r="BF574" s="88"/>
      <c r="BG574" s="89"/>
      <c r="CF574" s="121" t="s">
        <v>591</v>
      </c>
      <c r="CG574" s="123" t="s">
        <v>591</v>
      </c>
      <c r="CH574" s="4" t="b">
        <f t="shared" si="90"/>
        <v>0</v>
      </c>
      <c r="CI574" s="69"/>
      <c r="CJ574" s="69"/>
      <c r="CK574" s="69"/>
      <c r="CP574" s="4" t="b">
        <f t="shared" si="91"/>
        <v>0</v>
      </c>
      <c r="CQ574" s="4" t="b">
        <f t="shared" si="92"/>
        <v>0</v>
      </c>
      <c r="CU574" s="4" t="b">
        <f>$CU$130</f>
        <v>0</v>
      </c>
      <c r="CZ574" s="4" t="b">
        <f>$CZ$135</f>
        <v>0</v>
      </c>
      <c r="DC574" s="69" t="b">
        <f>DC138</f>
        <v>0</v>
      </c>
      <c r="DD574" s="5" t="b">
        <f>$DD$138</f>
        <v>0</v>
      </c>
      <c r="DE574" s="5"/>
      <c r="DF574" s="5"/>
      <c r="DG574" s="5"/>
      <c r="DH574" s="5"/>
      <c r="DJ574" s="78"/>
      <c r="DS574" s="5"/>
    </row>
    <row r="575" spans="6:123">
      <c r="F575" s="88"/>
      <c r="G575" s="88"/>
      <c r="H575" s="88"/>
      <c r="I575" s="88"/>
      <c r="J575" s="88"/>
      <c r="K575" s="88"/>
      <c r="L575" s="88"/>
      <c r="M575" s="88"/>
      <c r="N575" s="88"/>
      <c r="O575" s="88"/>
      <c r="P575" s="88"/>
      <c r="Q575" s="88"/>
      <c r="R575" s="88"/>
      <c r="S575" s="88"/>
      <c r="T575" s="88"/>
      <c r="U575" s="88"/>
      <c r="V575" s="88"/>
      <c r="W575" s="88"/>
      <c r="X575" s="88"/>
      <c r="Y575" s="88"/>
      <c r="Z575" s="88"/>
      <c r="AA575" s="88"/>
      <c r="AB575" s="88"/>
      <c r="AC575" s="88"/>
      <c r="AD575" s="88"/>
      <c r="AE575" s="88"/>
      <c r="AF575" s="88"/>
      <c r="AG575" s="88"/>
      <c r="AH575" s="88"/>
      <c r="AI575" s="88"/>
      <c r="AJ575" s="88"/>
      <c r="AK575" s="90"/>
      <c r="AL575" s="90"/>
      <c r="AM575" s="90"/>
      <c r="AN575" s="88"/>
      <c r="AO575" s="90"/>
      <c r="AP575" s="90"/>
      <c r="AQ575" s="90"/>
      <c r="AR575" s="88"/>
      <c r="AS575" s="90"/>
      <c r="AT575" s="90"/>
      <c r="AU575" s="90"/>
      <c r="AV575" s="88"/>
      <c r="AW575" s="90"/>
      <c r="AX575" s="90"/>
      <c r="AY575" s="88"/>
      <c r="AZ575" s="88"/>
      <c r="BA575" s="88"/>
      <c r="BB575" s="88"/>
      <c r="BC575" s="88"/>
      <c r="BD575" s="88"/>
      <c r="BE575" s="88"/>
      <c r="BF575" s="88"/>
      <c r="BG575" s="89"/>
      <c r="CF575" s="120" t="s">
        <v>592</v>
      </c>
      <c r="CG575" s="123" t="s">
        <v>592</v>
      </c>
      <c r="CH575" s="4" t="b">
        <f t="shared" si="90"/>
        <v>0</v>
      </c>
      <c r="CI575" s="69"/>
      <c r="CJ575" s="69"/>
      <c r="CK575" s="69"/>
      <c r="CP575" s="4" t="b">
        <f t="shared" si="91"/>
        <v>0</v>
      </c>
      <c r="CQ575" s="4" t="b">
        <f t="shared" si="92"/>
        <v>0</v>
      </c>
      <c r="CU575" s="4" t="b">
        <f>$CU$130</f>
        <v>0</v>
      </c>
      <c r="CZ575" s="4" t="b">
        <f>$CZ$135</f>
        <v>0</v>
      </c>
      <c r="DC575" s="69" t="b">
        <f>DC138</f>
        <v>0</v>
      </c>
      <c r="DD575" s="5" t="b">
        <f>$DD$138</f>
        <v>0</v>
      </c>
      <c r="DE575" s="5"/>
      <c r="DF575" s="5"/>
      <c r="DG575" s="5"/>
      <c r="DH575" s="5"/>
      <c r="DJ575" s="78"/>
      <c r="DS575" s="5"/>
    </row>
    <row r="576" spans="6:123">
      <c r="F576" s="88"/>
      <c r="G576" s="88"/>
      <c r="H576" s="88"/>
      <c r="I576" s="88"/>
      <c r="J576" s="88"/>
      <c r="K576" s="88"/>
      <c r="L576" s="88"/>
      <c r="M576" s="88"/>
      <c r="N576" s="88"/>
      <c r="O576" s="88"/>
      <c r="P576" s="88"/>
      <c r="Q576" s="88"/>
      <c r="R576" s="88"/>
      <c r="S576" s="88"/>
      <c r="T576" s="88"/>
      <c r="U576" s="88"/>
      <c r="V576" s="88"/>
      <c r="W576" s="88"/>
      <c r="X576" s="88"/>
      <c r="Y576" s="88"/>
      <c r="Z576" s="88"/>
      <c r="AA576" s="88"/>
      <c r="AB576" s="88"/>
      <c r="AC576" s="88"/>
      <c r="AD576" s="88"/>
      <c r="AE576" s="88"/>
      <c r="AF576" s="88"/>
      <c r="AG576" s="88"/>
      <c r="AH576" s="88"/>
      <c r="AI576" s="88"/>
      <c r="AJ576" s="88"/>
      <c r="AK576" s="90"/>
      <c r="AL576" s="91"/>
      <c r="AM576" s="90"/>
      <c r="AN576" s="88"/>
      <c r="AO576" s="90"/>
      <c r="AP576" s="90"/>
      <c r="AQ576" s="90"/>
      <c r="AR576" s="88"/>
      <c r="AS576" s="90"/>
      <c r="AT576" s="90"/>
      <c r="AU576" s="90"/>
      <c r="AV576" s="88"/>
      <c r="AW576" s="90"/>
      <c r="AX576" s="90"/>
      <c r="AY576" s="88"/>
      <c r="AZ576" s="88"/>
      <c r="BA576" s="88"/>
      <c r="BB576" s="88"/>
      <c r="BC576" s="88"/>
      <c r="BD576" s="88"/>
      <c r="BE576" s="88"/>
      <c r="BF576" s="88"/>
      <c r="BG576" s="89"/>
      <c r="CF576" s="120" t="s">
        <v>349</v>
      </c>
      <c r="CG576" s="123" t="s">
        <v>349</v>
      </c>
      <c r="CH576" s="4" t="b">
        <f t="shared" si="90"/>
        <v>0</v>
      </c>
      <c r="CI576" s="69"/>
      <c r="CJ576" s="69"/>
      <c r="CK576" s="69"/>
      <c r="CP576" s="4" t="b">
        <f t="shared" si="91"/>
        <v>0</v>
      </c>
      <c r="CQ576" s="4" t="b">
        <f t="shared" si="92"/>
        <v>0</v>
      </c>
      <c r="CS576" s="4" t="b">
        <f t="shared" ref="CS576:CS578" si="93">$CS$128</f>
        <v>0</v>
      </c>
      <c r="CY576" s="4" t="b">
        <f>CY134</f>
        <v>0</v>
      </c>
      <c r="DC576" s="69"/>
      <c r="DD576" s="5"/>
      <c r="DE576" s="5"/>
      <c r="DF576" s="5"/>
      <c r="DG576" s="5"/>
      <c r="DH576" s="5"/>
      <c r="DJ576" s="78"/>
      <c r="DS576" s="5"/>
    </row>
    <row r="577" spans="6:123">
      <c r="F577" s="88"/>
      <c r="G577" s="88"/>
      <c r="H577" s="88"/>
      <c r="I577" s="88"/>
      <c r="J577" s="88"/>
      <c r="K577" s="88"/>
      <c r="L577" s="88"/>
      <c r="M577" s="88"/>
      <c r="N577" s="88"/>
      <c r="O577" s="88"/>
      <c r="P577" s="88"/>
      <c r="Q577" s="88"/>
      <c r="R577" s="88"/>
      <c r="S577" s="88"/>
      <c r="T577" s="88"/>
      <c r="U577" s="88"/>
      <c r="V577" s="88"/>
      <c r="W577" s="88"/>
      <c r="X577" s="88"/>
      <c r="Y577" s="88"/>
      <c r="Z577" s="88"/>
      <c r="AA577" s="88"/>
      <c r="AB577" s="88"/>
      <c r="AC577" s="88"/>
      <c r="AD577" s="88"/>
      <c r="AE577" s="88"/>
      <c r="AF577" s="88"/>
      <c r="AG577" s="88"/>
      <c r="AH577" s="88"/>
      <c r="AI577" s="88"/>
      <c r="AJ577" s="88"/>
      <c r="AK577" s="90"/>
      <c r="AL577" s="90"/>
      <c r="AM577" s="90"/>
      <c r="AN577" s="88"/>
      <c r="AO577" s="91"/>
      <c r="AP577" s="90"/>
      <c r="AQ577" s="90"/>
      <c r="AR577" s="88"/>
      <c r="AS577" s="90"/>
      <c r="AT577" s="90"/>
      <c r="AU577" s="91"/>
      <c r="AV577" s="88"/>
      <c r="AW577" s="90"/>
      <c r="AX577" s="90"/>
      <c r="AY577" s="88"/>
      <c r="AZ577" s="88"/>
      <c r="BA577" s="88"/>
      <c r="BB577" s="88"/>
      <c r="BC577" s="88"/>
      <c r="BD577" s="88"/>
      <c r="BE577" s="88"/>
      <c r="BF577" s="88"/>
      <c r="BG577" s="89"/>
      <c r="CF577" s="120" t="str">
        <f>CF576&amp;"_1mM"</f>
        <v>MNK1_1mM</v>
      </c>
      <c r="CG577" s="120" t="str">
        <f>CG576&amp;"_1mM"</f>
        <v>MNK1_1mM</v>
      </c>
      <c r="CI577" s="69"/>
      <c r="CJ577" s="69"/>
      <c r="CK577" s="69"/>
      <c r="DC577" s="69"/>
      <c r="DD577" s="5"/>
      <c r="DE577" s="5"/>
      <c r="DF577" s="5"/>
      <c r="DG577" s="5"/>
      <c r="DH577" s="5"/>
      <c r="DJ577" s="78"/>
      <c r="DS577" s="5"/>
    </row>
    <row r="578" spans="6:123">
      <c r="F578" s="88"/>
      <c r="G578" s="88"/>
      <c r="H578" s="88"/>
      <c r="I578" s="88"/>
      <c r="J578" s="88"/>
      <c r="K578" s="88"/>
      <c r="L578" s="88"/>
      <c r="M578" s="88"/>
      <c r="N578" s="88"/>
      <c r="O578" s="88"/>
      <c r="P578" s="88"/>
      <c r="Q578" s="88"/>
      <c r="R578" s="88"/>
      <c r="S578" s="88"/>
      <c r="T578" s="88"/>
      <c r="U578" s="88"/>
      <c r="V578" s="88"/>
      <c r="W578" s="88"/>
      <c r="X578" s="88"/>
      <c r="Y578" s="88"/>
      <c r="Z578" s="88"/>
      <c r="AA578" s="88"/>
      <c r="AB578" s="88"/>
      <c r="AC578" s="88"/>
      <c r="AD578" s="88"/>
      <c r="AE578" s="88"/>
      <c r="AF578" s="88"/>
      <c r="AG578" s="88"/>
      <c r="AH578" s="88"/>
      <c r="AI578" s="88"/>
      <c r="AJ578" s="90"/>
      <c r="AK578" s="90"/>
      <c r="AL578" s="90"/>
      <c r="AM578" s="90"/>
      <c r="AN578" s="90"/>
      <c r="AO578" s="90"/>
      <c r="AP578" s="90"/>
      <c r="AQ578" s="90"/>
      <c r="AR578" s="90"/>
      <c r="AS578" s="90"/>
      <c r="AT578" s="90"/>
      <c r="AU578" s="90"/>
      <c r="AV578" s="90"/>
      <c r="AW578" s="90"/>
      <c r="AX578" s="90"/>
      <c r="AY578" s="88"/>
      <c r="AZ578" s="88"/>
      <c r="BA578" s="88"/>
      <c r="BB578" s="88"/>
      <c r="BC578" s="88"/>
      <c r="BD578" s="88"/>
      <c r="BE578" s="88"/>
      <c r="BF578" s="88"/>
      <c r="BG578" s="89"/>
      <c r="CF578" s="120" t="s">
        <v>352</v>
      </c>
      <c r="CG578" s="123" t="s">
        <v>352</v>
      </c>
      <c r="CH578" s="4" t="b">
        <f t="shared" si="90"/>
        <v>0</v>
      </c>
      <c r="CI578" s="69"/>
      <c r="CJ578" s="69"/>
      <c r="CK578" s="69"/>
      <c r="CP578" s="4" t="b">
        <f>IF(COUNTIF(DJ:DJ,CF578)&gt;0,TRUE,FALSE)</f>
        <v>0</v>
      </c>
      <c r="CQ578" s="4" t="b">
        <f>IF(COUNTIF($BU$142:$CB$317,CF578)&gt;0,TRUE,FALSE)</f>
        <v>0</v>
      </c>
      <c r="CS578" s="4" t="b">
        <f t="shared" si="93"/>
        <v>0</v>
      </c>
      <c r="CY578" s="4" t="b">
        <f>CY134</f>
        <v>0</v>
      </c>
      <c r="DC578" s="69"/>
      <c r="DD578" s="5"/>
      <c r="DE578" s="5"/>
      <c r="DF578" s="5"/>
      <c r="DG578" s="5"/>
      <c r="DH578" s="5"/>
      <c r="DJ578" s="78"/>
      <c r="DS578" s="5"/>
    </row>
    <row r="579" spans="6:123">
      <c r="F579" s="88"/>
      <c r="G579" s="88"/>
      <c r="H579" s="88"/>
      <c r="I579" s="88"/>
      <c r="J579" s="88"/>
      <c r="K579" s="88"/>
      <c r="L579" s="88"/>
      <c r="M579" s="88"/>
      <c r="N579" s="88"/>
      <c r="O579" s="88"/>
      <c r="P579" s="88"/>
      <c r="Q579" s="88"/>
      <c r="R579" s="88"/>
      <c r="S579" s="88"/>
      <c r="T579" s="88"/>
      <c r="U579" s="88"/>
      <c r="V579" s="88"/>
      <c r="W579" s="88"/>
      <c r="X579" s="88"/>
      <c r="Y579" s="88"/>
      <c r="Z579" s="88"/>
      <c r="AA579" s="88"/>
      <c r="AB579" s="88"/>
      <c r="AC579" s="88"/>
      <c r="AD579" s="88"/>
      <c r="AE579" s="88"/>
      <c r="AF579" s="88"/>
      <c r="AG579" s="88"/>
      <c r="AH579" s="88"/>
      <c r="AI579" s="88"/>
      <c r="AJ579" s="88"/>
      <c r="AK579" s="88"/>
      <c r="AL579" s="88"/>
      <c r="AM579" s="88"/>
      <c r="AN579" s="88"/>
      <c r="AO579" s="88"/>
      <c r="AP579" s="88"/>
      <c r="AQ579" s="88"/>
      <c r="AR579" s="88"/>
      <c r="AS579" s="88"/>
      <c r="AT579" s="88"/>
      <c r="AU579" s="88"/>
      <c r="AV579" s="88"/>
      <c r="AW579" s="88"/>
      <c r="AX579" s="88"/>
      <c r="AY579" s="88"/>
      <c r="AZ579" s="88"/>
      <c r="BA579" s="88"/>
      <c r="BB579" s="88"/>
      <c r="BC579" s="88"/>
      <c r="BD579" s="88"/>
      <c r="BE579" s="88"/>
      <c r="BF579" s="88"/>
      <c r="BG579" s="89"/>
      <c r="CF579" s="120" t="s">
        <v>829</v>
      </c>
      <c r="CG579" s="123" t="s">
        <v>830</v>
      </c>
      <c r="CH579" s="4" t="b">
        <f t="shared" si="90"/>
        <v>0</v>
      </c>
      <c r="CI579" s="69"/>
      <c r="CJ579" s="69"/>
      <c r="CK579" s="69"/>
      <c r="CP579" s="4" t="b">
        <f>IF(COUNTIF(DJ:DJ,CF579)&gt;0,TRUE,FALSE)</f>
        <v>0</v>
      </c>
      <c r="CQ579" s="4" t="b">
        <f>IF(COUNTIF($BU$142:$CB$317,CF579)&gt;0,TRUE,FALSE)</f>
        <v>0</v>
      </c>
      <c r="CU579" s="4" t="b">
        <f>$CU$130</f>
        <v>0</v>
      </c>
      <c r="CX579" s="4" t="b">
        <f>$CX$133</f>
        <v>0</v>
      </c>
      <c r="CZ579" s="4" t="b">
        <f>$CZ$135</f>
        <v>0</v>
      </c>
      <c r="DB579" s="4" t="b">
        <f>$DB$137</f>
        <v>0</v>
      </c>
      <c r="DC579" s="69"/>
      <c r="DD579" s="5"/>
      <c r="DE579" s="5"/>
      <c r="DF579" s="5"/>
      <c r="DG579" s="5"/>
      <c r="DH579" s="5"/>
      <c r="DJ579" s="78"/>
      <c r="DS579" s="5"/>
    </row>
    <row r="580" spans="6:123">
      <c r="F580" s="88"/>
      <c r="G580" s="88"/>
      <c r="H580" s="88"/>
      <c r="I580" s="88"/>
      <c r="J580" s="88"/>
      <c r="K580" s="88"/>
      <c r="L580" s="88"/>
      <c r="M580" s="88"/>
      <c r="N580" s="88"/>
      <c r="O580" s="88"/>
      <c r="P580" s="88"/>
      <c r="Q580" s="88"/>
      <c r="R580" s="88"/>
      <c r="S580" s="88"/>
      <c r="T580" s="88"/>
      <c r="U580" s="88"/>
      <c r="V580" s="88"/>
      <c r="W580" s="88"/>
      <c r="X580" s="88"/>
      <c r="Y580" s="88"/>
      <c r="Z580" s="88"/>
      <c r="AA580" s="88"/>
      <c r="AB580" s="88"/>
      <c r="AC580" s="88"/>
      <c r="AD580" s="88"/>
      <c r="AE580" s="88"/>
      <c r="AF580" s="88"/>
      <c r="AG580" s="88"/>
      <c r="AH580" s="88"/>
      <c r="AI580" s="88"/>
      <c r="AJ580" s="88"/>
      <c r="AK580" s="88"/>
      <c r="AL580" s="88"/>
      <c r="AM580" s="88"/>
      <c r="AN580" s="88"/>
      <c r="AO580" s="88"/>
      <c r="AP580" s="88"/>
      <c r="AQ580" s="88"/>
      <c r="AR580" s="88"/>
      <c r="AS580" s="88"/>
      <c r="AT580" s="88"/>
      <c r="AU580" s="88"/>
      <c r="AV580" s="88"/>
      <c r="AW580" s="88"/>
      <c r="AX580" s="88"/>
      <c r="AY580" s="88"/>
      <c r="AZ580" s="88"/>
      <c r="BA580" s="88"/>
      <c r="BB580" s="88"/>
      <c r="BC580" s="88"/>
      <c r="BD580" s="88"/>
      <c r="BE580" s="88"/>
      <c r="BF580" s="88"/>
      <c r="BG580" s="89"/>
      <c r="CF580" s="120" t="s">
        <v>593</v>
      </c>
      <c r="CG580" s="123" t="s">
        <v>593</v>
      </c>
      <c r="CH580" s="4" t="b">
        <f t="shared" si="90"/>
        <v>0</v>
      </c>
      <c r="CI580" s="69"/>
      <c r="CJ580" s="69"/>
      <c r="CK580" s="69"/>
      <c r="CP580" s="4" t="b">
        <f>IF(COUNTIF(DJ:DJ,CF580)&gt;0,TRUE,FALSE)</f>
        <v>0</v>
      </c>
      <c r="CQ580" s="4" t="b">
        <f>IF(COUNTIF($BU$142:$CB$317,CF580)&gt;0,TRUE,FALSE)</f>
        <v>0</v>
      </c>
      <c r="CU580" s="4" t="b">
        <f>$CU$130</f>
        <v>0</v>
      </c>
      <c r="CZ580" s="4" t="b">
        <f>$CZ$135</f>
        <v>0</v>
      </c>
      <c r="DC580" s="69" t="b">
        <f>DC138</f>
        <v>0</v>
      </c>
      <c r="DD580" s="5" t="b">
        <f>$DD$138</f>
        <v>0</v>
      </c>
      <c r="DE580" s="5"/>
      <c r="DF580" s="5"/>
      <c r="DG580" s="5"/>
      <c r="DH580" s="5"/>
      <c r="DJ580" s="78"/>
      <c r="DS580" s="5"/>
    </row>
    <row r="581" spans="6:123">
      <c r="F581" s="88"/>
      <c r="G581" s="88"/>
      <c r="H581" s="88"/>
      <c r="I581" s="88"/>
      <c r="J581" s="88"/>
      <c r="K581" s="88"/>
      <c r="L581" s="88"/>
      <c r="M581" s="88"/>
      <c r="N581" s="88"/>
      <c r="O581" s="88"/>
      <c r="P581" s="88"/>
      <c r="Q581" s="88"/>
      <c r="R581" s="88"/>
      <c r="S581" s="88"/>
      <c r="T581" s="88"/>
      <c r="U581" s="88"/>
      <c r="V581" s="88"/>
      <c r="W581" s="88"/>
      <c r="X581" s="88"/>
      <c r="Y581" s="88"/>
      <c r="Z581" s="88"/>
      <c r="AA581" s="88"/>
      <c r="AB581" s="88"/>
      <c r="AC581" s="88"/>
      <c r="AD581" s="88"/>
      <c r="AE581" s="88"/>
      <c r="AF581" s="88"/>
      <c r="AG581" s="88"/>
      <c r="AH581" s="88"/>
      <c r="AI581" s="88"/>
      <c r="AJ581" s="88"/>
      <c r="AK581" s="88"/>
      <c r="AL581" s="88"/>
      <c r="AM581" s="88"/>
      <c r="AN581" s="88"/>
      <c r="AO581" s="88"/>
      <c r="AP581" s="88"/>
      <c r="AQ581" s="88"/>
      <c r="AR581" s="88"/>
      <c r="AS581" s="88"/>
      <c r="AT581" s="88"/>
      <c r="AU581" s="88"/>
      <c r="AV581" s="88"/>
      <c r="AW581" s="88"/>
      <c r="AX581" s="88"/>
      <c r="AY581" s="88"/>
      <c r="AZ581" s="88"/>
      <c r="BA581" s="88"/>
      <c r="BB581" s="88"/>
      <c r="BC581" s="88"/>
      <c r="BD581" s="88"/>
      <c r="BE581" s="88"/>
      <c r="BF581" s="88"/>
      <c r="BG581" s="89"/>
      <c r="CF581" s="120" t="s">
        <v>353</v>
      </c>
      <c r="CG581" s="123" t="s">
        <v>353</v>
      </c>
      <c r="CH581" s="4" t="b">
        <f t="shared" si="90"/>
        <v>0</v>
      </c>
      <c r="CI581" s="69"/>
      <c r="CJ581" s="69"/>
      <c r="CK581" s="69"/>
      <c r="CP581" s="4" t="b">
        <f>IF(COUNTIF(DJ:DJ,CF581)&gt;0,TRUE,FALSE)</f>
        <v>0</v>
      </c>
      <c r="CQ581" s="4" t="b">
        <f>IF(COUNTIF($BU$142:$CB$317,CF581)&gt;0,TRUE,FALSE)</f>
        <v>0</v>
      </c>
      <c r="CS581" s="4" t="b">
        <f t="shared" ref="CS581:CS591" si="94">$CS$128</f>
        <v>0</v>
      </c>
      <c r="CY581" s="4" t="b">
        <f>CY134</f>
        <v>0</v>
      </c>
      <c r="DC581" s="69"/>
      <c r="DD581" s="5"/>
      <c r="DE581" s="5"/>
      <c r="DF581" s="5"/>
      <c r="DG581" s="5"/>
      <c r="DH581" s="5"/>
      <c r="DJ581" s="78"/>
      <c r="DS581" s="5"/>
    </row>
    <row r="582" spans="6:123">
      <c r="F582" s="88"/>
      <c r="G582" s="88"/>
      <c r="H582" s="88"/>
      <c r="I582" s="88"/>
      <c r="J582" s="88"/>
      <c r="K582" s="88"/>
      <c r="L582" s="88"/>
      <c r="M582" s="88"/>
      <c r="N582" s="88"/>
      <c r="O582" s="88"/>
      <c r="P582" s="88"/>
      <c r="Q582" s="88"/>
      <c r="R582" s="88"/>
      <c r="S582" s="88"/>
      <c r="T582" s="88"/>
      <c r="U582" s="88"/>
      <c r="V582" s="88"/>
      <c r="W582" s="88"/>
      <c r="X582" s="88"/>
      <c r="Y582" s="88"/>
      <c r="Z582" s="88"/>
      <c r="AA582" s="88"/>
      <c r="AB582" s="88"/>
      <c r="AC582" s="88"/>
      <c r="AD582" s="88"/>
      <c r="AE582" s="88"/>
      <c r="AF582" s="88"/>
      <c r="AG582" s="88"/>
      <c r="AH582" s="88"/>
      <c r="AI582" s="88"/>
      <c r="AJ582" s="88"/>
      <c r="AK582" s="88"/>
      <c r="AL582" s="88"/>
      <c r="AM582" s="88"/>
      <c r="AN582" s="88"/>
      <c r="AO582" s="88"/>
      <c r="AP582" s="88"/>
      <c r="AQ582" s="88"/>
      <c r="AR582" s="88"/>
      <c r="AS582" s="88"/>
      <c r="AT582" s="88"/>
      <c r="AU582" s="88"/>
      <c r="AV582" s="88"/>
      <c r="AW582" s="88"/>
      <c r="AX582" s="88"/>
      <c r="AY582" s="88"/>
      <c r="AZ582" s="88"/>
      <c r="BA582" s="88"/>
      <c r="BB582" s="88"/>
      <c r="BC582" s="88"/>
      <c r="BD582" s="88"/>
      <c r="BE582" s="88"/>
      <c r="BF582" s="88"/>
      <c r="BG582" s="89"/>
      <c r="CF582" s="120" t="str">
        <f>CF581&amp;"_1mM"</f>
        <v>MRCKα_1mM</v>
      </c>
      <c r="CG582" s="120" t="str">
        <f>CG581&amp;"_1mM"</f>
        <v>MRCKα_1mM</v>
      </c>
      <c r="CI582" s="69"/>
      <c r="CJ582" s="69"/>
      <c r="CK582" s="69"/>
      <c r="DC582" s="69"/>
      <c r="DD582" s="5"/>
      <c r="DE582" s="5"/>
      <c r="DF582" s="5"/>
      <c r="DG582" s="5"/>
      <c r="DH582" s="5"/>
      <c r="DJ582" s="78"/>
      <c r="DS582" s="5"/>
    </row>
    <row r="583" spans="6:123">
      <c r="F583" s="88"/>
      <c r="G583" s="88"/>
      <c r="H583" s="88"/>
      <c r="I583" s="88"/>
      <c r="J583" s="88"/>
      <c r="K583" s="88"/>
      <c r="L583" s="88"/>
      <c r="M583" s="88"/>
      <c r="N583" s="88"/>
      <c r="O583" s="88"/>
      <c r="P583" s="88"/>
      <c r="Q583" s="88"/>
      <c r="R583" s="88"/>
      <c r="S583" s="88"/>
      <c r="T583" s="88"/>
      <c r="U583" s="88"/>
      <c r="V583" s="88"/>
      <c r="W583" s="88"/>
      <c r="X583" s="88"/>
      <c r="Y583" s="88"/>
      <c r="Z583" s="88"/>
      <c r="AA583" s="88"/>
      <c r="AB583" s="88"/>
      <c r="AC583" s="88"/>
      <c r="AD583" s="88"/>
      <c r="AE583" s="88"/>
      <c r="AF583" s="88"/>
      <c r="AG583" s="88"/>
      <c r="AH583" s="88"/>
      <c r="AI583" s="88"/>
      <c r="AJ583" s="88"/>
      <c r="AK583" s="88"/>
      <c r="AL583" s="88"/>
      <c r="AM583" s="88"/>
      <c r="AN583" s="88"/>
      <c r="AO583" s="88"/>
      <c r="AP583" s="88"/>
      <c r="AQ583" s="88"/>
      <c r="AR583" s="88"/>
      <c r="AS583" s="88"/>
      <c r="AT583" s="88"/>
      <c r="AU583" s="88"/>
      <c r="AV583" s="88"/>
      <c r="AW583" s="88"/>
      <c r="AX583" s="88"/>
      <c r="AY583" s="88"/>
      <c r="AZ583" s="88"/>
      <c r="BA583" s="88"/>
      <c r="BB583" s="88"/>
      <c r="BC583" s="88"/>
      <c r="BD583" s="88"/>
      <c r="BE583" s="88"/>
      <c r="BF583" s="88"/>
      <c r="BG583" s="89"/>
      <c r="BH583" s="73"/>
      <c r="CF583" s="120" t="s">
        <v>354</v>
      </c>
      <c r="CG583" s="123" t="s">
        <v>354</v>
      </c>
      <c r="CH583" s="4" t="b">
        <f t="shared" si="90"/>
        <v>0</v>
      </c>
      <c r="CI583" s="69"/>
      <c r="CJ583" s="69"/>
      <c r="CK583" s="69"/>
      <c r="CP583" s="4" t="b">
        <f>IF(COUNTIF(DJ:DJ,CF583)&gt;0,TRUE,FALSE)</f>
        <v>0</v>
      </c>
      <c r="CQ583" s="4" t="b">
        <f>IF(COUNTIF($BU$142:$CB$317,CF583)&gt;0,TRUE,FALSE)</f>
        <v>0</v>
      </c>
      <c r="CS583" s="4" t="b">
        <f t="shared" si="94"/>
        <v>0</v>
      </c>
      <c r="CY583" s="4" t="b">
        <f>CY134</f>
        <v>0</v>
      </c>
      <c r="DC583" s="69"/>
      <c r="DD583" s="5"/>
      <c r="DE583" s="5"/>
      <c r="DF583" s="5"/>
      <c r="DG583" s="5"/>
      <c r="DH583" s="5"/>
      <c r="DJ583" s="78"/>
      <c r="DS583" s="5"/>
    </row>
    <row r="584" spans="6:123">
      <c r="F584" s="88"/>
      <c r="G584" s="88"/>
      <c r="H584" s="88"/>
      <c r="I584" s="88"/>
      <c r="J584" s="88"/>
      <c r="K584" s="88"/>
      <c r="L584" s="88"/>
      <c r="M584" s="88"/>
      <c r="N584" s="88"/>
      <c r="O584" s="88"/>
      <c r="P584" s="88"/>
      <c r="Q584" s="88"/>
      <c r="R584" s="88"/>
      <c r="S584" s="88"/>
      <c r="T584" s="88"/>
      <c r="U584" s="88"/>
      <c r="V584" s="88"/>
      <c r="W584" s="88"/>
      <c r="X584" s="88"/>
      <c r="Y584" s="88"/>
      <c r="Z584" s="88"/>
      <c r="AA584" s="88"/>
      <c r="AB584" s="88"/>
      <c r="AC584" s="88"/>
      <c r="AD584" s="88"/>
      <c r="AE584" s="88"/>
      <c r="AF584" s="88"/>
      <c r="AG584" s="88"/>
      <c r="AH584" s="88"/>
      <c r="AI584" s="88"/>
      <c r="AJ584" s="88"/>
      <c r="AK584" s="88"/>
      <c r="AL584" s="88"/>
      <c r="AM584" s="88"/>
      <c r="AN584" s="88"/>
      <c r="AO584" s="88"/>
      <c r="AP584" s="88"/>
      <c r="AQ584" s="88"/>
      <c r="AR584" s="88"/>
      <c r="AS584" s="88"/>
      <c r="AT584" s="88"/>
      <c r="AU584" s="88"/>
      <c r="AV584" s="88"/>
      <c r="AW584" s="88"/>
      <c r="AX584" s="88"/>
      <c r="AY584" s="88"/>
      <c r="AZ584" s="88"/>
      <c r="BA584" s="88"/>
      <c r="BB584" s="88"/>
      <c r="BC584" s="88"/>
      <c r="BD584" s="88"/>
      <c r="BE584" s="88"/>
      <c r="BF584" s="88"/>
      <c r="BG584" s="89"/>
      <c r="CF584" s="120" t="str">
        <f>CF583&amp;"_1mM"</f>
        <v>MRCKβ_1mM</v>
      </c>
      <c r="CG584" s="120" t="str">
        <f>CG583&amp;"_1mM"</f>
        <v>MRCKβ_1mM</v>
      </c>
      <c r="CI584" s="69"/>
      <c r="CJ584" s="69"/>
      <c r="CK584" s="69"/>
      <c r="DC584" s="69"/>
      <c r="DD584" s="5"/>
      <c r="DE584" s="5"/>
      <c r="DF584" s="5"/>
      <c r="DG584" s="5"/>
      <c r="DH584" s="5"/>
      <c r="DJ584" s="78"/>
      <c r="DS584" s="5"/>
    </row>
    <row r="585" spans="6:123">
      <c r="F585" s="88"/>
      <c r="G585" s="88"/>
      <c r="H585" s="88"/>
      <c r="I585" s="88"/>
      <c r="J585" s="88"/>
      <c r="K585" s="88"/>
      <c r="L585" s="88"/>
      <c r="M585" s="88"/>
      <c r="N585" s="88"/>
      <c r="O585" s="88"/>
      <c r="P585" s="88"/>
      <c r="Q585" s="88"/>
      <c r="R585" s="88"/>
      <c r="S585" s="88"/>
      <c r="T585" s="88"/>
      <c r="U585" s="88"/>
      <c r="V585" s="88"/>
      <c r="W585" s="88"/>
      <c r="X585" s="88"/>
      <c r="Y585" s="88"/>
      <c r="Z585" s="88"/>
      <c r="AA585" s="88"/>
      <c r="AB585" s="88"/>
      <c r="AC585" s="88"/>
      <c r="AD585" s="88"/>
      <c r="AE585" s="88"/>
      <c r="AF585" s="88"/>
      <c r="AG585" s="88"/>
      <c r="AH585" s="88"/>
      <c r="AI585" s="88"/>
      <c r="AJ585" s="88"/>
      <c r="AK585" s="88"/>
      <c r="AL585" s="88"/>
      <c r="AM585" s="88"/>
      <c r="AN585" s="88"/>
      <c r="AO585" s="88"/>
      <c r="AP585" s="88"/>
      <c r="AQ585" s="88"/>
      <c r="AR585" s="88"/>
      <c r="AS585" s="88"/>
      <c r="AT585" s="88"/>
      <c r="AU585" s="88"/>
      <c r="AV585" s="88"/>
      <c r="AW585" s="88"/>
      <c r="AX585" s="88"/>
      <c r="AY585" s="88"/>
      <c r="AZ585" s="88"/>
      <c r="BA585" s="88"/>
      <c r="BB585" s="88"/>
      <c r="BC585" s="88"/>
      <c r="BD585" s="88"/>
      <c r="BE585" s="88"/>
      <c r="BF585" s="88"/>
      <c r="BG585" s="89"/>
      <c r="CF585" s="120" t="s">
        <v>355</v>
      </c>
      <c r="CG585" s="123" t="s">
        <v>355</v>
      </c>
      <c r="CH585" s="4" t="b">
        <f t="shared" si="90"/>
        <v>0</v>
      </c>
      <c r="CI585" s="69"/>
      <c r="CJ585" s="69"/>
      <c r="CK585" s="69"/>
      <c r="CP585" s="4" t="b">
        <f>IF(COUNTIF(DJ:DJ,CF585)&gt;0,TRUE,FALSE)</f>
        <v>0</v>
      </c>
      <c r="CQ585" s="4" t="b">
        <f>IF(COUNTIF($BU$142:$CB$317,CF585)&gt;0,TRUE,FALSE)</f>
        <v>0</v>
      </c>
      <c r="CS585" s="4" t="b">
        <f t="shared" si="94"/>
        <v>0</v>
      </c>
      <c r="CY585" s="4" t="b">
        <f>CY134</f>
        <v>0</v>
      </c>
      <c r="DC585" s="69"/>
      <c r="DD585" s="5"/>
      <c r="DE585" s="5"/>
      <c r="DF585" s="5"/>
      <c r="DG585" s="5"/>
      <c r="DH585" s="5"/>
      <c r="DJ585" s="78"/>
      <c r="DS585" s="5"/>
    </row>
    <row r="586" spans="6:123">
      <c r="F586" s="88"/>
      <c r="G586" s="88"/>
      <c r="H586" s="88"/>
      <c r="I586" s="88"/>
      <c r="J586" s="88"/>
      <c r="K586" s="88"/>
      <c r="L586" s="88"/>
      <c r="M586" s="88"/>
      <c r="N586" s="88"/>
      <c r="O586" s="88"/>
      <c r="P586" s="88"/>
      <c r="Q586" s="88"/>
      <c r="R586" s="88"/>
      <c r="S586" s="88"/>
      <c r="T586" s="88"/>
      <c r="U586" s="88"/>
      <c r="V586" s="88"/>
      <c r="W586" s="88"/>
      <c r="X586" s="88"/>
      <c r="Y586" s="88"/>
      <c r="Z586" s="88"/>
      <c r="AA586" s="88"/>
      <c r="AB586" s="88"/>
      <c r="AC586" s="88"/>
      <c r="AD586" s="88"/>
      <c r="AE586" s="88"/>
      <c r="AF586" s="88"/>
      <c r="AG586" s="88"/>
      <c r="AH586" s="88"/>
      <c r="AI586" s="88"/>
      <c r="AJ586" s="88"/>
      <c r="AK586" s="88"/>
      <c r="AL586" s="88"/>
      <c r="AM586" s="88"/>
      <c r="AN586" s="88"/>
      <c r="AO586" s="88"/>
      <c r="AP586" s="88"/>
      <c r="AQ586" s="88"/>
      <c r="AR586" s="88"/>
      <c r="AS586" s="88"/>
      <c r="AT586" s="88"/>
      <c r="AU586" s="88"/>
      <c r="AV586" s="88"/>
      <c r="AW586" s="88"/>
      <c r="AX586" s="88"/>
      <c r="AY586" s="88"/>
      <c r="AZ586" s="88"/>
      <c r="BA586" s="88"/>
      <c r="BB586" s="88"/>
      <c r="BC586" s="88"/>
      <c r="BD586" s="88"/>
      <c r="BE586" s="88"/>
      <c r="BF586" s="88"/>
      <c r="BG586" s="89"/>
      <c r="CF586" s="120" t="str">
        <f>CF585&amp;"_1mM"</f>
        <v>MSK1_1mM</v>
      </c>
      <c r="CG586" s="120" t="str">
        <f>CG585&amp;"_1mM"</f>
        <v>MSK1_1mM</v>
      </c>
      <c r="CH586" s="4" t="b">
        <f t="shared" si="90"/>
        <v>0</v>
      </c>
      <c r="CI586" s="69"/>
      <c r="CJ586" s="69"/>
      <c r="CK586" s="69"/>
      <c r="CP586" s="4" t="b">
        <f>IF(COUNTIF(DJ:DJ,CF586)&gt;0,TRUE,FALSE)</f>
        <v>0</v>
      </c>
      <c r="CQ586" s="4" t="b">
        <f>IF(COUNTIF($BU$142:$CB$317,CF586)&gt;0,TRUE,FALSE)</f>
        <v>0</v>
      </c>
      <c r="CU586" s="4" t="b">
        <f>$CU$130</f>
        <v>0</v>
      </c>
      <c r="CX586" s="4" t="b">
        <f>$CX$133</f>
        <v>0</v>
      </c>
      <c r="CZ586" s="4" t="b">
        <f>$CZ$135</f>
        <v>0</v>
      </c>
      <c r="DB586" s="4" t="b">
        <f>$DB$137</f>
        <v>0</v>
      </c>
      <c r="DC586" s="69"/>
      <c r="DD586" s="5"/>
      <c r="DE586" s="5"/>
      <c r="DF586" s="5"/>
      <c r="DG586" s="5"/>
      <c r="DH586" s="5"/>
      <c r="DJ586" s="78"/>
      <c r="DS586" s="5"/>
    </row>
    <row r="587" spans="6:123">
      <c r="F587" s="88"/>
      <c r="G587" s="88"/>
      <c r="H587" s="88"/>
      <c r="I587" s="88"/>
      <c r="J587" s="88"/>
      <c r="K587" s="88"/>
      <c r="L587" s="88"/>
      <c r="M587" s="88"/>
      <c r="N587" s="88"/>
      <c r="O587" s="88"/>
      <c r="P587" s="88"/>
      <c r="Q587" s="88"/>
      <c r="R587" s="88"/>
      <c r="S587" s="88"/>
      <c r="T587" s="88"/>
      <c r="U587" s="88"/>
      <c r="V587" s="88"/>
      <c r="W587" s="88"/>
      <c r="X587" s="88"/>
      <c r="Y587" s="88"/>
      <c r="Z587" s="88"/>
      <c r="AA587" s="88"/>
      <c r="AB587" s="88"/>
      <c r="AC587" s="88"/>
      <c r="AD587" s="88"/>
      <c r="AE587" s="88"/>
      <c r="AF587" s="88"/>
      <c r="AG587" s="88"/>
      <c r="AH587" s="88"/>
      <c r="AI587" s="88"/>
      <c r="AJ587" s="88"/>
      <c r="AK587" s="88"/>
      <c r="AL587" s="88"/>
      <c r="AM587" s="88"/>
      <c r="AN587" s="88"/>
      <c r="AO587" s="88"/>
      <c r="AP587" s="88"/>
      <c r="AQ587" s="88"/>
      <c r="AR587" s="88"/>
      <c r="AS587" s="88"/>
      <c r="AT587" s="88"/>
      <c r="AU587" s="88"/>
      <c r="AV587" s="88"/>
      <c r="AW587" s="88"/>
      <c r="AX587" s="88"/>
      <c r="AY587" s="88"/>
      <c r="AZ587" s="88"/>
      <c r="BA587" s="88"/>
      <c r="BB587" s="88"/>
      <c r="BC587" s="88"/>
      <c r="BD587" s="88"/>
      <c r="BE587" s="88"/>
      <c r="BF587" s="88"/>
      <c r="BG587" s="89"/>
      <c r="CF587" s="120" t="s">
        <v>358</v>
      </c>
      <c r="CG587" s="123" t="s">
        <v>358</v>
      </c>
      <c r="CH587" s="4" t="b">
        <f t="shared" si="90"/>
        <v>0</v>
      </c>
      <c r="CI587" s="69"/>
      <c r="CJ587" s="69"/>
      <c r="CK587" s="69"/>
      <c r="CP587" s="4" t="b">
        <f>IF(COUNTIF(DJ:DJ,CF587)&gt;0,TRUE,FALSE)</f>
        <v>0</v>
      </c>
      <c r="CQ587" s="4" t="b">
        <f>IF(COUNTIF($BU$142:$CB$317,CF587)&gt;0,TRUE,FALSE)</f>
        <v>0</v>
      </c>
      <c r="CS587" s="4" t="b">
        <f t="shared" si="94"/>
        <v>0</v>
      </c>
      <c r="CY587" s="4" t="b">
        <f>CY134</f>
        <v>0</v>
      </c>
      <c r="DC587" s="69"/>
      <c r="DD587" s="5"/>
      <c r="DE587" s="5"/>
      <c r="DF587" s="5"/>
      <c r="DG587" s="5"/>
      <c r="DH587" s="5"/>
      <c r="DJ587" s="78"/>
      <c r="DS587" s="5"/>
    </row>
    <row r="588" spans="6:123">
      <c r="F588" s="88"/>
      <c r="G588" s="88"/>
      <c r="H588" s="88"/>
      <c r="I588" s="88"/>
      <c r="J588" s="88"/>
      <c r="K588" s="88"/>
      <c r="L588" s="88"/>
      <c r="M588" s="88"/>
      <c r="N588" s="88"/>
      <c r="O588" s="88"/>
      <c r="P588" s="88"/>
      <c r="Q588" s="88"/>
      <c r="R588" s="88"/>
      <c r="S588" s="88"/>
      <c r="T588" s="88"/>
      <c r="U588" s="88"/>
      <c r="V588" s="88"/>
      <c r="W588" s="88"/>
      <c r="X588" s="88"/>
      <c r="Y588" s="88"/>
      <c r="Z588" s="88"/>
      <c r="AA588" s="88"/>
      <c r="AB588" s="88"/>
      <c r="AC588" s="88"/>
      <c r="AD588" s="88"/>
      <c r="AE588" s="88"/>
      <c r="AF588" s="88"/>
      <c r="AG588" s="88"/>
      <c r="AH588" s="88"/>
      <c r="AI588" s="88"/>
      <c r="AJ588" s="88"/>
      <c r="AK588" s="88"/>
      <c r="AL588" s="88"/>
      <c r="AM588" s="88"/>
      <c r="AN588" s="88"/>
      <c r="AO588" s="88"/>
      <c r="AP588" s="88"/>
      <c r="AQ588" s="88"/>
      <c r="AR588" s="88"/>
      <c r="AS588" s="88"/>
      <c r="AT588" s="88"/>
      <c r="AU588" s="88"/>
      <c r="AV588" s="88"/>
      <c r="AW588" s="88"/>
      <c r="AX588" s="88"/>
      <c r="AY588" s="88"/>
      <c r="AZ588" s="88"/>
      <c r="BA588" s="88"/>
      <c r="BB588" s="88"/>
      <c r="BC588" s="88"/>
      <c r="BD588" s="88"/>
      <c r="BE588" s="88"/>
      <c r="BF588" s="88"/>
      <c r="BG588" s="89"/>
      <c r="CF588" s="120" t="str">
        <f>CF587&amp;"_1mM"</f>
        <v>MSK2_1mM</v>
      </c>
      <c r="CG588" s="120" t="str">
        <f>CG587&amp;"_1mM"</f>
        <v>MSK2_1mM</v>
      </c>
      <c r="CH588" s="4" t="b">
        <f t="shared" si="90"/>
        <v>0</v>
      </c>
      <c r="CI588" s="69"/>
      <c r="CJ588" s="69"/>
      <c r="CK588" s="69"/>
      <c r="CP588" s="4" t="b">
        <f>IF(COUNTIF(DJ:DJ,CF588)&gt;0,TRUE,FALSE)</f>
        <v>0</v>
      </c>
      <c r="CQ588" s="4" t="b">
        <f>IF(COUNTIF($BU$142:$CB$317,CF588)&gt;0,TRUE,FALSE)</f>
        <v>0</v>
      </c>
      <c r="CU588" s="4" t="b">
        <f>$CU$130</f>
        <v>0</v>
      </c>
      <c r="CX588" s="4" t="b">
        <f>$CX$133</f>
        <v>0</v>
      </c>
      <c r="CZ588" s="4" t="b">
        <f>$CZ$135</f>
        <v>0</v>
      </c>
      <c r="DB588" s="4" t="b">
        <f>$DB$137</f>
        <v>0</v>
      </c>
      <c r="DC588" s="69"/>
      <c r="DD588" s="5"/>
      <c r="DE588" s="5"/>
      <c r="DF588" s="5"/>
      <c r="DG588" s="5"/>
      <c r="DH588" s="5"/>
      <c r="DJ588" s="78"/>
      <c r="DS588" s="5"/>
    </row>
    <row r="589" spans="6:123">
      <c r="F589" s="88"/>
      <c r="G589" s="88"/>
      <c r="H589" s="88"/>
      <c r="I589" s="88"/>
      <c r="J589" s="88"/>
      <c r="K589" s="88"/>
      <c r="L589" s="88"/>
      <c r="M589" s="88"/>
      <c r="N589" s="88"/>
      <c r="O589" s="88"/>
      <c r="P589" s="88"/>
      <c r="Q589" s="88"/>
      <c r="R589" s="88"/>
      <c r="S589" s="88"/>
      <c r="T589" s="88"/>
      <c r="U589" s="88"/>
      <c r="V589" s="88"/>
      <c r="W589" s="88"/>
      <c r="X589" s="88"/>
      <c r="Y589" s="88"/>
      <c r="Z589" s="88"/>
      <c r="AA589" s="88"/>
      <c r="AB589" s="88"/>
      <c r="AC589" s="88"/>
      <c r="AD589" s="88"/>
      <c r="AE589" s="88"/>
      <c r="AF589" s="88"/>
      <c r="AG589" s="88"/>
      <c r="AH589" s="88"/>
      <c r="AI589" s="88"/>
      <c r="AJ589" s="88"/>
      <c r="AK589" s="88"/>
      <c r="AL589" s="88"/>
      <c r="AM589" s="88"/>
      <c r="AN589" s="88"/>
      <c r="AO589" s="88"/>
      <c r="AP589" s="88"/>
      <c r="AQ589" s="88"/>
      <c r="AR589" s="88"/>
      <c r="AS589" s="88"/>
      <c r="AT589" s="88"/>
      <c r="AU589" s="88"/>
      <c r="AV589" s="88"/>
      <c r="AW589" s="88"/>
      <c r="AX589" s="88"/>
      <c r="AY589" s="88"/>
      <c r="AZ589" s="88"/>
      <c r="BA589" s="88"/>
      <c r="BB589" s="88"/>
      <c r="BC589" s="88"/>
      <c r="BD589" s="88"/>
      <c r="BE589" s="88"/>
      <c r="BF589" s="88"/>
      <c r="BG589" s="89"/>
      <c r="CF589" s="120" t="s">
        <v>359</v>
      </c>
      <c r="CG589" s="123" t="s">
        <v>359</v>
      </c>
      <c r="CH589" s="4" t="b">
        <f t="shared" si="90"/>
        <v>0</v>
      </c>
      <c r="CI589" s="69"/>
      <c r="CJ589" s="69"/>
      <c r="CK589" s="69"/>
      <c r="CP589" s="4" t="b">
        <f>IF(COUNTIF(DJ:DJ,CF589)&gt;0,TRUE,FALSE)</f>
        <v>0</v>
      </c>
      <c r="CQ589" s="4" t="b">
        <f>IF(COUNTIF($BU$142:$CB$317,CF589)&gt;0,TRUE,FALSE)</f>
        <v>0</v>
      </c>
      <c r="CS589" s="4" t="b">
        <f t="shared" si="94"/>
        <v>0</v>
      </c>
      <c r="CY589" s="4" t="b">
        <f>CY134</f>
        <v>0</v>
      </c>
      <c r="DC589" s="69"/>
      <c r="DD589" s="5"/>
      <c r="DE589" s="5"/>
      <c r="DF589" s="5"/>
      <c r="DG589" s="5"/>
      <c r="DH589" s="5"/>
      <c r="DJ589" s="78"/>
      <c r="DS589" s="5"/>
    </row>
    <row r="590" spans="6:123">
      <c r="F590" s="88"/>
      <c r="G590" s="88"/>
      <c r="H590" s="88"/>
      <c r="I590" s="88"/>
      <c r="J590" s="88"/>
      <c r="K590" s="88"/>
      <c r="L590" s="88"/>
      <c r="M590" s="88"/>
      <c r="N590" s="88"/>
      <c r="O590" s="88"/>
      <c r="P590" s="88"/>
      <c r="Q590" s="88"/>
      <c r="R590" s="88"/>
      <c r="S590" s="88"/>
      <c r="T590" s="88"/>
      <c r="U590" s="88"/>
      <c r="V590" s="88"/>
      <c r="W590" s="88"/>
      <c r="X590" s="88"/>
      <c r="Y590" s="88"/>
      <c r="Z590" s="88"/>
      <c r="AA590" s="88"/>
      <c r="AB590" s="88"/>
      <c r="AC590" s="88"/>
      <c r="AD590" s="88"/>
      <c r="AE590" s="88"/>
      <c r="AF590" s="88"/>
      <c r="AG590" s="88"/>
      <c r="AH590" s="88"/>
      <c r="AI590" s="88"/>
      <c r="AJ590" s="88"/>
      <c r="AK590" s="88"/>
      <c r="AL590" s="88"/>
      <c r="AM590" s="88"/>
      <c r="AN590" s="88"/>
      <c r="AO590" s="88"/>
      <c r="AP590" s="88"/>
      <c r="AQ590" s="88"/>
      <c r="AR590" s="88"/>
      <c r="AS590" s="88"/>
      <c r="AT590" s="88"/>
      <c r="AU590" s="88"/>
      <c r="AV590" s="88"/>
      <c r="AW590" s="88"/>
      <c r="AX590" s="88"/>
      <c r="AY590" s="88"/>
      <c r="AZ590" s="88"/>
      <c r="BA590" s="88"/>
      <c r="BB590" s="88"/>
      <c r="BC590" s="88"/>
      <c r="BD590" s="88"/>
      <c r="BE590" s="88"/>
      <c r="BF590" s="88"/>
      <c r="BG590" s="89"/>
      <c r="CF590" s="120" t="str">
        <f>CF589&amp;"_1mM"</f>
        <v>MSSK1_1mM</v>
      </c>
      <c r="CG590" s="120" t="str">
        <f>CG589&amp;"_1mM"</f>
        <v>MSSK1_1mM</v>
      </c>
      <c r="CI590" s="69"/>
      <c r="CJ590" s="69"/>
      <c r="CK590" s="69"/>
      <c r="DC590" s="69"/>
      <c r="DD590" s="5"/>
      <c r="DE590" s="5"/>
      <c r="DF590" s="5"/>
      <c r="DG590" s="5"/>
      <c r="DH590" s="5"/>
      <c r="DJ590" s="78"/>
      <c r="DS590" s="5"/>
    </row>
    <row r="591" spans="6:123">
      <c r="F591" s="88"/>
      <c r="G591" s="88"/>
      <c r="H591" s="88"/>
      <c r="I591" s="88"/>
      <c r="J591" s="88"/>
      <c r="K591" s="88"/>
      <c r="L591" s="88"/>
      <c r="M591" s="88"/>
      <c r="N591" s="88"/>
      <c r="O591" s="88"/>
      <c r="P591" s="88"/>
      <c r="Q591" s="88"/>
      <c r="R591" s="88"/>
      <c r="S591" s="88"/>
      <c r="T591" s="88"/>
      <c r="U591" s="88"/>
      <c r="V591" s="88"/>
      <c r="W591" s="88"/>
      <c r="X591" s="88"/>
      <c r="Y591" s="88"/>
      <c r="Z591" s="88"/>
      <c r="AA591" s="88"/>
      <c r="AB591" s="88"/>
      <c r="AC591" s="88"/>
      <c r="AD591" s="88"/>
      <c r="AE591" s="88"/>
      <c r="AF591" s="88"/>
      <c r="AG591" s="88"/>
      <c r="AH591" s="88"/>
      <c r="AI591" s="88"/>
      <c r="AJ591" s="88"/>
      <c r="AK591" s="88"/>
      <c r="AL591" s="88"/>
      <c r="AM591" s="88"/>
      <c r="AN591" s="88"/>
      <c r="AO591" s="88"/>
      <c r="AP591" s="88"/>
      <c r="AQ591" s="88"/>
      <c r="AR591" s="88"/>
      <c r="AS591" s="88"/>
      <c r="AT591" s="88"/>
      <c r="AU591" s="88"/>
      <c r="AV591" s="88"/>
      <c r="AW591" s="88"/>
      <c r="AX591" s="88"/>
      <c r="AY591" s="88"/>
      <c r="AZ591" s="88"/>
      <c r="BA591" s="88"/>
      <c r="BB591" s="88"/>
      <c r="BC591" s="88"/>
      <c r="BD591" s="88"/>
      <c r="BE591" s="88"/>
      <c r="BF591" s="88"/>
      <c r="BG591" s="89"/>
      <c r="CF591" s="120" t="s">
        <v>360</v>
      </c>
      <c r="CG591" s="123" t="s">
        <v>360</v>
      </c>
      <c r="CH591" s="4" t="b">
        <f t="shared" si="90"/>
        <v>0</v>
      </c>
      <c r="CI591" s="69"/>
      <c r="CJ591" s="69"/>
      <c r="CK591" s="69"/>
      <c r="CP591" s="4" t="b">
        <f>IF(COUNTIF(DJ:DJ,CF591)&gt;0,TRUE,FALSE)</f>
        <v>0</v>
      </c>
      <c r="CQ591" s="4" t="b">
        <f>IF(COUNTIF($BU$142:$CB$317,CF591)&gt;0,TRUE,FALSE)</f>
        <v>0</v>
      </c>
      <c r="CS591" s="4" t="b">
        <f t="shared" si="94"/>
        <v>0</v>
      </c>
      <c r="CT591" s="4" t="b">
        <f>CT129</f>
        <v>0</v>
      </c>
      <c r="CY591" s="4" t="b">
        <f>CY134</f>
        <v>0</v>
      </c>
      <c r="DC591" s="69"/>
      <c r="DD591" s="5"/>
      <c r="DE591" s="5"/>
      <c r="DF591" s="5"/>
      <c r="DG591" s="5"/>
      <c r="DH591" s="5"/>
      <c r="DJ591" s="78"/>
      <c r="DS591" s="5"/>
    </row>
    <row r="592" spans="6:123">
      <c r="F592" s="88"/>
      <c r="G592" s="88"/>
      <c r="H592" s="88"/>
      <c r="I592" s="88"/>
      <c r="J592" s="88"/>
      <c r="K592" s="88"/>
      <c r="L592" s="88"/>
      <c r="M592" s="88"/>
      <c r="N592" s="88"/>
      <c r="O592" s="88"/>
      <c r="P592" s="88"/>
      <c r="Q592" s="88"/>
      <c r="R592" s="88"/>
      <c r="S592" s="88"/>
      <c r="T592" s="88"/>
      <c r="U592" s="88"/>
      <c r="V592" s="88"/>
      <c r="W592" s="88"/>
      <c r="X592" s="88"/>
      <c r="Y592" s="88"/>
      <c r="Z592" s="88"/>
      <c r="AA592" s="88"/>
      <c r="AB592" s="88"/>
      <c r="AC592" s="88"/>
      <c r="AD592" s="88"/>
      <c r="AE592" s="88"/>
      <c r="AF592" s="88"/>
      <c r="AG592" s="88"/>
      <c r="AH592" s="88"/>
      <c r="AI592" s="88"/>
      <c r="AJ592" s="88"/>
      <c r="AK592" s="88"/>
      <c r="AL592" s="88"/>
      <c r="AM592" s="88"/>
      <c r="AN592" s="88"/>
      <c r="AO592" s="88"/>
      <c r="AP592" s="88"/>
      <c r="AQ592" s="88"/>
      <c r="AR592" s="88"/>
      <c r="AS592" s="88"/>
      <c r="AT592" s="88"/>
      <c r="AU592" s="88"/>
      <c r="AV592" s="88"/>
      <c r="AW592" s="88"/>
      <c r="AX592" s="88"/>
      <c r="AY592" s="88"/>
      <c r="AZ592" s="88"/>
      <c r="BA592" s="88"/>
      <c r="BB592" s="88"/>
      <c r="BC592" s="88"/>
      <c r="BD592" s="88"/>
      <c r="BE592" s="88"/>
      <c r="BF592" s="88"/>
      <c r="BG592" s="89"/>
      <c r="CF592" s="120" t="s">
        <v>594</v>
      </c>
      <c r="CG592" s="123" t="s">
        <v>594</v>
      </c>
      <c r="CH592" s="4" t="b">
        <f t="shared" si="90"/>
        <v>0</v>
      </c>
      <c r="CI592" s="69"/>
      <c r="CJ592" s="69"/>
      <c r="CK592" s="69"/>
      <c r="CP592" s="4" t="b">
        <f>IF(COUNTIF(DJ:DJ,CF592)&gt;0,TRUE,FALSE)</f>
        <v>0</v>
      </c>
      <c r="CQ592" s="4" t="b">
        <f>IF(COUNTIF($BU$142:$CB$317,CF592)&gt;0,TRUE,FALSE)</f>
        <v>0</v>
      </c>
      <c r="CU592" s="4" t="b">
        <f>$CU$130</f>
        <v>0</v>
      </c>
      <c r="CX592" s="4" t="b">
        <f>$CX$133</f>
        <v>0</v>
      </c>
      <c r="CZ592" s="4" t="b">
        <f>CZ135</f>
        <v>0</v>
      </c>
      <c r="DB592" s="4" t="b">
        <f>$DB$137</f>
        <v>0</v>
      </c>
      <c r="DC592" s="69"/>
      <c r="DD592" s="5"/>
      <c r="DE592" s="5"/>
      <c r="DF592" s="5"/>
      <c r="DG592" s="5"/>
      <c r="DH592" s="5"/>
      <c r="DJ592" s="78"/>
      <c r="DS592" s="5"/>
    </row>
    <row r="593" spans="6:123">
      <c r="F593" s="88"/>
      <c r="G593" s="88"/>
      <c r="H593" s="88"/>
      <c r="I593" s="88"/>
      <c r="J593" s="88"/>
      <c r="K593" s="88"/>
      <c r="L593" s="88"/>
      <c r="M593" s="88"/>
      <c r="N593" s="88"/>
      <c r="O593" s="88"/>
      <c r="P593" s="88"/>
      <c r="Q593" s="88"/>
      <c r="R593" s="88"/>
      <c r="S593" s="88"/>
      <c r="T593" s="88"/>
      <c r="U593" s="88"/>
      <c r="V593" s="88"/>
      <c r="W593" s="88"/>
      <c r="X593" s="88"/>
      <c r="Y593" s="88"/>
      <c r="Z593" s="88"/>
      <c r="AA593" s="88"/>
      <c r="AB593" s="88"/>
      <c r="AC593" s="88"/>
      <c r="AD593" s="88"/>
      <c r="AE593" s="88"/>
      <c r="AF593" s="88"/>
      <c r="AG593" s="88"/>
      <c r="AH593" s="88"/>
      <c r="AI593" s="88"/>
      <c r="AJ593" s="88"/>
      <c r="AK593" s="88"/>
      <c r="AL593" s="88"/>
      <c r="AM593" s="88"/>
      <c r="AN593" s="88"/>
      <c r="AO593" s="88"/>
      <c r="AP593" s="88"/>
      <c r="AQ593" s="88"/>
      <c r="AR593" s="88"/>
      <c r="AS593" s="88"/>
      <c r="AT593" s="88"/>
      <c r="AU593" s="88"/>
      <c r="AV593" s="88"/>
      <c r="AW593" s="88"/>
      <c r="AX593" s="88"/>
      <c r="AY593" s="88"/>
      <c r="AZ593" s="88"/>
      <c r="BA593" s="88"/>
      <c r="BB593" s="88"/>
      <c r="BC593" s="88"/>
      <c r="BD593" s="88"/>
      <c r="BE593" s="88"/>
      <c r="BF593" s="88"/>
      <c r="BG593" s="89"/>
      <c r="CF593" s="120" t="s">
        <v>361</v>
      </c>
      <c r="CG593" s="123" t="s">
        <v>361</v>
      </c>
      <c r="CH593" s="4" t="b">
        <f t="shared" si="90"/>
        <v>0</v>
      </c>
      <c r="CI593" s="69"/>
      <c r="CJ593" s="69"/>
      <c r="CK593" s="69"/>
      <c r="CP593" s="4" t="b">
        <f>IF(COUNTIF(DJ:DJ,CF593)&gt;0,TRUE,FALSE)</f>
        <v>0</v>
      </c>
      <c r="CQ593" s="4" t="b">
        <f>IF(COUNTIF($BU$142:$CB$317,CF593)&gt;0,TRUE,FALSE)</f>
        <v>0</v>
      </c>
      <c r="CS593" s="4" t="b">
        <f t="shared" ref="CS593:CS603" si="95">$CS$128</f>
        <v>0</v>
      </c>
      <c r="CY593" s="4" t="b">
        <f>CY134</f>
        <v>0</v>
      </c>
      <c r="DC593" s="69"/>
      <c r="DD593" s="5"/>
      <c r="DE593" s="5"/>
      <c r="DF593" s="5"/>
      <c r="DG593" s="5"/>
      <c r="DH593" s="5"/>
      <c r="DJ593" s="78"/>
      <c r="DS593" s="5"/>
    </row>
    <row r="594" spans="6:123">
      <c r="F594" s="88"/>
      <c r="G594" s="88"/>
      <c r="H594" s="88"/>
      <c r="I594" s="88"/>
      <c r="J594" s="88"/>
      <c r="K594" s="88"/>
      <c r="L594" s="88"/>
      <c r="M594" s="88"/>
      <c r="N594" s="88"/>
      <c r="O594" s="88"/>
      <c r="P594" s="88"/>
      <c r="Q594" s="88"/>
      <c r="R594" s="88"/>
      <c r="S594" s="88"/>
      <c r="T594" s="88"/>
      <c r="U594" s="88"/>
      <c r="V594" s="88"/>
      <c r="W594" s="88"/>
      <c r="X594" s="88"/>
      <c r="Y594" s="88"/>
      <c r="Z594" s="88"/>
      <c r="AA594" s="88"/>
      <c r="AB594" s="88"/>
      <c r="AC594" s="88"/>
      <c r="AD594" s="88"/>
      <c r="AE594" s="88"/>
      <c r="AF594" s="88"/>
      <c r="AG594" s="88"/>
      <c r="AH594" s="88"/>
      <c r="AI594" s="88"/>
      <c r="AJ594" s="88"/>
      <c r="AK594" s="88"/>
      <c r="AL594" s="88"/>
      <c r="AM594" s="88"/>
      <c r="AN594" s="88"/>
      <c r="AO594" s="88"/>
      <c r="AP594" s="88"/>
      <c r="AQ594" s="88"/>
      <c r="AR594" s="88"/>
      <c r="AS594" s="88"/>
      <c r="AT594" s="88"/>
      <c r="AU594" s="88"/>
      <c r="AV594" s="88"/>
      <c r="AW594" s="88"/>
      <c r="AX594" s="88"/>
      <c r="AY594" s="88"/>
      <c r="AZ594" s="88"/>
      <c r="BA594" s="88"/>
      <c r="BB594" s="88"/>
      <c r="BC594" s="88"/>
      <c r="BD594" s="88"/>
      <c r="BE594" s="88"/>
      <c r="BF594" s="88"/>
      <c r="BG594" s="89"/>
      <c r="CF594" s="120" t="s">
        <v>831</v>
      </c>
      <c r="CG594" s="123" t="s">
        <v>832</v>
      </c>
      <c r="CH594" s="4" t="b">
        <f t="shared" si="90"/>
        <v>0</v>
      </c>
      <c r="CI594" s="69"/>
      <c r="CJ594" s="69"/>
      <c r="CK594" s="69"/>
      <c r="CP594" s="4" t="b">
        <f>IF(COUNTIF(DJ:DJ,CF594)&gt;0,TRUE,FALSE)</f>
        <v>0</v>
      </c>
      <c r="CQ594" s="4" t="b">
        <f>IF(COUNTIF($BU$142:$CB$317,CF594)&gt;0,TRUE,FALSE)</f>
        <v>0</v>
      </c>
      <c r="CU594" s="4" t="b">
        <f>$CU$130</f>
        <v>0</v>
      </c>
      <c r="CX594" s="4" t="b">
        <f>$CX$133</f>
        <v>0</v>
      </c>
      <c r="CZ594" s="4" t="b">
        <f>$CZ$135</f>
        <v>0</v>
      </c>
      <c r="DB594" s="4" t="b">
        <f>$DB$137</f>
        <v>0</v>
      </c>
      <c r="DC594" s="69"/>
      <c r="DD594" s="5"/>
      <c r="DE594" s="5"/>
      <c r="DF594" s="5"/>
      <c r="DG594" s="5"/>
      <c r="DH594" s="5"/>
      <c r="DJ594" s="78"/>
      <c r="DS594" s="5"/>
    </row>
    <row r="595" spans="6:123">
      <c r="F595" s="88"/>
      <c r="G595" s="88"/>
      <c r="H595" s="88"/>
      <c r="I595" s="88"/>
      <c r="J595" s="88"/>
      <c r="K595" s="88"/>
      <c r="L595" s="88"/>
      <c r="M595" s="88"/>
      <c r="N595" s="88"/>
      <c r="O595" s="88"/>
      <c r="P595" s="88"/>
      <c r="Q595" s="88"/>
      <c r="R595" s="88"/>
      <c r="S595" s="88"/>
      <c r="T595" s="88"/>
      <c r="U595" s="88"/>
      <c r="V595" s="88"/>
      <c r="W595" s="88"/>
      <c r="X595" s="88"/>
      <c r="Y595" s="88"/>
      <c r="Z595" s="88"/>
      <c r="AA595" s="88"/>
      <c r="AB595" s="88"/>
      <c r="AC595" s="88"/>
      <c r="AD595" s="88"/>
      <c r="AE595" s="88"/>
      <c r="AF595" s="88"/>
      <c r="AG595" s="88"/>
      <c r="AH595" s="88"/>
      <c r="AI595" s="88"/>
      <c r="AJ595" s="88"/>
      <c r="AK595" s="88"/>
      <c r="AL595" s="88"/>
      <c r="AM595" s="88"/>
      <c r="AN595" s="88"/>
      <c r="AO595" s="88"/>
      <c r="AP595" s="88"/>
      <c r="AQ595" s="88"/>
      <c r="AR595" s="88"/>
      <c r="AS595" s="88"/>
      <c r="AT595" s="88"/>
      <c r="AU595" s="88"/>
      <c r="AV595" s="88"/>
      <c r="AW595" s="88"/>
      <c r="AX595" s="88"/>
      <c r="AY595" s="88"/>
      <c r="AZ595" s="88"/>
      <c r="BA595" s="88"/>
      <c r="BB595" s="88"/>
      <c r="BC595" s="88"/>
      <c r="BD595" s="88"/>
      <c r="BE595" s="88"/>
      <c r="BF595" s="88"/>
      <c r="BG595" s="89"/>
      <c r="CF595" s="120" t="s">
        <v>363</v>
      </c>
      <c r="CG595" s="123" t="s">
        <v>363</v>
      </c>
      <c r="CH595" s="4" t="b">
        <f t="shared" si="90"/>
        <v>0</v>
      </c>
      <c r="CI595" s="69"/>
      <c r="CJ595" s="69"/>
      <c r="CK595" s="69"/>
      <c r="CP595" s="4" t="b">
        <f>IF(COUNTIF(DJ:DJ,CF595)&gt;0,TRUE,FALSE)</f>
        <v>0</v>
      </c>
      <c r="CQ595" s="4" t="b">
        <f>IF(COUNTIF($BU$142:$CB$317,CF595)&gt;0,TRUE,FALSE)</f>
        <v>0</v>
      </c>
      <c r="CS595" s="4" t="b">
        <f t="shared" si="95"/>
        <v>0</v>
      </c>
      <c r="CY595" s="4" t="b">
        <f>CY134</f>
        <v>0</v>
      </c>
      <c r="DC595" s="69"/>
      <c r="DD595" s="5"/>
      <c r="DE595" s="5"/>
      <c r="DF595" s="5"/>
      <c r="DG595" s="5"/>
      <c r="DH595" s="5"/>
      <c r="DJ595" s="78"/>
      <c r="DS595" s="5"/>
    </row>
    <row r="596" spans="6:123">
      <c r="F596" s="88"/>
      <c r="G596" s="88"/>
      <c r="H596" s="88"/>
      <c r="I596" s="88"/>
      <c r="J596" s="88"/>
      <c r="K596" s="88"/>
      <c r="L596" s="88"/>
      <c r="M596" s="88"/>
      <c r="N596" s="88"/>
      <c r="O596" s="88"/>
      <c r="P596" s="88"/>
      <c r="Q596" s="88"/>
      <c r="R596" s="88"/>
      <c r="S596" s="88"/>
      <c r="T596" s="88"/>
      <c r="U596" s="88"/>
      <c r="V596" s="88"/>
      <c r="W596" s="88"/>
      <c r="X596" s="88"/>
      <c r="Y596" s="88"/>
      <c r="Z596" s="88"/>
      <c r="AA596" s="88"/>
      <c r="AB596" s="88"/>
      <c r="AC596" s="88"/>
      <c r="AD596" s="88"/>
      <c r="AE596" s="88"/>
      <c r="AF596" s="88"/>
      <c r="AG596" s="88"/>
      <c r="AH596" s="88"/>
      <c r="AI596" s="88"/>
      <c r="AJ596" s="88"/>
      <c r="AK596" s="88"/>
      <c r="AL596" s="88"/>
      <c r="AM596" s="88"/>
      <c r="AN596" s="88"/>
      <c r="AO596" s="88"/>
      <c r="AP596" s="88"/>
      <c r="AQ596" s="88"/>
      <c r="AR596" s="88"/>
      <c r="AS596" s="88"/>
      <c r="AT596" s="88"/>
      <c r="AU596" s="88"/>
      <c r="AV596" s="88"/>
      <c r="AW596" s="88"/>
      <c r="AX596" s="88"/>
      <c r="AY596" s="88"/>
      <c r="AZ596" s="88"/>
      <c r="BA596" s="88"/>
      <c r="BB596" s="88"/>
      <c r="BC596" s="88"/>
      <c r="BD596" s="88"/>
      <c r="BE596" s="88"/>
      <c r="BF596" s="88"/>
      <c r="BG596" s="89"/>
      <c r="CF596" s="120" t="str">
        <f>CF595&amp;"_1mM"</f>
        <v>MST3_1mM</v>
      </c>
      <c r="CG596" s="120" t="str">
        <f>CG595&amp;"_1mM"</f>
        <v>MST3_1mM</v>
      </c>
      <c r="CI596" s="69"/>
      <c r="CJ596" s="69"/>
      <c r="CK596" s="69"/>
      <c r="DC596" s="69"/>
      <c r="DD596" s="5"/>
      <c r="DE596" s="5"/>
      <c r="DF596" s="5"/>
      <c r="DG596" s="5"/>
      <c r="DH596" s="5"/>
      <c r="DJ596" s="78"/>
      <c r="DS596" s="5"/>
    </row>
    <row r="597" spans="6:123">
      <c r="F597" s="88"/>
      <c r="G597" s="88"/>
      <c r="H597" s="88"/>
      <c r="I597" s="88"/>
      <c r="J597" s="88"/>
      <c r="K597" s="88"/>
      <c r="L597" s="88"/>
      <c r="M597" s="88"/>
      <c r="N597" s="88"/>
      <c r="O597" s="88"/>
      <c r="P597" s="88"/>
      <c r="Q597" s="88"/>
      <c r="R597" s="88"/>
      <c r="S597" s="88"/>
      <c r="T597" s="88"/>
      <c r="U597" s="88"/>
      <c r="V597" s="88"/>
      <c r="W597" s="88"/>
      <c r="X597" s="88"/>
      <c r="Y597" s="88"/>
      <c r="Z597" s="88"/>
      <c r="AA597" s="88"/>
      <c r="AB597" s="88"/>
      <c r="AC597" s="88"/>
      <c r="AD597" s="88"/>
      <c r="AE597" s="88"/>
      <c r="AF597" s="88"/>
      <c r="AG597" s="88"/>
      <c r="AH597" s="88"/>
      <c r="AI597" s="88"/>
      <c r="AJ597" s="88"/>
      <c r="AK597" s="88"/>
      <c r="AL597" s="88"/>
      <c r="AM597" s="88"/>
      <c r="AN597" s="88"/>
      <c r="AO597" s="88"/>
      <c r="AP597" s="88"/>
      <c r="AQ597" s="88"/>
      <c r="AR597" s="88"/>
      <c r="AS597" s="88"/>
      <c r="AT597" s="88"/>
      <c r="AU597" s="88"/>
      <c r="AV597" s="88"/>
      <c r="AW597" s="88"/>
      <c r="AX597" s="88"/>
      <c r="AY597" s="88"/>
      <c r="AZ597" s="88"/>
      <c r="BA597" s="88"/>
      <c r="BB597" s="88"/>
      <c r="BC597" s="88"/>
      <c r="BD597" s="88"/>
      <c r="BE597" s="88"/>
      <c r="BF597" s="88"/>
      <c r="BG597" s="89"/>
      <c r="CF597" s="120" t="s">
        <v>364</v>
      </c>
      <c r="CG597" s="123" t="s">
        <v>364</v>
      </c>
      <c r="CH597" s="4" t="b">
        <f t="shared" si="90"/>
        <v>0</v>
      </c>
      <c r="CI597" s="69"/>
      <c r="CJ597" s="69"/>
      <c r="CK597" s="69"/>
      <c r="CP597" s="4" t="b">
        <f>IF(COUNTIF(DJ:DJ,CF597)&gt;0,TRUE,FALSE)</f>
        <v>0</v>
      </c>
      <c r="CQ597" s="4" t="b">
        <f>IF(COUNTIF($BU$142:$CB$317,CF597)&gt;0,TRUE,FALSE)</f>
        <v>0</v>
      </c>
      <c r="CS597" s="4" t="b">
        <f t="shared" si="95"/>
        <v>0</v>
      </c>
      <c r="CY597" s="4" t="b">
        <f>CY134</f>
        <v>0</v>
      </c>
      <c r="DC597" s="69"/>
      <c r="DD597" s="5"/>
      <c r="DE597" s="5"/>
      <c r="DF597" s="5"/>
      <c r="DG597" s="5"/>
      <c r="DH597" s="5"/>
      <c r="DJ597" s="78"/>
      <c r="DS597" s="5"/>
    </row>
    <row r="598" spans="6:123">
      <c r="F598" s="88"/>
      <c r="G598" s="88"/>
      <c r="H598" s="88"/>
      <c r="I598" s="88"/>
      <c r="J598" s="88"/>
      <c r="K598" s="88"/>
      <c r="L598" s="88"/>
      <c r="M598" s="88"/>
      <c r="N598" s="88"/>
      <c r="O598" s="88"/>
      <c r="P598" s="88"/>
      <c r="Q598" s="88"/>
      <c r="R598" s="88"/>
      <c r="S598" s="88"/>
      <c r="T598" s="88"/>
      <c r="U598" s="88"/>
      <c r="V598" s="88"/>
      <c r="W598" s="88"/>
      <c r="X598" s="88"/>
      <c r="Y598" s="88"/>
      <c r="Z598" s="88"/>
      <c r="AA598" s="88"/>
      <c r="AB598" s="88"/>
      <c r="AC598" s="88"/>
      <c r="AD598" s="88"/>
      <c r="AE598" s="88"/>
      <c r="AF598" s="88"/>
      <c r="AG598" s="88"/>
      <c r="AH598" s="88"/>
      <c r="AI598" s="88"/>
      <c r="AJ598" s="88"/>
      <c r="AK598" s="88"/>
      <c r="AL598" s="88"/>
      <c r="AM598" s="88"/>
      <c r="AN598" s="88"/>
      <c r="AO598" s="88"/>
      <c r="AP598" s="88"/>
      <c r="AQ598" s="88"/>
      <c r="AR598" s="88"/>
      <c r="AS598" s="88"/>
      <c r="AT598" s="88"/>
      <c r="AU598" s="88"/>
      <c r="AV598" s="88"/>
      <c r="AW598" s="88"/>
      <c r="AX598" s="88"/>
      <c r="AY598" s="88"/>
      <c r="AZ598" s="88"/>
      <c r="BA598" s="88"/>
      <c r="BB598" s="88"/>
      <c r="BC598" s="88"/>
      <c r="BD598" s="88"/>
      <c r="BE598" s="88"/>
      <c r="BF598" s="88"/>
      <c r="BG598" s="89"/>
      <c r="CF598" s="120" t="str">
        <f>CF597&amp;"_1mM"</f>
        <v>MST4_1mM</v>
      </c>
      <c r="CG598" s="120" t="str">
        <f>CG597&amp;"_1mM"</f>
        <v>MST4_1mM</v>
      </c>
      <c r="CI598" s="69"/>
      <c r="CJ598" s="69"/>
      <c r="CK598" s="69"/>
      <c r="DC598" s="69"/>
      <c r="DD598" s="5"/>
      <c r="DE598" s="5"/>
      <c r="DF598" s="5"/>
      <c r="DG598" s="5"/>
      <c r="DH598" s="5"/>
      <c r="DJ598" s="78"/>
      <c r="DS598" s="5"/>
    </row>
    <row r="599" spans="6:123">
      <c r="F599" s="88"/>
      <c r="G599" s="88"/>
      <c r="H599" s="88"/>
      <c r="I599" s="88"/>
      <c r="J599" s="88"/>
      <c r="K599" s="88"/>
      <c r="L599" s="88"/>
      <c r="M599" s="88"/>
      <c r="N599" s="88"/>
      <c r="O599" s="88"/>
      <c r="P599" s="88"/>
      <c r="Q599" s="88"/>
      <c r="R599" s="88"/>
      <c r="S599" s="88"/>
      <c r="T599" s="88"/>
      <c r="U599" s="88"/>
      <c r="V599" s="88"/>
      <c r="W599" s="88"/>
      <c r="X599" s="88"/>
      <c r="Y599" s="88"/>
      <c r="Z599" s="88"/>
      <c r="AA599" s="88"/>
      <c r="AB599" s="88"/>
      <c r="AC599" s="88"/>
      <c r="AD599" s="88"/>
      <c r="AE599" s="88"/>
      <c r="AF599" s="88"/>
      <c r="AG599" s="88"/>
      <c r="AH599" s="88"/>
      <c r="AI599" s="88"/>
      <c r="AJ599" s="88"/>
      <c r="AK599" s="88"/>
      <c r="AL599" s="88"/>
      <c r="AM599" s="88"/>
      <c r="AN599" s="88"/>
      <c r="AO599" s="88"/>
      <c r="AP599" s="88"/>
      <c r="AQ599" s="88"/>
      <c r="AR599" s="88"/>
      <c r="AS599" s="88"/>
      <c r="AT599" s="88"/>
      <c r="AU599" s="88"/>
      <c r="AV599" s="88"/>
      <c r="AW599" s="88"/>
      <c r="AX599" s="88"/>
      <c r="AY599" s="88"/>
      <c r="AZ599" s="88"/>
      <c r="BA599" s="88"/>
      <c r="BB599" s="88"/>
      <c r="BC599" s="88"/>
      <c r="BD599" s="88"/>
      <c r="BE599" s="88"/>
      <c r="BF599" s="88"/>
      <c r="BG599" s="89"/>
      <c r="CF599" s="120" t="s">
        <v>365</v>
      </c>
      <c r="CG599" s="123" t="s">
        <v>365</v>
      </c>
      <c r="CH599" s="4" t="b">
        <f t="shared" si="90"/>
        <v>0</v>
      </c>
      <c r="CI599" s="69"/>
      <c r="CJ599" s="69"/>
      <c r="CK599" s="69"/>
      <c r="CP599" s="4" t="b">
        <f>IF(COUNTIF(DJ:DJ,CF599)&gt;0,TRUE,FALSE)</f>
        <v>0</v>
      </c>
      <c r="CQ599" s="4" t="b">
        <f>IF(COUNTIF($BU$142:$CB$317,CF599)&gt;0,TRUE,FALSE)</f>
        <v>0</v>
      </c>
      <c r="CS599" s="4" t="b">
        <f t="shared" si="95"/>
        <v>0</v>
      </c>
      <c r="CY599" s="4" t="b">
        <f>CY134</f>
        <v>0</v>
      </c>
      <c r="DC599" s="69"/>
      <c r="DD599" s="5"/>
      <c r="DE599" s="5"/>
      <c r="DF599" s="5"/>
      <c r="DG599" s="5"/>
      <c r="DH599" s="5"/>
      <c r="DJ599" s="78"/>
      <c r="DS599" s="5"/>
    </row>
    <row r="600" spans="6:123">
      <c r="F600" s="88"/>
      <c r="G600" s="88"/>
      <c r="H600" s="88"/>
      <c r="I600" s="88"/>
      <c r="J600" s="88"/>
      <c r="K600" s="88"/>
      <c r="L600" s="88"/>
      <c r="M600" s="88"/>
      <c r="N600" s="88"/>
      <c r="O600" s="88"/>
      <c r="P600" s="88"/>
      <c r="Q600" s="88"/>
      <c r="R600" s="88"/>
      <c r="S600" s="88"/>
      <c r="T600" s="88"/>
      <c r="U600" s="88"/>
      <c r="V600" s="88"/>
      <c r="W600" s="88"/>
      <c r="X600" s="88"/>
      <c r="Y600" s="88"/>
      <c r="Z600" s="88"/>
      <c r="AA600" s="88"/>
      <c r="AB600" s="88"/>
      <c r="AC600" s="88"/>
      <c r="AD600" s="88"/>
      <c r="AE600" s="88"/>
      <c r="AF600" s="88"/>
      <c r="AG600" s="88"/>
      <c r="AH600" s="88"/>
      <c r="AI600" s="88"/>
      <c r="AJ600" s="88"/>
      <c r="AK600" s="88"/>
      <c r="AL600" s="88"/>
      <c r="AM600" s="88"/>
      <c r="AN600" s="88"/>
      <c r="AO600" s="88"/>
      <c r="AP600" s="88"/>
      <c r="AQ600" s="88"/>
      <c r="AR600" s="88"/>
      <c r="AS600" s="88"/>
      <c r="AT600" s="88"/>
      <c r="AU600" s="88"/>
      <c r="AV600" s="88"/>
      <c r="AW600" s="88"/>
      <c r="AX600" s="88"/>
      <c r="AY600" s="88"/>
      <c r="AZ600" s="88"/>
      <c r="BA600" s="88"/>
      <c r="BB600" s="88"/>
      <c r="BC600" s="88"/>
      <c r="BD600" s="88"/>
      <c r="BE600" s="88"/>
      <c r="BF600" s="88"/>
      <c r="BG600" s="89"/>
      <c r="CF600" s="120" t="str">
        <f>CF599&amp;"_1mM"</f>
        <v>NDR1_1mM</v>
      </c>
      <c r="CG600" s="120" t="str">
        <f>CG599&amp;"_1mM"</f>
        <v>NDR1_1mM</v>
      </c>
      <c r="CI600" s="69"/>
      <c r="CJ600" s="69"/>
      <c r="CK600" s="69"/>
      <c r="DC600" s="69"/>
      <c r="DD600" s="5"/>
      <c r="DE600" s="5"/>
      <c r="DF600" s="5"/>
      <c r="DG600" s="5"/>
      <c r="DH600" s="5"/>
      <c r="DJ600" s="78"/>
      <c r="DS600" s="5"/>
    </row>
    <row r="601" spans="6:123">
      <c r="F601" s="88"/>
      <c r="G601" s="88"/>
      <c r="H601" s="88"/>
      <c r="I601" s="88"/>
      <c r="J601" s="88"/>
      <c r="K601" s="88"/>
      <c r="L601" s="88"/>
      <c r="M601" s="88"/>
      <c r="N601" s="88"/>
      <c r="O601" s="88"/>
      <c r="P601" s="88"/>
      <c r="Q601" s="88"/>
      <c r="R601" s="88"/>
      <c r="S601" s="88"/>
      <c r="T601" s="88"/>
      <c r="U601" s="88"/>
      <c r="V601" s="88"/>
      <c r="W601" s="88"/>
      <c r="X601" s="88"/>
      <c r="Y601" s="88"/>
      <c r="Z601" s="88"/>
      <c r="AA601" s="88"/>
      <c r="AB601" s="88"/>
      <c r="AC601" s="88"/>
      <c r="AD601" s="88"/>
      <c r="AE601" s="88"/>
      <c r="AF601" s="88"/>
      <c r="AG601" s="88"/>
      <c r="AH601" s="88"/>
      <c r="AI601" s="88"/>
      <c r="AJ601" s="88"/>
      <c r="AK601" s="88"/>
      <c r="AL601" s="88"/>
      <c r="AM601" s="88"/>
      <c r="AN601" s="88"/>
      <c r="AO601" s="88"/>
      <c r="AP601" s="88"/>
      <c r="AQ601" s="88"/>
      <c r="AR601" s="88"/>
      <c r="AS601" s="88"/>
      <c r="AT601" s="88"/>
      <c r="AU601" s="88"/>
      <c r="AV601" s="88"/>
      <c r="AW601" s="88"/>
      <c r="AX601" s="88"/>
      <c r="AY601" s="88"/>
      <c r="AZ601" s="88"/>
      <c r="BA601" s="88"/>
      <c r="BB601" s="88"/>
      <c r="BC601" s="88"/>
      <c r="BD601" s="88"/>
      <c r="BE601" s="88"/>
      <c r="BF601" s="88"/>
      <c r="BG601" s="89"/>
      <c r="CF601" s="120" t="s">
        <v>366</v>
      </c>
      <c r="CG601" s="123" t="s">
        <v>366</v>
      </c>
      <c r="CH601" s="4" t="b">
        <f t="shared" si="90"/>
        <v>0</v>
      </c>
      <c r="CI601" s="69"/>
      <c r="CJ601" s="69"/>
      <c r="CK601" s="69"/>
      <c r="CP601" s="4" t="b">
        <f>IF(COUNTIF(DJ:DJ,CF601)&gt;0,TRUE,FALSE)</f>
        <v>0</v>
      </c>
      <c r="CQ601" s="4" t="b">
        <f>IF(COUNTIF($BU$142:$CB$317,CF601)&gt;0,TRUE,FALSE)</f>
        <v>0</v>
      </c>
      <c r="CS601" s="4" t="b">
        <f t="shared" si="95"/>
        <v>0</v>
      </c>
      <c r="CY601" s="4" t="b">
        <f>CY134</f>
        <v>0</v>
      </c>
      <c r="DC601" s="69"/>
      <c r="DD601" s="5"/>
      <c r="DE601" s="5"/>
      <c r="DF601" s="5"/>
      <c r="DG601" s="5"/>
      <c r="DH601" s="5"/>
      <c r="DJ601" s="78"/>
      <c r="DS601" s="5"/>
    </row>
    <row r="602" spans="6:123">
      <c r="F602" s="88"/>
      <c r="G602" s="88"/>
      <c r="H602" s="88"/>
      <c r="I602" s="88"/>
      <c r="J602" s="88"/>
      <c r="K602" s="88"/>
      <c r="L602" s="88"/>
      <c r="M602" s="88"/>
      <c r="N602" s="88"/>
      <c r="O602" s="88"/>
      <c r="P602" s="88"/>
      <c r="Q602" s="88"/>
      <c r="R602" s="88"/>
      <c r="S602" s="88"/>
      <c r="T602" s="88"/>
      <c r="U602" s="88"/>
      <c r="V602" s="88"/>
      <c r="W602" s="88"/>
      <c r="X602" s="88"/>
      <c r="Y602" s="88"/>
      <c r="Z602" s="88"/>
      <c r="AA602" s="88"/>
      <c r="AB602" s="88"/>
      <c r="AC602" s="88"/>
      <c r="AD602" s="88"/>
      <c r="AE602" s="88"/>
      <c r="AF602" s="88"/>
      <c r="AG602" s="88"/>
      <c r="AH602" s="88"/>
      <c r="AI602" s="88"/>
      <c r="AJ602" s="88"/>
      <c r="AK602" s="88"/>
      <c r="AL602" s="88"/>
      <c r="AM602" s="88"/>
      <c r="AN602" s="88"/>
      <c r="AO602" s="88"/>
      <c r="AP602" s="88"/>
      <c r="AQ602" s="88"/>
      <c r="AR602" s="88"/>
      <c r="AS602" s="88"/>
      <c r="AT602" s="88"/>
      <c r="AU602" s="88"/>
      <c r="AV602" s="88"/>
      <c r="AW602" s="88"/>
      <c r="AX602" s="88"/>
      <c r="AY602" s="88"/>
      <c r="AZ602" s="88"/>
      <c r="BA602" s="88"/>
      <c r="BB602" s="88"/>
      <c r="BC602" s="88"/>
      <c r="BD602" s="88"/>
      <c r="BE602" s="88"/>
      <c r="BF602" s="88"/>
      <c r="BG602" s="89"/>
      <c r="CF602" s="120" t="str">
        <f>CF601&amp;"_1mM"</f>
        <v>NDR2_1mM</v>
      </c>
      <c r="CG602" s="120" t="str">
        <f>CG601&amp;"_1mM"</f>
        <v>NDR2_1mM</v>
      </c>
      <c r="CI602" s="69"/>
      <c r="CJ602" s="69"/>
      <c r="CK602" s="69"/>
      <c r="DC602" s="69"/>
      <c r="DD602" s="5"/>
      <c r="DE602" s="5"/>
      <c r="DF602" s="5"/>
      <c r="DG602" s="5"/>
      <c r="DH602" s="5"/>
      <c r="DJ602" s="78"/>
      <c r="DS602" s="5"/>
    </row>
    <row r="603" spans="6:123">
      <c r="F603" s="88"/>
      <c r="G603" s="88"/>
      <c r="H603" s="88"/>
      <c r="I603" s="88"/>
      <c r="J603" s="88"/>
      <c r="K603" s="88"/>
      <c r="L603" s="88"/>
      <c r="M603" s="88"/>
      <c r="N603" s="88"/>
      <c r="O603" s="88"/>
      <c r="P603" s="88"/>
      <c r="Q603" s="88"/>
      <c r="R603" s="88"/>
      <c r="S603" s="88"/>
      <c r="T603" s="88"/>
      <c r="U603" s="88"/>
      <c r="V603" s="88"/>
      <c r="W603" s="88"/>
      <c r="X603" s="88"/>
      <c r="Y603" s="88"/>
      <c r="Z603" s="88"/>
      <c r="AA603" s="88"/>
      <c r="AB603" s="88"/>
      <c r="AC603" s="88"/>
      <c r="AD603" s="88"/>
      <c r="AE603" s="88"/>
      <c r="AF603" s="88"/>
      <c r="AG603" s="88"/>
      <c r="AH603" s="88"/>
      <c r="AI603" s="88"/>
      <c r="AJ603" s="88"/>
      <c r="AK603" s="88"/>
      <c r="AL603" s="88"/>
      <c r="AM603" s="88"/>
      <c r="AN603" s="88"/>
      <c r="AO603" s="88"/>
      <c r="AP603" s="88"/>
      <c r="AQ603" s="88"/>
      <c r="AR603" s="88"/>
      <c r="AS603" s="88"/>
      <c r="AT603" s="88"/>
      <c r="AU603" s="88"/>
      <c r="AV603" s="88"/>
      <c r="AW603" s="88"/>
      <c r="AX603" s="88"/>
      <c r="AY603" s="88"/>
      <c r="AZ603" s="88"/>
      <c r="BA603" s="88"/>
      <c r="BB603" s="88"/>
      <c r="BC603" s="88"/>
      <c r="BD603" s="88"/>
      <c r="BE603" s="88"/>
      <c r="BF603" s="88"/>
      <c r="BG603" s="89"/>
      <c r="CF603" s="120" t="s">
        <v>369</v>
      </c>
      <c r="CG603" s="123" t="s">
        <v>369</v>
      </c>
      <c r="CH603" s="4" t="b">
        <f t="shared" si="90"/>
        <v>0</v>
      </c>
      <c r="CI603" s="69"/>
      <c r="CJ603" s="69"/>
      <c r="CK603" s="69"/>
      <c r="CP603" s="4" t="b">
        <f>IF(COUNTIF(DJ:DJ,CF603)&gt;0,TRUE,FALSE)</f>
        <v>0</v>
      </c>
      <c r="CQ603" s="4" t="b">
        <f>IF(COUNTIF($BU$142:$CB$317,CF603)&gt;0,TRUE,FALSE)</f>
        <v>0</v>
      </c>
      <c r="CS603" s="4" t="b">
        <f t="shared" si="95"/>
        <v>0</v>
      </c>
      <c r="CV603" s="4" t="b">
        <f>CV131</f>
        <v>0</v>
      </c>
      <c r="CY603" s="4" t="b">
        <f>CY134</f>
        <v>0</v>
      </c>
      <c r="DC603" s="69"/>
      <c r="DD603" s="5"/>
      <c r="DE603" s="5"/>
      <c r="DF603" s="5"/>
      <c r="DG603" s="5"/>
      <c r="DH603" s="5"/>
      <c r="DJ603" s="78"/>
      <c r="DS603" s="5"/>
    </row>
    <row r="604" spans="6:123">
      <c r="F604" s="88"/>
      <c r="G604" s="88"/>
      <c r="H604" s="88"/>
      <c r="I604" s="88"/>
      <c r="J604" s="88"/>
      <c r="K604" s="88"/>
      <c r="L604" s="88"/>
      <c r="M604" s="88"/>
      <c r="N604" s="88"/>
      <c r="O604" s="88"/>
      <c r="P604" s="88"/>
      <c r="Q604" s="88"/>
      <c r="R604" s="88"/>
      <c r="S604" s="88"/>
      <c r="T604" s="88"/>
      <c r="U604" s="88"/>
      <c r="V604" s="88"/>
      <c r="W604" s="88"/>
      <c r="X604" s="88"/>
      <c r="Y604" s="88"/>
      <c r="Z604" s="88"/>
      <c r="AA604" s="88"/>
      <c r="AB604" s="88"/>
      <c r="AC604" s="88"/>
      <c r="AD604" s="88"/>
      <c r="AE604" s="88"/>
      <c r="AF604" s="88"/>
      <c r="AG604" s="88"/>
      <c r="AH604" s="88"/>
      <c r="AI604" s="88"/>
      <c r="AJ604" s="88"/>
      <c r="AK604" s="88"/>
      <c r="AL604" s="88"/>
      <c r="AM604" s="88"/>
      <c r="AN604" s="88"/>
      <c r="AO604" s="88"/>
      <c r="AP604" s="88"/>
      <c r="AQ604" s="88"/>
      <c r="AR604" s="88"/>
      <c r="AS604" s="88"/>
      <c r="AT604" s="88"/>
      <c r="AU604" s="88"/>
      <c r="AV604" s="88"/>
      <c r="AW604" s="88"/>
      <c r="AX604" s="88"/>
      <c r="AY604" s="88"/>
      <c r="AZ604" s="88"/>
      <c r="BA604" s="88"/>
      <c r="BB604" s="88"/>
      <c r="BC604" s="88"/>
      <c r="BD604" s="88"/>
      <c r="BE604" s="88"/>
      <c r="BF604" s="88"/>
      <c r="BG604" s="89"/>
      <c r="CF604" s="120" t="s">
        <v>595</v>
      </c>
      <c r="CG604" s="123" t="s">
        <v>595</v>
      </c>
      <c r="CH604" s="4" t="b">
        <f t="shared" si="90"/>
        <v>0</v>
      </c>
      <c r="CI604" s="69"/>
      <c r="CJ604" s="69"/>
      <c r="CK604" s="69"/>
      <c r="CP604" s="4" t="b">
        <f>IF(COUNTIF(DJ:DJ,CF604)&gt;0,TRUE,FALSE)</f>
        <v>0</v>
      </c>
      <c r="CQ604" s="4" t="b">
        <f>IF(COUNTIF($BU$142:$CB$317,CF604)&gt;0,TRUE,FALSE)</f>
        <v>0</v>
      </c>
      <c r="CU604" s="4" t="b">
        <f>$CU$130</f>
        <v>0</v>
      </c>
      <c r="CX604" s="4" t="b">
        <f>$CX$133</f>
        <v>0</v>
      </c>
      <c r="CZ604" s="4" t="b">
        <f>CZ135</f>
        <v>0</v>
      </c>
      <c r="DB604" s="4" t="b">
        <f>$DB$137</f>
        <v>0</v>
      </c>
      <c r="DC604" s="69"/>
      <c r="DD604" s="5"/>
      <c r="DE604" s="5"/>
      <c r="DF604" s="5"/>
      <c r="DG604" s="5"/>
      <c r="DH604" s="5"/>
      <c r="DJ604" s="78"/>
      <c r="DS604" s="5"/>
    </row>
    <row r="605" spans="6:123">
      <c r="F605" s="88"/>
      <c r="G605" s="88"/>
      <c r="H605" s="88"/>
      <c r="I605" s="88"/>
      <c r="J605" s="88"/>
      <c r="K605" s="88"/>
      <c r="L605" s="88"/>
      <c r="M605" s="88"/>
      <c r="N605" s="88"/>
      <c r="O605" s="88"/>
      <c r="P605" s="88"/>
      <c r="Q605" s="88"/>
      <c r="R605" s="88"/>
      <c r="S605" s="88"/>
      <c r="T605" s="88"/>
      <c r="U605" s="88"/>
      <c r="V605" s="88"/>
      <c r="W605" s="88"/>
      <c r="X605" s="88"/>
      <c r="Y605" s="88"/>
      <c r="Z605" s="88"/>
      <c r="AA605" s="88"/>
      <c r="AB605" s="88"/>
      <c r="AC605" s="88"/>
      <c r="AD605" s="88"/>
      <c r="AE605" s="88"/>
      <c r="AF605" s="88"/>
      <c r="AG605" s="88"/>
      <c r="AH605" s="88"/>
      <c r="AI605" s="88"/>
      <c r="AJ605" s="88"/>
      <c r="AK605" s="88"/>
      <c r="AL605" s="88"/>
      <c r="AM605" s="88"/>
      <c r="AN605" s="88"/>
      <c r="AO605" s="88"/>
      <c r="AP605" s="88"/>
      <c r="AQ605" s="88"/>
      <c r="AR605" s="88"/>
      <c r="AS605" s="88"/>
      <c r="AT605" s="88"/>
      <c r="AU605" s="88"/>
      <c r="AV605" s="88"/>
      <c r="AW605" s="88"/>
      <c r="AX605" s="88"/>
      <c r="AY605" s="88"/>
      <c r="AZ605" s="88"/>
      <c r="BA605" s="88"/>
      <c r="BB605" s="88"/>
      <c r="BC605" s="88"/>
      <c r="BD605" s="88"/>
      <c r="BE605" s="88"/>
      <c r="BF605" s="88"/>
      <c r="BG605" s="89"/>
      <c r="CF605" s="120" t="s">
        <v>370</v>
      </c>
      <c r="CG605" s="123" t="s">
        <v>370</v>
      </c>
      <c r="CH605" s="4" t="b">
        <f t="shared" si="90"/>
        <v>0</v>
      </c>
      <c r="CI605" s="69"/>
      <c r="CJ605" s="69"/>
      <c r="CK605" s="69"/>
      <c r="CP605" s="4" t="b">
        <f>IF(COUNTIF(DJ:DJ,CF605)&gt;0,TRUE,FALSE)</f>
        <v>0</v>
      </c>
      <c r="CQ605" s="4" t="b">
        <f>IF(COUNTIF($BU$142:$CB$317,CF605)&gt;0,TRUE,FALSE)</f>
        <v>0</v>
      </c>
      <c r="CS605" s="4" t="b">
        <f>$CS$128</f>
        <v>0</v>
      </c>
      <c r="CT605" s="4" t="b">
        <f>CT129</f>
        <v>0</v>
      </c>
      <c r="CV605" s="4" t="b">
        <f>CV131</f>
        <v>0</v>
      </c>
      <c r="CY605" s="4" t="b">
        <f>CY134</f>
        <v>0</v>
      </c>
      <c r="DC605" s="69"/>
      <c r="DD605" s="5"/>
      <c r="DE605" s="5"/>
      <c r="DF605" s="5"/>
      <c r="DG605" s="5"/>
      <c r="DH605" s="5"/>
      <c r="DJ605" s="78"/>
      <c r="DS605" s="5"/>
    </row>
    <row r="606" spans="6:123">
      <c r="F606" s="88"/>
      <c r="G606" s="88"/>
      <c r="H606" s="88"/>
      <c r="I606" s="88"/>
      <c r="J606" s="88"/>
      <c r="K606" s="88"/>
      <c r="L606" s="88"/>
      <c r="M606" s="88"/>
      <c r="N606" s="88"/>
      <c r="O606" s="88"/>
      <c r="P606" s="88"/>
      <c r="Q606" s="88"/>
      <c r="R606" s="88"/>
      <c r="S606" s="88"/>
      <c r="T606" s="88"/>
      <c r="U606" s="88"/>
      <c r="V606" s="88"/>
      <c r="W606" s="88"/>
      <c r="X606" s="88"/>
      <c r="Y606" s="88"/>
      <c r="Z606" s="88"/>
      <c r="AA606" s="88"/>
      <c r="AB606" s="88"/>
      <c r="AC606" s="88"/>
      <c r="AD606" s="88"/>
      <c r="AE606" s="88"/>
      <c r="AF606" s="88"/>
      <c r="AG606" s="88"/>
      <c r="AH606" s="88"/>
      <c r="AI606" s="88"/>
      <c r="AJ606" s="88"/>
      <c r="AK606" s="88"/>
      <c r="AL606" s="88"/>
      <c r="AM606" s="88"/>
      <c r="AN606" s="88"/>
      <c r="AO606" s="88"/>
      <c r="AP606" s="88"/>
      <c r="AQ606" s="88"/>
      <c r="AR606" s="88"/>
      <c r="AS606" s="88"/>
      <c r="AT606" s="88"/>
      <c r="AU606" s="88"/>
      <c r="AV606" s="88"/>
      <c r="AW606" s="88"/>
      <c r="AX606" s="88"/>
      <c r="AY606" s="88"/>
      <c r="AZ606" s="88"/>
      <c r="BA606" s="88"/>
      <c r="BB606" s="88"/>
      <c r="BC606" s="88"/>
      <c r="BD606" s="88"/>
      <c r="BE606" s="88"/>
      <c r="BF606" s="88"/>
      <c r="BG606" s="89"/>
      <c r="CF606" s="120" t="s">
        <v>596</v>
      </c>
      <c r="CG606" s="123" t="s">
        <v>596</v>
      </c>
      <c r="CH606" s="4" t="b">
        <f t="shared" si="90"/>
        <v>0</v>
      </c>
      <c r="CI606" s="69"/>
      <c r="CJ606" s="69"/>
      <c r="CK606" s="69"/>
      <c r="CP606" s="4" t="b">
        <f>IF(COUNTIF(DJ:DJ,CF606)&gt;0,TRUE,FALSE)</f>
        <v>0</v>
      </c>
      <c r="CQ606" s="4" t="b">
        <f>IF(COUNTIF($BU$142:$CB$317,CF606)&gt;0,TRUE,FALSE)</f>
        <v>0</v>
      </c>
      <c r="CU606" s="4" t="b">
        <f>$CU$130</f>
        <v>0</v>
      </c>
      <c r="CX606" s="4" t="b">
        <f>$CX$133</f>
        <v>0</v>
      </c>
      <c r="CZ606" s="4" t="b">
        <f>CZ135</f>
        <v>0</v>
      </c>
      <c r="DB606" s="4" t="b">
        <f>$DB$137</f>
        <v>0</v>
      </c>
      <c r="DC606" s="69"/>
      <c r="DD606" s="5"/>
      <c r="DE606" s="5"/>
      <c r="DF606" s="5"/>
      <c r="DG606" s="5"/>
      <c r="DH606" s="5"/>
      <c r="DJ606" s="78"/>
      <c r="DS606" s="5"/>
    </row>
    <row r="607" spans="6:123">
      <c r="F607" s="88"/>
      <c r="G607" s="88"/>
      <c r="H607" s="88"/>
      <c r="I607" s="88"/>
      <c r="J607" s="88"/>
      <c r="K607" s="88"/>
      <c r="L607" s="88"/>
      <c r="M607" s="88"/>
      <c r="N607" s="88"/>
      <c r="O607" s="88"/>
      <c r="P607" s="88"/>
      <c r="Q607" s="88"/>
      <c r="R607" s="88"/>
      <c r="S607" s="88"/>
      <c r="T607" s="88"/>
      <c r="U607" s="88"/>
      <c r="V607" s="88"/>
      <c r="W607" s="88"/>
      <c r="X607" s="88"/>
      <c r="Y607" s="88"/>
      <c r="Z607" s="88"/>
      <c r="AA607" s="88"/>
      <c r="AB607" s="88"/>
      <c r="AC607" s="88"/>
      <c r="AD607" s="88"/>
      <c r="AE607" s="88"/>
      <c r="AF607" s="88"/>
      <c r="AG607" s="88"/>
      <c r="AH607" s="88"/>
      <c r="AI607" s="88"/>
      <c r="AJ607" s="88"/>
      <c r="AK607" s="88"/>
      <c r="AL607" s="88"/>
      <c r="AM607" s="88"/>
      <c r="AN607" s="88"/>
      <c r="AO607" s="88"/>
      <c r="AP607" s="88"/>
      <c r="AQ607" s="88"/>
      <c r="AR607" s="88"/>
      <c r="AS607" s="88"/>
      <c r="AT607" s="88"/>
      <c r="AU607" s="88"/>
      <c r="AV607" s="88"/>
      <c r="AW607" s="88"/>
      <c r="AX607" s="88"/>
      <c r="AY607" s="88"/>
      <c r="AZ607" s="88"/>
      <c r="BA607" s="88"/>
      <c r="BB607" s="88"/>
      <c r="BC607" s="88"/>
      <c r="BD607" s="88"/>
      <c r="BE607" s="88"/>
      <c r="BF607" s="88"/>
      <c r="BG607" s="89"/>
      <c r="CF607" s="120" t="s">
        <v>371</v>
      </c>
      <c r="CG607" s="123" t="s">
        <v>371</v>
      </c>
      <c r="CH607" s="4" t="b">
        <f t="shared" si="90"/>
        <v>0</v>
      </c>
      <c r="CI607" s="69"/>
      <c r="CJ607" s="69"/>
      <c r="CK607" s="69"/>
      <c r="CP607" s="4" t="b">
        <f>IF(COUNTIF(DJ:DJ,CF607)&gt;0,TRUE,FALSE)</f>
        <v>0</v>
      </c>
      <c r="CQ607" s="4" t="b">
        <f>IF(COUNTIF($BU$142:$CB$317,CF607)&gt;0,TRUE,FALSE)</f>
        <v>0</v>
      </c>
      <c r="CS607" s="4" t="b">
        <f t="shared" ref="CS607:CS609" si="96">$CS$128</f>
        <v>0</v>
      </c>
      <c r="CY607" s="4" t="b">
        <f>CY134</f>
        <v>0</v>
      </c>
      <c r="DC607" s="69"/>
      <c r="DD607" s="5"/>
      <c r="DE607" s="5"/>
      <c r="DF607" s="5"/>
      <c r="DG607" s="5"/>
      <c r="DH607" s="5"/>
      <c r="DJ607" s="78"/>
      <c r="DS607" s="5"/>
    </row>
    <row r="608" spans="6:123">
      <c r="F608" s="88"/>
      <c r="G608" s="88"/>
      <c r="H608" s="88"/>
      <c r="I608" s="88"/>
      <c r="J608" s="88"/>
      <c r="K608" s="88"/>
      <c r="L608" s="88"/>
      <c r="M608" s="88"/>
      <c r="N608" s="88"/>
      <c r="O608" s="88"/>
      <c r="P608" s="88"/>
      <c r="Q608" s="88"/>
      <c r="R608" s="88"/>
      <c r="S608" s="88"/>
      <c r="T608" s="88"/>
      <c r="U608" s="88"/>
      <c r="V608" s="88"/>
      <c r="W608" s="88"/>
      <c r="X608" s="88"/>
      <c r="Y608" s="88"/>
      <c r="Z608" s="88"/>
      <c r="AA608" s="88"/>
      <c r="AB608" s="88"/>
      <c r="AC608" s="88"/>
      <c r="AD608" s="88"/>
      <c r="AE608" s="88"/>
      <c r="AF608" s="88"/>
      <c r="AG608" s="88"/>
      <c r="AH608" s="88"/>
      <c r="AI608" s="88"/>
      <c r="AJ608" s="88"/>
      <c r="AK608" s="88"/>
      <c r="AL608" s="88"/>
      <c r="AM608" s="88"/>
      <c r="AN608" s="88"/>
      <c r="AO608" s="88"/>
      <c r="AP608" s="88"/>
      <c r="AQ608" s="88"/>
      <c r="AR608" s="88"/>
      <c r="AS608" s="88"/>
      <c r="AT608" s="88"/>
      <c r="AU608" s="88"/>
      <c r="AV608" s="88"/>
      <c r="AW608" s="88"/>
      <c r="AX608" s="88"/>
      <c r="AY608" s="88"/>
      <c r="AZ608" s="88"/>
      <c r="BA608" s="88"/>
      <c r="BB608" s="88"/>
      <c r="BC608" s="88"/>
      <c r="BD608" s="88"/>
      <c r="BE608" s="88"/>
      <c r="BF608" s="88"/>
      <c r="BG608" s="89"/>
      <c r="CF608" s="120" t="str">
        <f>CF607&amp;"_1mM"</f>
        <v>NEK4_1mM</v>
      </c>
      <c r="CG608" s="120" t="str">
        <f>CG607&amp;"_1mM"</f>
        <v>NEK4_1mM</v>
      </c>
      <c r="CI608" s="69"/>
      <c r="CJ608" s="69"/>
      <c r="CK608" s="69"/>
      <c r="DC608" s="69"/>
      <c r="DD608" s="5"/>
      <c r="DE608" s="5"/>
      <c r="DF608" s="5"/>
      <c r="DG608" s="5"/>
      <c r="DH608" s="5"/>
      <c r="DJ608" s="78"/>
      <c r="DS608" s="5"/>
    </row>
    <row r="609" spans="6:123">
      <c r="F609" s="88"/>
      <c r="G609" s="88"/>
      <c r="H609" s="88"/>
      <c r="I609" s="88"/>
      <c r="J609" s="88"/>
      <c r="K609" s="88"/>
      <c r="L609" s="88"/>
      <c r="M609" s="88"/>
      <c r="N609" s="88"/>
      <c r="O609" s="88"/>
      <c r="P609" s="88"/>
      <c r="Q609" s="88"/>
      <c r="R609" s="88"/>
      <c r="S609" s="88"/>
      <c r="T609" s="88"/>
      <c r="U609" s="88"/>
      <c r="V609" s="88"/>
      <c r="W609" s="88"/>
      <c r="X609" s="88"/>
      <c r="Y609" s="88"/>
      <c r="Z609" s="88"/>
      <c r="AA609" s="88"/>
      <c r="AB609" s="88"/>
      <c r="AC609" s="88"/>
      <c r="AD609" s="88"/>
      <c r="AE609" s="88"/>
      <c r="AF609" s="88"/>
      <c r="AG609" s="88"/>
      <c r="AH609" s="88"/>
      <c r="AI609" s="88"/>
      <c r="AJ609" s="88"/>
      <c r="AK609" s="88"/>
      <c r="AL609" s="88"/>
      <c r="AM609" s="88"/>
      <c r="AN609" s="88"/>
      <c r="AO609" s="88"/>
      <c r="AP609" s="88"/>
      <c r="AQ609" s="88"/>
      <c r="AR609" s="88"/>
      <c r="AS609" s="88"/>
      <c r="AT609" s="88"/>
      <c r="AU609" s="88"/>
      <c r="AV609" s="88"/>
      <c r="AW609" s="88"/>
      <c r="AX609" s="88"/>
      <c r="AY609" s="88"/>
      <c r="AZ609" s="88"/>
      <c r="BA609" s="88"/>
      <c r="BB609" s="88"/>
      <c r="BC609" s="88"/>
      <c r="BD609" s="88"/>
      <c r="BE609" s="88"/>
      <c r="BF609" s="88"/>
      <c r="BG609" s="89"/>
      <c r="CF609" s="120" t="s">
        <v>372</v>
      </c>
      <c r="CG609" s="123" t="s">
        <v>372</v>
      </c>
      <c r="CH609" s="4" t="b">
        <f t="shared" si="90"/>
        <v>0</v>
      </c>
      <c r="CI609" s="69"/>
      <c r="CJ609" s="69"/>
      <c r="CK609" s="69"/>
      <c r="CP609" s="4" t="b">
        <f t="shared" ref="CP609:CP615" si="97">IF(COUNTIF(DJ:DJ,CF609)&gt;0,TRUE,FALSE)</f>
        <v>0</v>
      </c>
      <c r="CQ609" s="4" t="b">
        <f t="shared" ref="CQ609:CQ615" si="98">IF(COUNTIF($BU$142:$CB$317,CF609)&gt;0,TRUE,FALSE)</f>
        <v>0</v>
      </c>
      <c r="CS609" s="4" t="b">
        <f t="shared" si="96"/>
        <v>0</v>
      </c>
      <c r="CV609" s="4" t="b">
        <f>CV131</f>
        <v>0</v>
      </c>
      <c r="CY609" s="4" t="b">
        <f>CY134</f>
        <v>0</v>
      </c>
      <c r="DC609" s="69"/>
      <c r="DD609" s="5"/>
      <c r="DE609" s="5"/>
      <c r="DF609" s="5"/>
      <c r="DG609" s="5"/>
      <c r="DH609" s="5"/>
      <c r="DJ609" s="78"/>
      <c r="DS609" s="5"/>
    </row>
    <row r="610" spans="6:123">
      <c r="F610" s="88"/>
      <c r="G610" s="88"/>
      <c r="H610" s="88"/>
      <c r="I610" s="88"/>
      <c r="J610" s="88"/>
      <c r="K610" s="88"/>
      <c r="L610" s="88"/>
      <c r="M610" s="88"/>
      <c r="N610" s="88"/>
      <c r="O610" s="88"/>
      <c r="P610" s="88"/>
      <c r="Q610" s="88"/>
      <c r="R610" s="88"/>
      <c r="S610" s="88"/>
      <c r="T610" s="88"/>
      <c r="U610" s="88"/>
      <c r="V610" s="88"/>
      <c r="W610" s="88"/>
      <c r="X610" s="88"/>
      <c r="Y610" s="88"/>
      <c r="Z610" s="88"/>
      <c r="AA610" s="88"/>
      <c r="AB610" s="88"/>
      <c r="AC610" s="88"/>
      <c r="AD610" s="88"/>
      <c r="AE610" s="88"/>
      <c r="AF610" s="88"/>
      <c r="AG610" s="88"/>
      <c r="AH610" s="88"/>
      <c r="AI610" s="88"/>
      <c r="AJ610" s="88"/>
      <c r="AK610" s="88"/>
      <c r="AL610" s="88"/>
      <c r="AM610" s="88"/>
      <c r="AN610" s="88"/>
      <c r="AO610" s="88"/>
      <c r="AP610" s="88"/>
      <c r="AQ610" s="88"/>
      <c r="AR610" s="88"/>
      <c r="AS610" s="88"/>
      <c r="AT610" s="88"/>
      <c r="AU610" s="88"/>
      <c r="AV610" s="88"/>
      <c r="AW610" s="88"/>
      <c r="AX610" s="88"/>
      <c r="AY610" s="88"/>
      <c r="AZ610" s="88"/>
      <c r="BA610" s="88"/>
      <c r="BB610" s="88"/>
      <c r="BC610" s="88"/>
      <c r="BD610" s="88"/>
      <c r="BE610" s="88"/>
      <c r="BF610" s="88"/>
      <c r="BG610" s="89"/>
      <c r="CF610" s="120" t="s">
        <v>597</v>
      </c>
      <c r="CG610" s="123" t="s">
        <v>597</v>
      </c>
      <c r="CH610" s="4" t="b">
        <f t="shared" si="90"/>
        <v>0</v>
      </c>
      <c r="CI610" s="69"/>
      <c r="CJ610" s="69"/>
      <c r="CK610" s="69"/>
      <c r="CP610" s="4" t="b">
        <f t="shared" si="97"/>
        <v>0</v>
      </c>
      <c r="CQ610" s="4" t="b">
        <f t="shared" si="98"/>
        <v>0</v>
      </c>
      <c r="CU610" s="4" t="b">
        <f>$CU$130</f>
        <v>0</v>
      </c>
      <c r="CX610" s="4" t="b">
        <f>$CX$133</f>
        <v>0</v>
      </c>
      <c r="CZ610" s="4" t="b">
        <f>CZ135</f>
        <v>0</v>
      </c>
      <c r="DB610" s="4" t="b">
        <f>$DB$137</f>
        <v>0</v>
      </c>
      <c r="DC610" s="69"/>
      <c r="DD610" s="5"/>
      <c r="DE610" s="5"/>
      <c r="DF610" s="5"/>
      <c r="DG610" s="5"/>
      <c r="DH610" s="5"/>
      <c r="DJ610" s="78"/>
      <c r="DS610" s="5"/>
    </row>
    <row r="611" spans="6:123">
      <c r="F611" s="88"/>
      <c r="G611" s="88"/>
      <c r="H611" s="88"/>
      <c r="I611" s="88"/>
      <c r="J611" s="88"/>
      <c r="K611" s="88"/>
      <c r="L611" s="88"/>
      <c r="M611" s="88"/>
      <c r="N611" s="88"/>
      <c r="O611" s="88"/>
      <c r="P611" s="88"/>
      <c r="Q611" s="88"/>
      <c r="R611" s="88"/>
      <c r="S611" s="88"/>
      <c r="T611" s="88"/>
      <c r="U611" s="88"/>
      <c r="V611" s="88"/>
      <c r="W611" s="88"/>
      <c r="X611" s="88"/>
      <c r="Y611" s="88"/>
      <c r="Z611" s="88"/>
      <c r="AA611" s="88"/>
      <c r="AB611" s="88"/>
      <c r="AC611" s="88"/>
      <c r="AD611" s="88"/>
      <c r="AE611" s="88"/>
      <c r="AF611" s="88"/>
      <c r="AG611" s="88"/>
      <c r="AH611" s="88"/>
      <c r="AI611" s="88"/>
      <c r="AJ611" s="88"/>
      <c r="AK611" s="88"/>
      <c r="AL611" s="88"/>
      <c r="AM611" s="88"/>
      <c r="AN611" s="88"/>
      <c r="AO611" s="88"/>
      <c r="AP611" s="88"/>
      <c r="AQ611" s="88"/>
      <c r="AR611" s="88"/>
      <c r="AS611" s="88"/>
      <c r="AT611" s="88"/>
      <c r="AU611" s="88"/>
      <c r="AV611" s="88"/>
      <c r="AW611" s="88"/>
      <c r="AX611" s="88"/>
      <c r="AY611" s="88"/>
      <c r="AZ611" s="88"/>
      <c r="BA611" s="88"/>
      <c r="BB611" s="88"/>
      <c r="BC611" s="88"/>
      <c r="BD611" s="88"/>
      <c r="BE611" s="88"/>
      <c r="BF611" s="88"/>
      <c r="BG611" s="89"/>
      <c r="CF611" s="121" t="s">
        <v>375</v>
      </c>
      <c r="CG611" s="123" t="s">
        <v>375</v>
      </c>
      <c r="CH611" s="4" t="b">
        <f t="shared" si="90"/>
        <v>0</v>
      </c>
      <c r="CI611" s="69"/>
      <c r="CJ611" s="69"/>
      <c r="CK611" s="69"/>
      <c r="CP611" s="4" t="b">
        <f t="shared" si="97"/>
        <v>0</v>
      </c>
      <c r="CQ611" s="4" t="b">
        <f t="shared" si="98"/>
        <v>0</v>
      </c>
      <c r="CS611" s="4" t="b">
        <f>$CS$128</f>
        <v>0</v>
      </c>
      <c r="CV611" s="4" t="b">
        <f>CV131</f>
        <v>0</v>
      </c>
      <c r="CY611" s="4" t="b">
        <f>CY134</f>
        <v>0</v>
      </c>
      <c r="DC611" s="69"/>
      <c r="DD611" s="5"/>
      <c r="DE611" s="5"/>
      <c r="DF611" s="5"/>
      <c r="DG611" s="5"/>
      <c r="DH611" s="5"/>
      <c r="DJ611" s="78"/>
      <c r="DS611" s="5"/>
    </row>
    <row r="612" spans="6:123">
      <c r="F612" s="88"/>
      <c r="G612" s="88"/>
      <c r="H612" s="88"/>
      <c r="I612" s="88"/>
      <c r="J612" s="88"/>
      <c r="K612" s="88"/>
      <c r="L612" s="88"/>
      <c r="M612" s="88"/>
      <c r="N612" s="88"/>
      <c r="O612" s="88"/>
      <c r="P612" s="88"/>
      <c r="Q612" s="88"/>
      <c r="R612" s="88"/>
      <c r="S612" s="88"/>
      <c r="T612" s="88"/>
      <c r="U612" s="88"/>
      <c r="V612" s="88"/>
      <c r="W612" s="88"/>
      <c r="X612" s="88"/>
      <c r="Y612" s="88"/>
      <c r="Z612" s="88"/>
      <c r="AA612" s="88"/>
      <c r="AB612" s="88"/>
      <c r="AC612" s="88"/>
      <c r="AD612" s="88"/>
      <c r="AE612" s="88"/>
      <c r="AF612" s="88"/>
      <c r="AG612" s="88"/>
      <c r="AH612" s="88"/>
      <c r="AI612" s="88"/>
      <c r="AJ612" s="88"/>
      <c r="AK612" s="88"/>
      <c r="AL612" s="88"/>
      <c r="AM612" s="88"/>
      <c r="AN612" s="88"/>
      <c r="AO612" s="88"/>
      <c r="AP612" s="88"/>
      <c r="AQ612" s="88"/>
      <c r="AR612" s="88"/>
      <c r="AS612" s="88"/>
      <c r="AT612" s="88"/>
      <c r="AU612" s="88"/>
      <c r="AV612" s="88"/>
      <c r="AW612" s="88"/>
      <c r="AX612" s="88"/>
      <c r="AY612" s="88"/>
      <c r="AZ612" s="88"/>
      <c r="BA612" s="88"/>
      <c r="BB612" s="88"/>
      <c r="BC612" s="88"/>
      <c r="BD612" s="88"/>
      <c r="BE612" s="88"/>
      <c r="BF612" s="88"/>
      <c r="BG612" s="89"/>
      <c r="CF612" s="120" t="s">
        <v>598</v>
      </c>
      <c r="CG612" s="123" t="s">
        <v>598</v>
      </c>
      <c r="CH612" s="4" t="b">
        <f t="shared" si="90"/>
        <v>0</v>
      </c>
      <c r="CI612" s="69"/>
      <c r="CJ612" s="69"/>
      <c r="CK612" s="69"/>
      <c r="CP612" s="4" t="b">
        <f t="shared" si="97"/>
        <v>0</v>
      </c>
      <c r="CQ612" s="4" t="b">
        <f t="shared" si="98"/>
        <v>0</v>
      </c>
      <c r="CU612" s="4" t="b">
        <f>$CU$130</f>
        <v>0</v>
      </c>
      <c r="CX612" s="4" t="b">
        <f>$CX$133</f>
        <v>0</v>
      </c>
      <c r="CZ612" s="4" t="b">
        <f>CZ135</f>
        <v>0</v>
      </c>
      <c r="DB612" s="4" t="b">
        <f>$DB$137</f>
        <v>0</v>
      </c>
      <c r="DC612" s="69"/>
      <c r="DD612" s="5"/>
      <c r="DE612" s="5"/>
      <c r="DF612" s="5"/>
      <c r="DG612" s="5"/>
      <c r="DH612" s="5"/>
      <c r="DJ612" s="78"/>
      <c r="DS612" s="5"/>
    </row>
    <row r="613" spans="6:123">
      <c r="F613" s="88"/>
      <c r="G613" s="88"/>
      <c r="H613" s="88"/>
      <c r="I613" s="88"/>
      <c r="J613" s="88"/>
      <c r="K613" s="88"/>
      <c r="L613" s="88"/>
      <c r="M613" s="88"/>
      <c r="N613" s="88"/>
      <c r="O613" s="88"/>
      <c r="P613" s="88"/>
      <c r="Q613" s="88"/>
      <c r="R613" s="88"/>
      <c r="S613" s="88"/>
      <c r="T613" s="88"/>
      <c r="U613" s="88"/>
      <c r="V613" s="88"/>
      <c r="W613" s="88"/>
      <c r="X613" s="88"/>
      <c r="Y613" s="88"/>
      <c r="Z613" s="88"/>
      <c r="AA613" s="88"/>
      <c r="AB613" s="88"/>
      <c r="AC613" s="88"/>
      <c r="AD613" s="88"/>
      <c r="AE613" s="88"/>
      <c r="AF613" s="88"/>
      <c r="AG613" s="88"/>
      <c r="AH613" s="88"/>
      <c r="AI613" s="88"/>
      <c r="AJ613" s="88"/>
      <c r="AK613" s="88"/>
      <c r="AL613" s="88"/>
      <c r="AM613" s="88"/>
      <c r="AN613" s="88"/>
      <c r="AO613" s="88"/>
      <c r="AP613" s="88"/>
      <c r="AQ613" s="88"/>
      <c r="AR613" s="88"/>
      <c r="AS613" s="88"/>
      <c r="AT613" s="88"/>
      <c r="AU613" s="88"/>
      <c r="AV613" s="88"/>
      <c r="AW613" s="88"/>
      <c r="AX613" s="88"/>
      <c r="AY613" s="88"/>
      <c r="AZ613" s="88"/>
      <c r="BA613" s="88"/>
      <c r="BB613" s="88"/>
      <c r="BC613" s="88"/>
      <c r="BD613" s="88"/>
      <c r="BE613" s="88"/>
      <c r="BF613" s="88"/>
      <c r="BG613" s="89"/>
      <c r="CF613" s="120" t="s">
        <v>376</v>
      </c>
      <c r="CG613" s="123" t="s">
        <v>376</v>
      </c>
      <c r="CH613" s="4" t="b">
        <f t="shared" si="90"/>
        <v>0</v>
      </c>
      <c r="CI613" s="69"/>
      <c r="CJ613" s="69"/>
      <c r="CK613" s="69"/>
      <c r="CP613" s="4" t="b">
        <f t="shared" si="97"/>
        <v>0</v>
      </c>
      <c r="CQ613" s="4" t="b">
        <f t="shared" si="98"/>
        <v>0</v>
      </c>
      <c r="CS613" s="4" t="b">
        <f>$CS$128</f>
        <v>0</v>
      </c>
      <c r="CV613" s="4" t="b">
        <f>CV131</f>
        <v>0</v>
      </c>
      <c r="CY613" s="4" t="b">
        <f>CY134</f>
        <v>0</v>
      </c>
      <c r="DC613" s="69"/>
      <c r="DD613" s="5"/>
      <c r="DE613" s="5"/>
      <c r="DF613" s="5"/>
      <c r="DG613" s="5"/>
      <c r="DH613" s="5"/>
      <c r="DJ613" s="78"/>
      <c r="DS613" s="5"/>
    </row>
    <row r="614" spans="6:123">
      <c r="F614" s="88"/>
      <c r="G614" s="88"/>
      <c r="H614" s="88"/>
      <c r="I614" s="88"/>
      <c r="J614" s="88"/>
      <c r="K614" s="88"/>
      <c r="L614" s="88"/>
      <c r="M614" s="88"/>
      <c r="N614" s="88"/>
      <c r="O614" s="88"/>
      <c r="P614" s="88"/>
      <c r="Q614" s="88"/>
      <c r="R614" s="88"/>
      <c r="S614" s="88"/>
      <c r="T614" s="88"/>
      <c r="U614" s="88"/>
      <c r="V614" s="88"/>
      <c r="W614" s="88"/>
      <c r="X614" s="88"/>
      <c r="Y614" s="88"/>
      <c r="Z614" s="88"/>
      <c r="AA614" s="88"/>
      <c r="AB614" s="88"/>
      <c r="AC614" s="88"/>
      <c r="AD614" s="88"/>
      <c r="AE614" s="88"/>
      <c r="AF614" s="88"/>
      <c r="AG614" s="88"/>
      <c r="AH614" s="88"/>
      <c r="AI614" s="88"/>
      <c r="AJ614" s="88"/>
      <c r="AK614" s="88"/>
      <c r="AL614" s="88"/>
      <c r="AM614" s="88"/>
      <c r="AN614" s="88"/>
      <c r="AO614" s="88"/>
      <c r="AP614" s="88"/>
      <c r="AQ614" s="88"/>
      <c r="AR614" s="88"/>
      <c r="AS614" s="88"/>
      <c r="AT614" s="88"/>
      <c r="AU614" s="88"/>
      <c r="AV614" s="88"/>
      <c r="AW614" s="88"/>
      <c r="AX614" s="88"/>
      <c r="AY614" s="88"/>
      <c r="AZ614" s="88"/>
      <c r="BA614" s="88"/>
      <c r="BB614" s="88"/>
      <c r="BC614" s="88"/>
      <c r="BD614" s="88"/>
      <c r="BE614" s="88"/>
      <c r="BF614" s="88"/>
      <c r="BG614" s="89"/>
      <c r="CF614" s="120" t="s">
        <v>599</v>
      </c>
      <c r="CG614" s="123" t="s">
        <v>599</v>
      </c>
      <c r="CH614" s="4" t="b">
        <f t="shared" si="90"/>
        <v>0</v>
      </c>
      <c r="CI614" s="69"/>
      <c r="CJ614" s="69"/>
      <c r="CK614" s="69"/>
      <c r="CP614" s="4" t="b">
        <f t="shared" si="97"/>
        <v>0</v>
      </c>
      <c r="CQ614" s="4" t="b">
        <f t="shared" si="98"/>
        <v>0</v>
      </c>
      <c r="CU614" s="4" t="b">
        <f>$CU$130</f>
        <v>0</v>
      </c>
      <c r="CX614" s="4" t="b">
        <f>$CX$133</f>
        <v>0</v>
      </c>
      <c r="CZ614" s="4" t="b">
        <f>CZ135</f>
        <v>0</v>
      </c>
      <c r="DB614" s="4" t="b">
        <f>$DB$137</f>
        <v>0</v>
      </c>
      <c r="DC614" s="69"/>
      <c r="DD614" s="5"/>
      <c r="DE614" s="5"/>
      <c r="DF614" s="5"/>
      <c r="DG614" s="5"/>
      <c r="DH614" s="5"/>
      <c r="DJ614" s="78"/>
      <c r="DS614" s="5"/>
    </row>
    <row r="615" spans="6:123">
      <c r="F615" s="88"/>
      <c r="G615" s="88"/>
      <c r="H615" s="88"/>
      <c r="I615" s="88"/>
      <c r="J615" s="88"/>
      <c r="K615" s="88"/>
      <c r="L615" s="88"/>
      <c r="M615" s="88"/>
      <c r="N615" s="88"/>
      <c r="O615" s="88"/>
      <c r="P615" s="88"/>
      <c r="Q615" s="88"/>
      <c r="R615" s="88"/>
      <c r="S615" s="88"/>
      <c r="T615" s="88"/>
      <c r="U615" s="88"/>
      <c r="V615" s="88"/>
      <c r="W615" s="88"/>
      <c r="X615" s="88"/>
      <c r="Y615" s="88"/>
      <c r="Z615" s="88"/>
      <c r="AA615" s="88"/>
      <c r="AB615" s="88"/>
      <c r="AC615" s="88"/>
      <c r="AD615" s="88"/>
      <c r="AE615" s="88"/>
      <c r="AF615" s="88"/>
      <c r="AG615" s="88"/>
      <c r="AH615" s="88"/>
      <c r="AI615" s="88"/>
      <c r="AJ615" s="88"/>
      <c r="AK615" s="88"/>
      <c r="AL615" s="88"/>
      <c r="AM615" s="88"/>
      <c r="AN615" s="88"/>
      <c r="AO615" s="88"/>
      <c r="AP615" s="88"/>
      <c r="AQ615" s="88"/>
      <c r="AR615" s="88"/>
      <c r="AS615" s="88"/>
      <c r="AT615" s="88"/>
      <c r="AU615" s="88"/>
      <c r="AV615" s="88"/>
      <c r="AW615" s="88"/>
      <c r="AX615" s="88"/>
      <c r="AY615" s="88"/>
      <c r="AZ615" s="88"/>
      <c r="BA615" s="88"/>
      <c r="BB615" s="88"/>
      <c r="BC615" s="88"/>
      <c r="BD615" s="88"/>
      <c r="BE615" s="88"/>
      <c r="BF615" s="88"/>
      <c r="BG615" s="89"/>
      <c r="CF615" s="120" t="s">
        <v>377</v>
      </c>
      <c r="CG615" s="123" t="s">
        <v>377</v>
      </c>
      <c r="CH615" s="4" t="b">
        <f t="shared" si="90"/>
        <v>0</v>
      </c>
      <c r="CI615" s="69"/>
      <c r="CJ615" s="69"/>
      <c r="CK615" s="69"/>
      <c r="CP615" s="4" t="b">
        <f t="shared" si="97"/>
        <v>0</v>
      </c>
      <c r="CQ615" s="4" t="b">
        <f t="shared" si="98"/>
        <v>0</v>
      </c>
      <c r="CS615" s="4" t="b">
        <f t="shared" ref="CS615:CS621" si="99">$CS$128</f>
        <v>0</v>
      </c>
      <c r="CY615" s="4" t="b">
        <f>CY134</f>
        <v>0</v>
      </c>
      <c r="DC615" s="69"/>
      <c r="DD615" s="5"/>
      <c r="DE615" s="5"/>
      <c r="DF615" s="5"/>
      <c r="DG615" s="5"/>
      <c r="DH615" s="5"/>
      <c r="DJ615" s="78"/>
      <c r="DS615" s="5"/>
    </row>
    <row r="616" spans="6:123">
      <c r="F616" s="88"/>
      <c r="G616" s="88"/>
      <c r="H616" s="88"/>
      <c r="I616" s="88"/>
      <c r="J616" s="88"/>
      <c r="K616" s="88"/>
      <c r="L616" s="88"/>
      <c r="M616" s="88"/>
      <c r="N616" s="88"/>
      <c r="O616" s="88"/>
      <c r="P616" s="88"/>
      <c r="Q616" s="88"/>
      <c r="R616" s="88"/>
      <c r="S616" s="88"/>
      <c r="T616" s="88"/>
      <c r="U616" s="88"/>
      <c r="V616" s="88"/>
      <c r="W616" s="88"/>
      <c r="X616" s="88"/>
      <c r="Y616" s="88"/>
      <c r="Z616" s="88"/>
      <c r="AA616" s="88"/>
      <c r="AB616" s="88"/>
      <c r="AC616" s="88"/>
      <c r="AD616" s="88"/>
      <c r="AE616" s="88"/>
      <c r="AF616" s="88"/>
      <c r="AG616" s="88"/>
      <c r="AH616" s="88"/>
      <c r="AI616" s="88"/>
      <c r="AJ616" s="88"/>
      <c r="AK616" s="88"/>
      <c r="AL616" s="88"/>
      <c r="AM616" s="88"/>
      <c r="AN616" s="88"/>
      <c r="AO616" s="88"/>
      <c r="AP616" s="88"/>
      <c r="AQ616" s="88"/>
      <c r="AR616" s="88"/>
      <c r="AS616" s="88"/>
      <c r="AT616" s="88"/>
      <c r="AU616" s="88"/>
      <c r="AV616" s="88"/>
      <c r="AW616" s="88"/>
      <c r="AX616" s="88"/>
      <c r="AY616" s="88"/>
      <c r="AZ616" s="88"/>
      <c r="BA616" s="88"/>
      <c r="BB616" s="88"/>
      <c r="BC616" s="88"/>
      <c r="BD616" s="88"/>
      <c r="BE616" s="88"/>
      <c r="BF616" s="88"/>
      <c r="BG616" s="89"/>
      <c r="CF616" s="120" t="str">
        <f>CF615&amp;"_1mM"</f>
        <v>NIM1K_1mM</v>
      </c>
      <c r="CG616" s="120" t="str">
        <f>CG615&amp;"_1mM"</f>
        <v>NIM1K_1mM</v>
      </c>
      <c r="CI616" s="69"/>
      <c r="CJ616" s="69"/>
      <c r="CK616" s="69"/>
      <c r="DC616" s="69"/>
      <c r="DD616" s="5"/>
      <c r="DE616" s="5"/>
      <c r="DF616" s="5"/>
      <c r="DG616" s="5"/>
      <c r="DH616" s="5"/>
      <c r="DJ616" s="78"/>
      <c r="DS616" s="5"/>
    </row>
    <row r="617" spans="6:123">
      <c r="F617" s="88"/>
      <c r="G617" s="88"/>
      <c r="H617" s="88"/>
      <c r="I617" s="88"/>
      <c r="J617" s="88"/>
      <c r="K617" s="88"/>
      <c r="L617" s="88"/>
      <c r="M617" s="88"/>
      <c r="N617" s="88"/>
      <c r="O617" s="88"/>
      <c r="P617" s="88"/>
      <c r="Q617" s="88"/>
      <c r="R617" s="88"/>
      <c r="S617" s="88"/>
      <c r="T617" s="88"/>
      <c r="U617" s="88"/>
      <c r="V617" s="88"/>
      <c r="W617" s="88"/>
      <c r="X617" s="88"/>
      <c r="Y617" s="88"/>
      <c r="Z617" s="88"/>
      <c r="AA617" s="88"/>
      <c r="AB617" s="88"/>
      <c r="AC617" s="88"/>
      <c r="AD617" s="88"/>
      <c r="AE617" s="88"/>
      <c r="AF617" s="88"/>
      <c r="AG617" s="88"/>
      <c r="AH617" s="88"/>
      <c r="AI617" s="88"/>
      <c r="AJ617" s="88"/>
      <c r="AK617" s="88"/>
      <c r="AL617" s="88"/>
      <c r="AM617" s="88"/>
      <c r="AN617" s="88"/>
      <c r="AO617" s="88"/>
      <c r="AP617" s="88"/>
      <c r="AQ617" s="88"/>
      <c r="AR617" s="88"/>
      <c r="AS617" s="88"/>
      <c r="AT617" s="88"/>
      <c r="AU617" s="88"/>
      <c r="AV617" s="88"/>
      <c r="AW617" s="88"/>
      <c r="AX617" s="88"/>
      <c r="AY617" s="88"/>
      <c r="AZ617" s="88"/>
      <c r="BA617" s="88"/>
      <c r="BB617" s="88"/>
      <c r="BC617" s="88"/>
      <c r="BD617" s="88"/>
      <c r="BE617" s="88"/>
      <c r="BF617" s="88"/>
      <c r="BG617" s="89"/>
      <c r="CF617" s="120" t="s">
        <v>378</v>
      </c>
      <c r="CG617" s="123" t="s">
        <v>378</v>
      </c>
      <c r="CH617" s="4" t="b">
        <f t="shared" si="90"/>
        <v>0</v>
      </c>
      <c r="CI617" s="69"/>
      <c r="CJ617" s="69"/>
      <c r="CK617" s="69"/>
      <c r="CP617" s="4" t="b">
        <f t="shared" ref="CP617:CP631" si="100">IF(COUNTIF(DJ:DJ,CF617)&gt;0,TRUE,FALSE)</f>
        <v>0</v>
      </c>
      <c r="CQ617" s="4" t="b">
        <f t="shared" ref="CQ617:CQ631" si="101">IF(COUNTIF($BU$142:$CB$317,CF617)&gt;0,TRUE,FALSE)</f>
        <v>0</v>
      </c>
      <c r="CS617" s="4" t="b">
        <f t="shared" si="99"/>
        <v>0</v>
      </c>
      <c r="CY617" s="4" t="b">
        <f>CY134</f>
        <v>0</v>
      </c>
      <c r="DC617" s="69"/>
      <c r="DD617" s="5"/>
      <c r="DE617" s="5"/>
      <c r="DF617" s="5"/>
      <c r="DG617" s="5"/>
      <c r="DH617" s="5"/>
      <c r="DJ617" s="78"/>
      <c r="DS617" s="5"/>
    </row>
    <row r="618" spans="6:123">
      <c r="F618" s="88"/>
      <c r="G618" s="88"/>
      <c r="H618" s="88"/>
      <c r="I618" s="88"/>
      <c r="J618" s="88"/>
      <c r="K618" s="88"/>
      <c r="L618" s="88"/>
      <c r="M618" s="88"/>
      <c r="N618" s="88"/>
      <c r="O618" s="88"/>
      <c r="P618" s="88"/>
      <c r="Q618" s="88"/>
      <c r="R618" s="88"/>
      <c r="S618" s="88"/>
      <c r="T618" s="88"/>
      <c r="U618" s="88"/>
      <c r="V618" s="88"/>
      <c r="W618" s="88"/>
      <c r="X618" s="88"/>
      <c r="Y618" s="88"/>
      <c r="Z618" s="88"/>
      <c r="AA618" s="88"/>
      <c r="AB618" s="88"/>
      <c r="AC618" s="88"/>
      <c r="AD618" s="88"/>
      <c r="AE618" s="88"/>
      <c r="AF618" s="88"/>
      <c r="AG618" s="88"/>
      <c r="AH618" s="88"/>
      <c r="AI618" s="88"/>
      <c r="AJ618" s="88"/>
      <c r="AK618" s="88"/>
      <c r="AL618" s="88"/>
      <c r="AM618" s="88"/>
      <c r="AN618" s="88"/>
      <c r="AO618" s="88"/>
      <c r="AP618" s="88"/>
      <c r="AQ618" s="88"/>
      <c r="AR618" s="88"/>
      <c r="AS618" s="88"/>
      <c r="AT618" s="88"/>
      <c r="AU618" s="88"/>
      <c r="AV618" s="88"/>
      <c r="AW618" s="88"/>
      <c r="AX618" s="88"/>
      <c r="AY618" s="88"/>
      <c r="AZ618" s="88"/>
      <c r="BA618" s="88"/>
      <c r="BB618" s="88"/>
      <c r="BC618" s="88"/>
      <c r="BD618" s="88"/>
      <c r="BE618" s="88"/>
      <c r="BF618" s="88"/>
      <c r="BG618" s="89"/>
      <c r="CF618" s="120" t="s">
        <v>833</v>
      </c>
      <c r="CG618" s="123" t="s">
        <v>834</v>
      </c>
      <c r="CH618" s="4" t="b">
        <f t="shared" si="90"/>
        <v>0</v>
      </c>
      <c r="CI618" s="69"/>
      <c r="CJ618" s="69"/>
      <c r="CK618" s="69"/>
      <c r="CP618" s="4" t="b">
        <f t="shared" si="100"/>
        <v>0</v>
      </c>
      <c r="CQ618" s="4" t="b">
        <f t="shared" si="101"/>
        <v>0</v>
      </c>
      <c r="CU618" s="4" t="b">
        <f>$CU$130</f>
        <v>0</v>
      </c>
      <c r="CX618" s="4" t="b">
        <f>$CX$133</f>
        <v>0</v>
      </c>
      <c r="CZ618" s="4" t="b">
        <f>$CZ$135</f>
        <v>0</v>
      </c>
      <c r="DB618" s="4" t="b">
        <f>$DB$137</f>
        <v>0</v>
      </c>
      <c r="DC618" s="69"/>
      <c r="DD618" s="5"/>
      <c r="DE618" s="5"/>
      <c r="DF618" s="5"/>
      <c r="DG618" s="5"/>
      <c r="DH618" s="5"/>
      <c r="DJ618" s="78"/>
      <c r="DS618" s="5"/>
    </row>
    <row r="619" spans="6:123">
      <c r="F619" s="88"/>
      <c r="G619" s="88"/>
      <c r="H619" s="88"/>
      <c r="I619" s="88"/>
      <c r="J619" s="88"/>
      <c r="K619" s="88"/>
      <c r="L619" s="88"/>
      <c r="M619" s="88"/>
      <c r="N619" s="88"/>
      <c r="O619" s="88"/>
      <c r="P619" s="88"/>
      <c r="Q619" s="88"/>
      <c r="R619" s="88"/>
      <c r="S619" s="88"/>
      <c r="T619" s="88"/>
      <c r="U619" s="88"/>
      <c r="V619" s="88"/>
      <c r="W619" s="88"/>
      <c r="X619" s="88"/>
      <c r="Y619" s="88"/>
      <c r="Z619" s="88"/>
      <c r="AA619" s="88"/>
      <c r="AB619" s="88"/>
      <c r="AC619" s="88"/>
      <c r="AD619" s="88"/>
      <c r="AE619" s="88"/>
      <c r="AF619" s="88"/>
      <c r="AG619" s="88"/>
      <c r="AH619" s="88"/>
      <c r="AI619" s="88"/>
      <c r="AJ619" s="88"/>
      <c r="AK619" s="88"/>
      <c r="AL619" s="88"/>
      <c r="AM619" s="88"/>
      <c r="AN619" s="88"/>
      <c r="AO619" s="88"/>
      <c r="AP619" s="88"/>
      <c r="AQ619" s="88"/>
      <c r="AR619" s="88"/>
      <c r="AS619" s="88"/>
      <c r="AT619" s="88"/>
      <c r="AU619" s="88"/>
      <c r="AV619" s="88"/>
      <c r="AW619" s="88"/>
      <c r="AX619" s="88"/>
      <c r="AY619" s="88"/>
      <c r="AZ619" s="88"/>
      <c r="BA619" s="88"/>
      <c r="BB619" s="88"/>
      <c r="BC619" s="88"/>
      <c r="BD619" s="88"/>
      <c r="BE619" s="88"/>
      <c r="BF619" s="88"/>
      <c r="BG619" s="88"/>
      <c r="CF619" s="120" t="s">
        <v>381</v>
      </c>
      <c r="CG619" s="123" t="s">
        <v>381</v>
      </c>
      <c r="CH619" s="4" t="b">
        <f t="shared" si="90"/>
        <v>0</v>
      </c>
      <c r="CI619" s="69"/>
      <c r="CJ619" s="69"/>
      <c r="CK619" s="69"/>
      <c r="CP619" s="4" t="b">
        <f t="shared" si="100"/>
        <v>0</v>
      </c>
      <c r="CQ619" s="4" t="b">
        <f t="shared" si="101"/>
        <v>0</v>
      </c>
      <c r="CS619" s="4" t="b">
        <f t="shared" si="99"/>
        <v>0</v>
      </c>
      <c r="CY619" s="4" t="b">
        <f>CY134</f>
        <v>0</v>
      </c>
      <c r="DC619" s="69"/>
      <c r="DD619" s="5"/>
      <c r="DE619" s="5"/>
      <c r="DF619" s="5"/>
      <c r="DG619" s="5"/>
      <c r="DH619" s="5"/>
      <c r="DJ619" s="78"/>
      <c r="DS619" s="5"/>
    </row>
    <row r="620" spans="6:123">
      <c r="F620" s="88"/>
      <c r="G620" s="88"/>
      <c r="H620" s="88"/>
      <c r="I620" s="88"/>
      <c r="J620" s="88"/>
      <c r="K620" s="88"/>
      <c r="L620" s="88"/>
      <c r="M620" s="88"/>
      <c r="N620" s="88"/>
      <c r="O620" s="88"/>
      <c r="P620" s="88"/>
      <c r="Q620" s="88"/>
      <c r="R620" s="88"/>
      <c r="S620" s="88"/>
      <c r="T620" s="88"/>
      <c r="U620" s="88"/>
      <c r="V620" s="88"/>
      <c r="W620" s="88"/>
      <c r="X620" s="88"/>
      <c r="Y620" s="88"/>
      <c r="Z620" s="88"/>
      <c r="AA620" s="88"/>
      <c r="AB620" s="88"/>
      <c r="AC620" s="88"/>
      <c r="AD620" s="88"/>
      <c r="AE620" s="88"/>
      <c r="AF620" s="88"/>
      <c r="AG620" s="88"/>
      <c r="AH620" s="88"/>
      <c r="AI620" s="88"/>
      <c r="AJ620" s="88"/>
      <c r="AK620" s="88"/>
      <c r="AL620" s="88"/>
      <c r="AM620" s="88"/>
      <c r="AN620" s="88"/>
      <c r="AO620" s="88"/>
      <c r="AP620" s="88"/>
      <c r="AQ620" s="88"/>
      <c r="AR620" s="88"/>
      <c r="AS620" s="88"/>
      <c r="AT620" s="88"/>
      <c r="AU620" s="88"/>
      <c r="AV620" s="88"/>
      <c r="AW620" s="88"/>
      <c r="AX620" s="88"/>
      <c r="AY620" s="88"/>
      <c r="AZ620" s="88"/>
      <c r="BA620" s="88"/>
      <c r="BB620" s="88"/>
      <c r="BC620" s="88"/>
      <c r="BD620" s="88"/>
      <c r="BE620" s="88"/>
      <c r="BF620" s="88"/>
      <c r="BG620" s="88"/>
      <c r="CF620" s="120" t="s">
        <v>835</v>
      </c>
      <c r="CG620" s="123" t="s">
        <v>836</v>
      </c>
      <c r="CH620" s="4" t="b">
        <f t="shared" ref="CH620" si="102">IF(COUNTIF(CP620:DD620,TRUE)=0,FALSE,TRUE)</f>
        <v>0</v>
      </c>
      <c r="CI620" s="69"/>
      <c r="CJ620" s="69"/>
      <c r="CK620" s="69"/>
      <c r="CP620" s="4" t="b">
        <f t="shared" si="100"/>
        <v>0</v>
      </c>
      <c r="CQ620" s="4" t="b">
        <f t="shared" si="101"/>
        <v>0</v>
      </c>
      <c r="CU620" s="4" t="b">
        <f>$CU$130</f>
        <v>0</v>
      </c>
      <c r="CX620" s="4" t="b">
        <f>$CX$133</f>
        <v>0</v>
      </c>
      <c r="CZ620" s="4" t="b">
        <f>$CZ$135</f>
        <v>0</v>
      </c>
      <c r="DB620" s="4" t="b">
        <f>$DB$137</f>
        <v>0</v>
      </c>
      <c r="DC620" s="69"/>
      <c r="DD620" s="5"/>
      <c r="DE620" s="5"/>
      <c r="DF620" s="5"/>
      <c r="DG620" s="5"/>
      <c r="DH620" s="5"/>
      <c r="DJ620" s="78"/>
      <c r="DS620" s="5"/>
    </row>
    <row r="621" spans="6:123">
      <c r="F621" s="88"/>
      <c r="G621" s="88"/>
      <c r="H621" s="88"/>
      <c r="I621" s="88"/>
      <c r="J621" s="88"/>
      <c r="K621" s="88"/>
      <c r="L621" s="88"/>
      <c r="M621" s="88"/>
      <c r="N621" s="88"/>
      <c r="O621" s="88"/>
      <c r="P621" s="88"/>
      <c r="Q621" s="88"/>
      <c r="R621" s="88"/>
      <c r="S621" s="88"/>
      <c r="T621" s="88"/>
      <c r="U621" s="88"/>
      <c r="V621" s="88"/>
      <c r="W621" s="88"/>
      <c r="X621" s="88"/>
      <c r="Y621" s="88"/>
      <c r="Z621" s="88"/>
      <c r="AA621" s="88"/>
      <c r="AB621" s="88"/>
      <c r="AC621" s="88"/>
      <c r="AD621" s="88"/>
      <c r="AE621" s="88"/>
      <c r="AF621" s="88"/>
      <c r="AG621" s="88"/>
      <c r="AH621" s="88"/>
      <c r="AI621" s="88"/>
      <c r="AJ621" s="88"/>
      <c r="AK621" s="88"/>
      <c r="AL621" s="88"/>
      <c r="AM621" s="88"/>
      <c r="AN621" s="88"/>
      <c r="AO621" s="88"/>
      <c r="AP621" s="88"/>
      <c r="AQ621" s="88"/>
      <c r="AR621" s="88"/>
      <c r="AS621" s="88"/>
      <c r="AT621" s="88"/>
      <c r="AU621" s="88"/>
      <c r="AV621" s="88"/>
      <c r="AW621" s="88"/>
      <c r="AX621" s="88"/>
      <c r="AY621" s="88"/>
      <c r="AZ621" s="88"/>
      <c r="BA621" s="88"/>
      <c r="BB621" s="88"/>
      <c r="BC621" s="88"/>
      <c r="BD621" s="88"/>
      <c r="BE621" s="88"/>
      <c r="BF621" s="88"/>
      <c r="BG621" s="88"/>
      <c r="CF621" s="120" t="s">
        <v>382</v>
      </c>
      <c r="CG621" s="123" t="s">
        <v>382</v>
      </c>
      <c r="CH621" s="4" t="b">
        <f t="shared" si="90"/>
        <v>0</v>
      </c>
      <c r="CI621" s="69"/>
      <c r="CJ621" s="69"/>
      <c r="CK621" s="69"/>
      <c r="CP621" s="4" t="b">
        <f t="shared" si="100"/>
        <v>0</v>
      </c>
      <c r="CQ621" s="4" t="b">
        <f t="shared" si="101"/>
        <v>0</v>
      </c>
      <c r="CS621" s="4" t="b">
        <f t="shared" si="99"/>
        <v>0</v>
      </c>
      <c r="CT621" s="4" t="b">
        <f>CT129</f>
        <v>0</v>
      </c>
      <c r="CV621" s="4" t="b">
        <f>CV131</f>
        <v>0</v>
      </c>
      <c r="CY621" s="4" t="b">
        <f>CY134</f>
        <v>0</v>
      </c>
      <c r="DC621" s="69"/>
      <c r="DD621" s="5"/>
      <c r="DE621" s="5"/>
      <c r="DF621" s="5"/>
      <c r="DG621" s="5"/>
      <c r="DH621" s="5"/>
      <c r="DJ621" s="78"/>
      <c r="DS621" s="5"/>
    </row>
    <row r="622" spans="6:123">
      <c r="F622" s="88"/>
      <c r="G622" s="88"/>
      <c r="H622" s="88"/>
      <c r="I622" s="88"/>
      <c r="J622" s="88"/>
      <c r="K622" s="88"/>
      <c r="L622" s="88"/>
      <c r="M622" s="88"/>
      <c r="N622" s="88"/>
      <c r="O622" s="88"/>
      <c r="P622" s="88"/>
      <c r="Q622" s="88"/>
      <c r="R622" s="88"/>
      <c r="S622" s="88"/>
      <c r="T622" s="88"/>
      <c r="U622" s="88"/>
      <c r="V622" s="88"/>
      <c r="W622" s="88"/>
      <c r="X622" s="88"/>
      <c r="Y622" s="88"/>
      <c r="Z622" s="88"/>
      <c r="AA622" s="88"/>
      <c r="AB622" s="88"/>
      <c r="AC622" s="88"/>
      <c r="AD622" s="88"/>
      <c r="AE622" s="88"/>
      <c r="AF622" s="88"/>
      <c r="AG622" s="88"/>
      <c r="AH622" s="88"/>
      <c r="AI622" s="88"/>
      <c r="AJ622" s="88"/>
      <c r="AK622" s="88"/>
      <c r="AL622" s="88"/>
      <c r="AM622" s="88"/>
      <c r="AN622" s="88"/>
      <c r="AO622" s="88"/>
      <c r="AP622" s="88"/>
      <c r="AQ622" s="88"/>
      <c r="AR622" s="88"/>
      <c r="AS622" s="88"/>
      <c r="AT622" s="88"/>
      <c r="AU622" s="88"/>
      <c r="AV622" s="88"/>
      <c r="AW622" s="88"/>
      <c r="AX622" s="88"/>
      <c r="AY622" s="88"/>
      <c r="AZ622" s="88"/>
      <c r="BA622" s="88"/>
      <c r="BB622" s="88"/>
      <c r="BC622" s="88"/>
      <c r="BD622" s="88"/>
      <c r="BE622" s="88"/>
      <c r="BF622" s="88"/>
      <c r="BG622" s="88"/>
      <c r="CF622" s="120" t="s">
        <v>600</v>
      </c>
      <c r="CG622" s="123" t="s">
        <v>600</v>
      </c>
      <c r="CH622" s="4" t="b">
        <f t="shared" si="90"/>
        <v>0</v>
      </c>
      <c r="CI622" s="69"/>
      <c r="CJ622" s="69"/>
      <c r="CK622" s="69"/>
      <c r="CP622" s="4" t="b">
        <f t="shared" si="100"/>
        <v>0</v>
      </c>
      <c r="CQ622" s="4" t="b">
        <f t="shared" si="101"/>
        <v>0</v>
      </c>
      <c r="CU622" s="4" t="b">
        <f>$CU$130</f>
        <v>0</v>
      </c>
      <c r="CX622" s="4" t="b">
        <f>$CX$133</f>
        <v>0</v>
      </c>
      <c r="CZ622" s="4" t="b">
        <f>CZ135</f>
        <v>0</v>
      </c>
      <c r="DB622" s="4" t="b">
        <f>$DB$137</f>
        <v>0</v>
      </c>
      <c r="DC622" s="69"/>
      <c r="DD622" s="5"/>
      <c r="DE622" s="5"/>
      <c r="DF622" s="5"/>
      <c r="DG622" s="5"/>
      <c r="DH622" s="5"/>
      <c r="DJ622" s="78"/>
      <c r="DS622" s="5"/>
    </row>
    <row r="623" spans="6:123">
      <c r="F623" s="88"/>
      <c r="G623" s="88"/>
      <c r="H623" s="88"/>
      <c r="I623" s="88"/>
      <c r="J623" s="88"/>
      <c r="K623" s="88"/>
      <c r="L623" s="88"/>
      <c r="M623" s="88"/>
      <c r="N623" s="88"/>
      <c r="O623" s="88"/>
      <c r="P623" s="88"/>
      <c r="Q623" s="88"/>
      <c r="R623" s="88"/>
      <c r="S623" s="88"/>
      <c r="T623" s="88"/>
      <c r="U623" s="88"/>
      <c r="V623" s="88"/>
      <c r="W623" s="88"/>
      <c r="X623" s="88"/>
      <c r="Y623" s="88"/>
      <c r="Z623" s="88"/>
      <c r="AA623" s="88"/>
      <c r="AB623" s="88"/>
      <c r="AC623" s="88"/>
      <c r="AD623" s="88"/>
      <c r="AE623" s="88"/>
      <c r="AF623" s="88"/>
      <c r="AG623" s="88"/>
      <c r="AH623" s="88"/>
      <c r="AI623" s="88"/>
      <c r="AJ623" s="88"/>
      <c r="AK623" s="88"/>
      <c r="AL623" s="88"/>
      <c r="AM623" s="88"/>
      <c r="AN623" s="88"/>
      <c r="AO623" s="88"/>
      <c r="AP623" s="88"/>
      <c r="AQ623" s="88"/>
      <c r="AR623" s="88"/>
      <c r="AS623" s="88"/>
      <c r="AT623" s="88"/>
      <c r="AU623" s="88"/>
      <c r="AV623" s="88"/>
      <c r="AW623" s="88"/>
      <c r="AX623" s="88"/>
      <c r="AY623" s="88"/>
      <c r="AZ623" s="88"/>
      <c r="BA623" s="88"/>
      <c r="BB623" s="88"/>
      <c r="BC623" s="88"/>
      <c r="BD623" s="88"/>
      <c r="BE623" s="88"/>
      <c r="BF623" s="88"/>
      <c r="BG623" s="88"/>
      <c r="CF623" s="120" t="s">
        <v>383</v>
      </c>
      <c r="CG623" s="123" t="s">
        <v>383</v>
      </c>
      <c r="CH623" s="4" t="b">
        <f t="shared" si="90"/>
        <v>0</v>
      </c>
      <c r="CI623" s="69"/>
      <c r="CJ623" s="69"/>
      <c r="CK623" s="69"/>
      <c r="CP623" s="4" t="b">
        <f t="shared" si="100"/>
        <v>0</v>
      </c>
      <c r="CQ623" s="4" t="b">
        <f t="shared" si="101"/>
        <v>0</v>
      </c>
      <c r="CS623" s="4" t="b">
        <f>$CS$128</f>
        <v>0</v>
      </c>
      <c r="CY623" s="4" t="b">
        <f>CY134</f>
        <v>0</v>
      </c>
      <c r="DC623" s="69"/>
      <c r="DD623" s="5"/>
      <c r="DE623" s="5"/>
      <c r="DF623" s="5"/>
      <c r="DG623" s="5"/>
      <c r="DH623" s="5"/>
      <c r="DJ623" s="78"/>
      <c r="DS623" s="5"/>
    </row>
    <row r="624" spans="6:123">
      <c r="F624" s="88"/>
      <c r="G624" s="88"/>
      <c r="H624" s="88"/>
      <c r="I624" s="88"/>
      <c r="J624" s="88"/>
      <c r="K624" s="88"/>
      <c r="L624" s="88"/>
      <c r="M624" s="88"/>
      <c r="N624" s="88"/>
      <c r="O624" s="88"/>
      <c r="P624" s="88"/>
      <c r="Q624" s="88"/>
      <c r="R624" s="88"/>
      <c r="S624" s="88"/>
      <c r="T624" s="88"/>
      <c r="U624" s="88"/>
      <c r="V624" s="88"/>
      <c r="W624" s="88"/>
      <c r="X624" s="88"/>
      <c r="Y624" s="88"/>
      <c r="Z624" s="88"/>
      <c r="AA624" s="88"/>
      <c r="AB624" s="88"/>
      <c r="AC624" s="88"/>
      <c r="AD624" s="88"/>
      <c r="AE624" s="88"/>
      <c r="AF624" s="88"/>
      <c r="AG624" s="88"/>
      <c r="AH624" s="88"/>
      <c r="AI624" s="88"/>
      <c r="AJ624" s="88"/>
      <c r="AK624" s="88"/>
      <c r="AL624" s="88"/>
      <c r="AM624" s="88"/>
      <c r="AN624" s="88"/>
      <c r="AO624" s="88"/>
      <c r="AP624" s="88"/>
      <c r="AQ624" s="88"/>
      <c r="AR624" s="88"/>
      <c r="AS624" s="88"/>
      <c r="AT624" s="88"/>
      <c r="AU624" s="88"/>
      <c r="AV624" s="88"/>
      <c r="AW624" s="88"/>
      <c r="AX624" s="88"/>
      <c r="AY624" s="88"/>
      <c r="AZ624" s="88"/>
      <c r="BA624" s="88"/>
      <c r="BB624" s="88"/>
      <c r="BC624" s="88"/>
      <c r="BD624" s="88"/>
      <c r="BE624" s="88"/>
      <c r="BF624" s="88"/>
      <c r="BG624" s="88"/>
      <c r="CF624" s="120" t="s">
        <v>601</v>
      </c>
      <c r="CG624" s="123" t="s">
        <v>601</v>
      </c>
      <c r="CH624" s="4" t="b">
        <f t="shared" si="90"/>
        <v>0</v>
      </c>
      <c r="CI624" s="69"/>
      <c r="CJ624" s="69"/>
      <c r="CK624" s="69"/>
      <c r="CP624" s="4" t="b">
        <f t="shared" si="100"/>
        <v>0</v>
      </c>
      <c r="CQ624" s="4" t="b">
        <f t="shared" si="101"/>
        <v>0</v>
      </c>
      <c r="CU624" s="4" t="b">
        <f>$CU$130</f>
        <v>0</v>
      </c>
      <c r="CX624" s="4" t="b">
        <f>$CX$133</f>
        <v>0</v>
      </c>
      <c r="CZ624" s="4" t="b">
        <f>CZ135</f>
        <v>0</v>
      </c>
      <c r="DB624" s="4" t="b">
        <f>$DB$137</f>
        <v>0</v>
      </c>
      <c r="DC624" s="69"/>
      <c r="DD624" s="5"/>
      <c r="DE624" s="5"/>
      <c r="DF624" s="5"/>
      <c r="DG624" s="5"/>
      <c r="DH624" s="5"/>
      <c r="DJ624" s="78"/>
      <c r="DS624" s="5"/>
    </row>
    <row r="625" spans="6:123">
      <c r="F625" s="88"/>
      <c r="G625" s="88"/>
      <c r="H625" s="88"/>
      <c r="I625" s="88"/>
      <c r="J625" s="88"/>
      <c r="K625" s="88"/>
      <c r="L625" s="88"/>
      <c r="M625" s="88"/>
      <c r="N625" s="88"/>
      <c r="O625" s="88"/>
      <c r="P625" s="88"/>
      <c r="Q625" s="88"/>
      <c r="R625" s="88"/>
      <c r="S625" s="88"/>
      <c r="T625" s="88"/>
      <c r="U625" s="88"/>
      <c r="V625" s="88"/>
      <c r="W625" s="88"/>
      <c r="X625" s="88"/>
      <c r="Y625" s="88"/>
      <c r="Z625" s="88"/>
      <c r="AA625" s="88"/>
      <c r="AB625" s="88"/>
      <c r="AC625" s="88"/>
      <c r="AD625" s="88"/>
      <c r="AE625" s="88"/>
      <c r="AF625" s="88"/>
      <c r="AG625" s="88"/>
      <c r="AH625" s="88"/>
      <c r="AI625" s="88"/>
      <c r="AJ625" s="88"/>
      <c r="AK625" s="88"/>
      <c r="AL625" s="88"/>
      <c r="AM625" s="88"/>
      <c r="AN625" s="88"/>
      <c r="AO625" s="88"/>
      <c r="AP625" s="88"/>
      <c r="AQ625" s="88"/>
      <c r="AR625" s="88"/>
      <c r="AS625" s="88"/>
      <c r="AT625" s="88"/>
      <c r="AU625" s="88"/>
      <c r="AV625" s="88"/>
      <c r="AW625" s="88"/>
      <c r="AX625" s="88"/>
      <c r="AY625" s="88"/>
      <c r="AZ625" s="88"/>
      <c r="BA625" s="88"/>
      <c r="BB625" s="88"/>
      <c r="BC625" s="88"/>
      <c r="BD625" s="88"/>
      <c r="BE625" s="88"/>
      <c r="BF625" s="88"/>
      <c r="BG625" s="88"/>
      <c r="CF625" s="120" t="s">
        <v>384</v>
      </c>
      <c r="CG625" s="123" t="s">
        <v>384</v>
      </c>
      <c r="CH625" s="4" t="b">
        <f t="shared" si="90"/>
        <v>0</v>
      </c>
      <c r="CI625" s="69"/>
      <c r="CJ625" s="69"/>
      <c r="CK625" s="69"/>
      <c r="CP625" s="4" t="b">
        <f t="shared" si="100"/>
        <v>0</v>
      </c>
      <c r="CQ625" s="4" t="b">
        <f t="shared" si="101"/>
        <v>0</v>
      </c>
      <c r="CS625" s="4" t="b">
        <f>$CS$128</f>
        <v>0</v>
      </c>
      <c r="CY625" s="4" t="b">
        <f>CY134</f>
        <v>0</v>
      </c>
      <c r="DC625" s="69"/>
      <c r="DD625" s="5"/>
      <c r="DE625" s="5"/>
      <c r="DF625" s="5"/>
      <c r="DG625" s="5"/>
      <c r="DH625" s="5"/>
      <c r="DJ625" s="78"/>
      <c r="DS625" s="5"/>
    </row>
    <row r="626" spans="6:123">
      <c r="F626" s="88"/>
      <c r="G626" s="88"/>
      <c r="H626" s="88"/>
      <c r="I626" s="88"/>
      <c r="J626" s="88"/>
      <c r="K626" s="88"/>
      <c r="L626" s="88"/>
      <c r="M626" s="88"/>
      <c r="N626" s="88"/>
      <c r="O626" s="88"/>
      <c r="P626" s="88"/>
      <c r="Q626" s="88"/>
      <c r="R626" s="88"/>
      <c r="S626" s="88"/>
      <c r="T626" s="88"/>
      <c r="U626" s="88"/>
      <c r="V626" s="88"/>
      <c r="W626" s="88"/>
      <c r="X626" s="88"/>
      <c r="Y626" s="88"/>
      <c r="Z626" s="88"/>
      <c r="AA626" s="88"/>
      <c r="AB626" s="88"/>
      <c r="AC626" s="88"/>
      <c r="AD626" s="88"/>
      <c r="AE626" s="88"/>
      <c r="AF626" s="88"/>
      <c r="AG626" s="88"/>
      <c r="AH626" s="88"/>
      <c r="AI626" s="88"/>
      <c r="AJ626" s="88"/>
      <c r="AK626" s="88"/>
      <c r="AL626" s="88"/>
      <c r="AM626" s="88"/>
      <c r="AN626" s="88"/>
      <c r="AO626" s="88"/>
      <c r="AP626" s="88"/>
      <c r="AQ626" s="88"/>
      <c r="AR626" s="88"/>
      <c r="AS626" s="88"/>
      <c r="AT626" s="88"/>
      <c r="AU626" s="88"/>
      <c r="AV626" s="88"/>
      <c r="AW626" s="88"/>
      <c r="AX626" s="88"/>
      <c r="AY626" s="88"/>
      <c r="AZ626" s="88"/>
      <c r="BA626" s="88"/>
      <c r="BB626" s="88"/>
      <c r="BC626" s="88"/>
      <c r="BD626" s="88"/>
      <c r="BE626" s="88"/>
      <c r="BF626" s="88"/>
      <c r="BG626" s="88"/>
      <c r="CF626" s="120" t="s">
        <v>602</v>
      </c>
      <c r="CG626" s="123" t="s">
        <v>602</v>
      </c>
      <c r="CH626" s="4" t="b">
        <f t="shared" si="90"/>
        <v>0</v>
      </c>
      <c r="CI626" s="69"/>
      <c r="CJ626" s="69"/>
      <c r="CK626" s="69"/>
      <c r="CP626" s="4" t="b">
        <f t="shared" si="100"/>
        <v>0</v>
      </c>
      <c r="CQ626" s="4" t="b">
        <f t="shared" si="101"/>
        <v>0</v>
      </c>
      <c r="CU626" s="4" t="b">
        <f>$CU$130</f>
        <v>0</v>
      </c>
      <c r="CX626" s="4" t="b">
        <f>$CX$133</f>
        <v>0</v>
      </c>
      <c r="CZ626" s="4" t="b">
        <f>CZ135</f>
        <v>0</v>
      </c>
      <c r="DB626" s="4" t="b">
        <f>$DB$137</f>
        <v>0</v>
      </c>
      <c r="DC626" s="69"/>
      <c r="DD626" s="5"/>
      <c r="DE626" s="5"/>
      <c r="DF626" s="5"/>
      <c r="DG626" s="5"/>
      <c r="DH626" s="5"/>
      <c r="DJ626" s="78"/>
      <c r="DS626" s="5"/>
    </row>
    <row r="627" spans="6:123">
      <c r="F627" s="88"/>
      <c r="G627" s="88"/>
      <c r="H627" s="88"/>
      <c r="I627" s="88"/>
      <c r="J627" s="88"/>
      <c r="K627" s="88"/>
      <c r="L627" s="88"/>
      <c r="M627" s="88"/>
      <c r="N627" s="88"/>
      <c r="O627" s="88"/>
      <c r="P627" s="88"/>
      <c r="Q627" s="88"/>
      <c r="R627" s="88"/>
      <c r="S627" s="88"/>
      <c r="T627" s="88"/>
      <c r="U627" s="88"/>
      <c r="V627" s="88"/>
      <c r="W627" s="88"/>
      <c r="X627" s="88"/>
      <c r="Y627" s="88"/>
      <c r="Z627" s="88"/>
      <c r="AA627" s="88"/>
      <c r="AB627" s="88"/>
      <c r="AC627" s="88"/>
      <c r="AD627" s="88"/>
      <c r="AE627" s="88"/>
      <c r="AF627" s="88"/>
      <c r="AG627" s="88"/>
      <c r="AH627" s="88"/>
      <c r="AI627" s="88"/>
      <c r="AJ627" s="88"/>
      <c r="AK627" s="88"/>
      <c r="AL627" s="88"/>
      <c r="AM627" s="88"/>
      <c r="AN627" s="88"/>
      <c r="AO627" s="88"/>
      <c r="AP627" s="88"/>
      <c r="AQ627" s="88"/>
      <c r="AR627" s="88"/>
      <c r="AS627" s="88"/>
      <c r="AT627" s="88"/>
      <c r="AU627" s="88"/>
      <c r="AV627" s="88"/>
      <c r="AW627" s="88"/>
      <c r="AX627" s="88"/>
      <c r="AY627" s="88"/>
      <c r="AZ627" s="88"/>
      <c r="BA627" s="88"/>
      <c r="BB627" s="88"/>
      <c r="BC627" s="88"/>
      <c r="BD627" s="88"/>
      <c r="BE627" s="88"/>
      <c r="BF627" s="88"/>
      <c r="BG627" s="88"/>
      <c r="CF627" s="120" t="s">
        <v>386</v>
      </c>
      <c r="CG627" s="123" t="s">
        <v>386</v>
      </c>
      <c r="CH627" s="4" t="b">
        <f t="shared" si="90"/>
        <v>0</v>
      </c>
      <c r="CI627" s="69"/>
      <c r="CJ627" s="69"/>
      <c r="CK627" s="69"/>
      <c r="CP627" s="4" t="b">
        <f t="shared" si="100"/>
        <v>0</v>
      </c>
      <c r="CQ627" s="4" t="b">
        <f t="shared" si="101"/>
        <v>0</v>
      </c>
      <c r="CS627" s="4" t="b">
        <f>$CS$128</f>
        <v>0</v>
      </c>
      <c r="CY627" s="4" t="b">
        <f>CY134</f>
        <v>0</v>
      </c>
      <c r="DC627" s="69"/>
      <c r="DD627" s="5"/>
      <c r="DE627" s="5"/>
      <c r="DF627" s="5"/>
      <c r="DG627" s="5"/>
      <c r="DH627" s="5"/>
      <c r="DJ627" s="78"/>
      <c r="DS627" s="5"/>
    </row>
    <row r="628" spans="6:123">
      <c r="F628" s="88"/>
      <c r="G628" s="88"/>
      <c r="H628" s="88"/>
      <c r="I628" s="88"/>
      <c r="J628" s="88"/>
      <c r="K628" s="88"/>
      <c r="L628" s="88"/>
      <c r="M628" s="88"/>
      <c r="N628" s="88"/>
      <c r="O628" s="88"/>
      <c r="P628" s="88"/>
      <c r="Q628" s="88"/>
      <c r="R628" s="88"/>
      <c r="S628" s="88"/>
      <c r="T628" s="88"/>
      <c r="U628" s="88"/>
      <c r="V628" s="88"/>
      <c r="W628" s="88"/>
      <c r="X628" s="88"/>
      <c r="Y628" s="88"/>
      <c r="Z628" s="88"/>
      <c r="AA628" s="88"/>
      <c r="AB628" s="88"/>
      <c r="AC628" s="88"/>
      <c r="AD628" s="88"/>
      <c r="AE628" s="88"/>
      <c r="AF628" s="88"/>
      <c r="AG628" s="88"/>
      <c r="AH628" s="88"/>
      <c r="AI628" s="88"/>
      <c r="AJ628" s="88"/>
      <c r="AK628" s="88"/>
      <c r="AL628" s="88"/>
      <c r="AM628" s="88"/>
      <c r="AN628" s="88"/>
      <c r="AO628" s="88"/>
      <c r="AP628" s="88"/>
      <c r="AQ628" s="88"/>
      <c r="AR628" s="88"/>
      <c r="AS628" s="88"/>
      <c r="AT628" s="88"/>
      <c r="AU628" s="88"/>
      <c r="AV628" s="88"/>
      <c r="AW628" s="88"/>
      <c r="AX628" s="88"/>
      <c r="AY628" s="88"/>
      <c r="AZ628" s="88"/>
      <c r="BA628" s="88"/>
      <c r="BB628" s="88"/>
      <c r="BC628" s="88"/>
      <c r="BD628" s="88"/>
      <c r="BE628" s="88"/>
      <c r="BF628" s="88"/>
      <c r="BG628" s="88"/>
      <c r="CF628" s="120" t="s">
        <v>603</v>
      </c>
      <c r="CG628" s="123" t="s">
        <v>603</v>
      </c>
      <c r="CH628" s="4" t="b">
        <f t="shared" si="90"/>
        <v>0</v>
      </c>
      <c r="CI628" s="69"/>
      <c r="CJ628" s="69"/>
      <c r="CK628" s="69"/>
      <c r="CP628" s="4" t="b">
        <f t="shared" si="100"/>
        <v>0</v>
      </c>
      <c r="CQ628" s="4" t="b">
        <f t="shared" si="101"/>
        <v>0</v>
      </c>
      <c r="CU628" s="4" t="b">
        <f>$CU$130</f>
        <v>0</v>
      </c>
      <c r="CX628" s="4" t="b">
        <f>$CX$133</f>
        <v>0</v>
      </c>
      <c r="CZ628" s="4" t="b">
        <f>CZ135</f>
        <v>0</v>
      </c>
      <c r="DB628" s="4" t="b">
        <f>$DB$137</f>
        <v>0</v>
      </c>
      <c r="DC628" s="69"/>
      <c r="DD628" s="5"/>
      <c r="DE628" s="5"/>
      <c r="DF628" s="5"/>
      <c r="DG628" s="5"/>
      <c r="DH628" s="5"/>
      <c r="DJ628" s="78"/>
      <c r="DS628" s="5"/>
    </row>
    <row r="629" spans="6:123">
      <c r="F629" s="88"/>
      <c r="G629" s="88"/>
      <c r="H629" s="88"/>
      <c r="I629" s="88"/>
      <c r="J629" s="88"/>
      <c r="K629" s="88"/>
      <c r="L629" s="88"/>
      <c r="M629" s="88"/>
      <c r="N629" s="88"/>
      <c r="O629" s="88"/>
      <c r="P629" s="88"/>
      <c r="Q629" s="88"/>
      <c r="R629" s="88"/>
      <c r="S629" s="88"/>
      <c r="T629" s="88"/>
      <c r="U629" s="88"/>
      <c r="V629" s="88"/>
      <c r="W629" s="88"/>
      <c r="X629" s="88"/>
      <c r="Y629" s="88"/>
      <c r="Z629" s="88"/>
      <c r="AA629" s="88"/>
      <c r="AB629" s="88"/>
      <c r="AC629" s="88"/>
      <c r="AD629" s="88"/>
      <c r="AE629" s="88"/>
      <c r="AF629" s="88"/>
      <c r="AG629" s="88"/>
      <c r="AH629" s="88"/>
      <c r="AI629" s="88"/>
      <c r="AJ629" s="88"/>
      <c r="AK629" s="88"/>
      <c r="AL629" s="88"/>
      <c r="AM629" s="88"/>
      <c r="AN629" s="88"/>
      <c r="AO629" s="88"/>
      <c r="AP629" s="88"/>
      <c r="AQ629" s="88"/>
      <c r="AR629" s="88"/>
      <c r="AS629" s="88"/>
      <c r="AT629" s="88"/>
      <c r="AU629" s="88"/>
      <c r="AV629" s="88"/>
      <c r="AW629" s="88"/>
      <c r="AX629" s="88"/>
      <c r="AY629" s="88"/>
      <c r="AZ629" s="88"/>
      <c r="BA629" s="88"/>
      <c r="BB629" s="88"/>
      <c r="BC629" s="88"/>
      <c r="BD629" s="88"/>
      <c r="BE629" s="88"/>
      <c r="BF629" s="88"/>
      <c r="BG629" s="88"/>
      <c r="CF629" s="120" t="s">
        <v>387</v>
      </c>
      <c r="CG629" s="123" t="s">
        <v>387</v>
      </c>
      <c r="CH629" s="4" t="b">
        <f t="shared" si="90"/>
        <v>0</v>
      </c>
      <c r="CI629" s="69"/>
      <c r="CJ629" s="69"/>
      <c r="CK629" s="69"/>
      <c r="CP629" s="4" t="b">
        <f t="shared" si="100"/>
        <v>0</v>
      </c>
      <c r="CQ629" s="4" t="b">
        <f t="shared" si="101"/>
        <v>0</v>
      </c>
      <c r="CS629" s="4" t="b">
        <f>$CS$128</f>
        <v>0</v>
      </c>
      <c r="CT629" s="4" t="b">
        <f>CT129</f>
        <v>0</v>
      </c>
      <c r="CV629" s="4" t="b">
        <f>CV131</f>
        <v>0</v>
      </c>
      <c r="CY629" s="4" t="b">
        <f>CY134</f>
        <v>0</v>
      </c>
      <c r="DC629" s="69"/>
      <c r="DD629" s="5"/>
      <c r="DE629" s="5"/>
      <c r="DF629" s="5"/>
      <c r="DG629" s="5"/>
      <c r="DH629" s="5"/>
      <c r="DJ629" s="78"/>
      <c r="DS629" s="5"/>
    </row>
    <row r="630" spans="6:123">
      <c r="F630" s="88"/>
      <c r="G630" s="88"/>
      <c r="H630" s="88"/>
      <c r="I630" s="88"/>
      <c r="J630" s="88"/>
      <c r="K630" s="88"/>
      <c r="L630" s="88"/>
      <c r="M630" s="88"/>
      <c r="N630" s="88"/>
      <c r="O630" s="88"/>
      <c r="P630" s="88"/>
      <c r="Q630" s="88"/>
      <c r="R630" s="88"/>
      <c r="S630" s="88"/>
      <c r="T630" s="88"/>
      <c r="U630" s="88"/>
      <c r="V630" s="88"/>
      <c r="W630" s="88"/>
      <c r="X630" s="88"/>
      <c r="Y630" s="88"/>
      <c r="Z630" s="88"/>
      <c r="AA630" s="88"/>
      <c r="AB630" s="88"/>
      <c r="AC630" s="88"/>
      <c r="AD630" s="88"/>
      <c r="AE630" s="88"/>
      <c r="AF630" s="88"/>
      <c r="AG630" s="88"/>
      <c r="AH630" s="88"/>
      <c r="AI630" s="88"/>
      <c r="AJ630" s="88"/>
      <c r="AK630" s="88"/>
      <c r="AL630" s="88"/>
      <c r="AM630" s="88"/>
      <c r="AN630" s="88"/>
      <c r="AO630" s="88"/>
      <c r="AP630" s="88"/>
      <c r="AQ630" s="88"/>
      <c r="AR630" s="88"/>
      <c r="AS630" s="88"/>
      <c r="AT630" s="88"/>
      <c r="AU630" s="88"/>
      <c r="AV630" s="88"/>
      <c r="AW630" s="88"/>
      <c r="AX630" s="88"/>
      <c r="AY630" s="88"/>
      <c r="AZ630" s="88"/>
      <c r="BA630" s="88"/>
      <c r="BB630" s="88"/>
      <c r="BC630" s="88"/>
      <c r="BD630" s="88"/>
      <c r="BE630" s="88"/>
      <c r="BF630" s="88"/>
      <c r="BG630" s="88"/>
      <c r="CF630" s="120" t="s">
        <v>604</v>
      </c>
      <c r="CG630" s="123" t="s">
        <v>604</v>
      </c>
      <c r="CH630" s="4" t="b">
        <f t="shared" si="90"/>
        <v>0</v>
      </c>
      <c r="CI630" s="69"/>
      <c r="CJ630" s="69"/>
      <c r="CK630" s="69"/>
      <c r="CP630" s="4" t="b">
        <f t="shared" si="100"/>
        <v>0</v>
      </c>
      <c r="CQ630" s="4" t="b">
        <f t="shared" si="101"/>
        <v>0</v>
      </c>
      <c r="CU630" s="4" t="b">
        <f>$CU$130</f>
        <v>0</v>
      </c>
      <c r="CX630" s="4" t="b">
        <f>$CX$133</f>
        <v>0</v>
      </c>
      <c r="CZ630" s="4" t="b">
        <f>CZ135</f>
        <v>0</v>
      </c>
      <c r="DB630" s="4" t="b">
        <f>$DB$137</f>
        <v>0</v>
      </c>
      <c r="DC630" s="69"/>
      <c r="DD630" s="5"/>
      <c r="DE630" s="5"/>
      <c r="DF630" s="5"/>
      <c r="DG630" s="5"/>
      <c r="DH630" s="5"/>
      <c r="DJ630" s="78"/>
      <c r="DS630" s="5"/>
    </row>
    <row r="631" spans="6:123">
      <c r="F631" s="88"/>
      <c r="G631" s="88"/>
      <c r="H631" s="88"/>
      <c r="I631" s="88"/>
      <c r="J631" s="88"/>
      <c r="K631" s="88"/>
      <c r="L631" s="88"/>
      <c r="M631" s="88"/>
      <c r="N631" s="88"/>
      <c r="O631" s="88"/>
      <c r="P631" s="88"/>
      <c r="Q631" s="88"/>
      <c r="R631" s="88"/>
      <c r="S631" s="88"/>
      <c r="T631" s="88"/>
      <c r="U631" s="88"/>
      <c r="V631" s="88"/>
      <c r="W631" s="88"/>
      <c r="X631" s="88"/>
      <c r="Y631" s="88"/>
      <c r="Z631" s="88"/>
      <c r="AA631" s="88"/>
      <c r="AB631" s="88"/>
      <c r="AC631" s="88"/>
      <c r="AD631" s="88"/>
      <c r="AE631" s="88"/>
      <c r="AF631" s="88"/>
      <c r="AG631" s="88"/>
      <c r="AH631" s="88"/>
      <c r="AI631" s="88"/>
      <c r="AJ631" s="88"/>
      <c r="AK631" s="88"/>
      <c r="AL631" s="88"/>
      <c r="AM631" s="88"/>
      <c r="AN631" s="88"/>
      <c r="AO631" s="88"/>
      <c r="AP631" s="88"/>
      <c r="AQ631" s="88"/>
      <c r="AR631" s="88"/>
      <c r="AS631" s="88"/>
      <c r="AT631" s="88"/>
      <c r="AU631" s="88"/>
      <c r="AV631" s="88"/>
      <c r="AW631" s="88"/>
      <c r="AX631" s="88"/>
      <c r="AY631" s="88"/>
      <c r="AZ631" s="88"/>
      <c r="BA631" s="88"/>
      <c r="BB631" s="88"/>
      <c r="BC631" s="88"/>
      <c r="BD631" s="88"/>
      <c r="BE631" s="88"/>
      <c r="BF631" s="88"/>
      <c r="BG631" s="88"/>
      <c r="CF631" s="121" t="s">
        <v>388</v>
      </c>
      <c r="CG631" s="123" t="s">
        <v>388</v>
      </c>
      <c r="CH631" s="4" t="b">
        <f t="shared" si="90"/>
        <v>0</v>
      </c>
      <c r="CI631" s="69"/>
      <c r="CJ631" s="69"/>
      <c r="CK631" s="69"/>
      <c r="CP631" s="4" t="b">
        <f t="shared" si="100"/>
        <v>0</v>
      </c>
      <c r="CQ631" s="4" t="b">
        <f t="shared" si="101"/>
        <v>0</v>
      </c>
      <c r="CS631" s="4" t="b">
        <f t="shared" ref="CS631:CS635" si="103">$CS$128</f>
        <v>0</v>
      </c>
      <c r="CY631" s="4" t="b">
        <f>CY134</f>
        <v>0</v>
      </c>
      <c r="DC631" s="69"/>
      <c r="DD631" s="5"/>
      <c r="DE631" s="5"/>
      <c r="DF631" s="5"/>
      <c r="DG631" s="5"/>
      <c r="DH631" s="5"/>
      <c r="DJ631" s="78"/>
      <c r="DS631" s="5"/>
    </row>
    <row r="632" spans="6:123">
      <c r="F632" s="88"/>
      <c r="G632" s="88"/>
      <c r="H632" s="88"/>
      <c r="I632" s="88"/>
      <c r="J632" s="88"/>
      <c r="K632" s="88"/>
      <c r="L632" s="88"/>
      <c r="M632" s="88"/>
      <c r="N632" s="88"/>
      <c r="O632" s="88"/>
      <c r="P632" s="88"/>
      <c r="Q632" s="88"/>
      <c r="R632" s="88"/>
      <c r="S632" s="88"/>
      <c r="T632" s="88"/>
      <c r="U632" s="88"/>
      <c r="V632" s="88"/>
      <c r="W632" s="88"/>
      <c r="X632" s="88"/>
      <c r="Y632" s="88"/>
      <c r="Z632" s="88"/>
      <c r="AA632" s="88"/>
      <c r="AB632" s="88"/>
      <c r="AC632" s="88"/>
      <c r="AD632" s="88"/>
      <c r="AE632" s="88"/>
      <c r="AF632" s="88"/>
      <c r="AG632" s="88"/>
      <c r="AH632" s="88"/>
      <c r="AI632" s="88"/>
      <c r="AJ632" s="88"/>
      <c r="AK632" s="88"/>
      <c r="AL632" s="88"/>
      <c r="AM632" s="88"/>
      <c r="AN632" s="88"/>
      <c r="AO632" s="88"/>
      <c r="AP632" s="88"/>
      <c r="AQ632" s="88"/>
      <c r="AR632" s="88"/>
      <c r="AS632" s="88"/>
      <c r="AT632" s="88"/>
      <c r="AU632" s="88"/>
      <c r="AV632" s="88"/>
      <c r="AW632" s="88"/>
      <c r="AX632" s="88"/>
      <c r="AY632" s="88"/>
      <c r="AZ632" s="88"/>
      <c r="BA632" s="88"/>
      <c r="BB632" s="88"/>
      <c r="BC632" s="88"/>
      <c r="BD632" s="88"/>
      <c r="BE632" s="88"/>
      <c r="BF632" s="88"/>
      <c r="BG632" s="88"/>
      <c r="CF632" s="120" t="str">
        <f>CF631&amp;"_1mM"</f>
        <v>p70S6Kβ_1mM</v>
      </c>
      <c r="CG632" s="120" t="str">
        <f>CG631&amp;"_1mM"</f>
        <v>p70S6Kβ_1mM</v>
      </c>
      <c r="CI632" s="69"/>
      <c r="CJ632" s="69"/>
      <c r="CK632" s="69"/>
      <c r="DC632" s="69"/>
      <c r="DD632" s="5"/>
      <c r="DE632" s="5"/>
      <c r="DF632" s="5"/>
      <c r="DG632" s="5"/>
      <c r="DH632" s="5"/>
      <c r="DJ632" s="78"/>
      <c r="DS632" s="5"/>
    </row>
    <row r="633" spans="6:123">
      <c r="F633" s="88"/>
      <c r="G633" s="88"/>
      <c r="H633" s="88"/>
      <c r="I633" s="88"/>
      <c r="J633" s="88"/>
      <c r="K633" s="88"/>
      <c r="L633" s="88"/>
      <c r="M633" s="88"/>
      <c r="N633" s="88"/>
      <c r="O633" s="88"/>
      <c r="P633" s="88"/>
      <c r="Q633" s="88"/>
      <c r="R633" s="88"/>
      <c r="S633" s="88"/>
      <c r="T633" s="88"/>
      <c r="U633" s="88"/>
      <c r="V633" s="88"/>
      <c r="W633" s="88"/>
      <c r="X633" s="88"/>
      <c r="Y633" s="88"/>
      <c r="Z633" s="88"/>
      <c r="AA633" s="88"/>
      <c r="AB633" s="88"/>
      <c r="AC633" s="88"/>
      <c r="AD633" s="88"/>
      <c r="AE633" s="88"/>
      <c r="AF633" s="88"/>
      <c r="AG633" s="88"/>
      <c r="AH633" s="88"/>
      <c r="AI633" s="88"/>
      <c r="AJ633" s="88"/>
      <c r="AK633" s="88"/>
      <c r="AL633" s="88"/>
      <c r="AM633" s="88"/>
      <c r="AN633" s="88"/>
      <c r="AO633" s="88"/>
      <c r="AP633" s="88"/>
      <c r="AQ633" s="88"/>
      <c r="AR633" s="88"/>
      <c r="AS633" s="88"/>
      <c r="AT633" s="88"/>
      <c r="AU633" s="88"/>
      <c r="AV633" s="88"/>
      <c r="AW633" s="88"/>
      <c r="AX633" s="88"/>
      <c r="AY633" s="88"/>
      <c r="AZ633" s="88"/>
      <c r="BA633" s="88"/>
      <c r="BB633" s="88"/>
      <c r="BC633" s="88"/>
      <c r="BD633" s="88"/>
      <c r="BE633" s="88"/>
      <c r="BF633" s="88"/>
      <c r="BG633" s="88"/>
      <c r="CF633" s="121" t="s">
        <v>389</v>
      </c>
      <c r="CG633" s="123" t="s">
        <v>389</v>
      </c>
      <c r="CH633" s="4" t="b">
        <f t="shared" si="90"/>
        <v>0</v>
      </c>
      <c r="CI633" s="69"/>
      <c r="CJ633" s="69"/>
      <c r="CK633" s="69"/>
      <c r="CP633" s="4" t="b">
        <f t="shared" ref="CP633:CP645" si="104">IF(COUNTIF(DJ:DJ,CF633)&gt;0,TRUE,FALSE)</f>
        <v>0</v>
      </c>
      <c r="CQ633" s="4" t="b">
        <f t="shared" ref="CQ633:CQ645" si="105">IF(COUNTIF($BU$142:$CB$317,CF633)&gt;0,TRUE,FALSE)</f>
        <v>0</v>
      </c>
      <c r="CS633" s="4" t="b">
        <f t="shared" si="103"/>
        <v>0</v>
      </c>
      <c r="CY633" s="4" t="b">
        <f>CY134</f>
        <v>0</v>
      </c>
      <c r="DC633" s="69"/>
      <c r="DD633" s="5"/>
      <c r="DE633" s="5"/>
      <c r="DF633" s="5"/>
      <c r="DG633" s="5"/>
      <c r="DH633" s="5"/>
      <c r="DJ633" s="78"/>
      <c r="DS633" s="5"/>
    </row>
    <row r="634" spans="6:123">
      <c r="F634" s="88"/>
      <c r="G634" s="88"/>
      <c r="H634" s="88"/>
      <c r="I634" s="88"/>
      <c r="J634" s="88"/>
      <c r="K634" s="88"/>
      <c r="L634" s="88"/>
      <c r="M634" s="88"/>
      <c r="N634" s="88"/>
      <c r="O634" s="88"/>
      <c r="P634" s="88"/>
      <c r="Q634" s="88"/>
      <c r="R634" s="88"/>
      <c r="S634" s="88"/>
      <c r="T634" s="88"/>
      <c r="U634" s="88"/>
      <c r="V634" s="88"/>
      <c r="W634" s="88"/>
      <c r="X634" s="88"/>
      <c r="Y634" s="88"/>
      <c r="Z634" s="88"/>
      <c r="AA634" s="88"/>
      <c r="AB634" s="88"/>
      <c r="AC634" s="88"/>
      <c r="AD634" s="88"/>
      <c r="AE634" s="88"/>
      <c r="AF634" s="88"/>
      <c r="AG634" s="88"/>
      <c r="AH634" s="88"/>
      <c r="AI634" s="88"/>
      <c r="AJ634" s="88"/>
      <c r="AK634" s="88"/>
      <c r="AL634" s="88"/>
      <c r="AM634" s="88"/>
      <c r="AN634" s="88"/>
      <c r="AO634" s="88"/>
      <c r="AP634" s="88"/>
      <c r="AQ634" s="88"/>
      <c r="AR634" s="88"/>
      <c r="AS634" s="88"/>
      <c r="AT634" s="88"/>
      <c r="AU634" s="88"/>
      <c r="AV634" s="88"/>
      <c r="AW634" s="88"/>
      <c r="AX634" s="88"/>
      <c r="AY634" s="88"/>
      <c r="AZ634" s="88"/>
      <c r="BA634" s="88"/>
      <c r="BB634" s="88"/>
      <c r="BC634" s="88"/>
      <c r="BD634" s="88"/>
      <c r="BE634" s="88"/>
      <c r="BF634" s="88"/>
      <c r="BG634" s="88"/>
      <c r="CF634" s="121" t="s">
        <v>837</v>
      </c>
      <c r="CG634" s="123" t="s">
        <v>837</v>
      </c>
      <c r="CH634" s="4" t="b">
        <f t="shared" ref="CH634" si="106">IF(COUNTIF(CP634:DD634,TRUE)=0,FALSE,TRUE)</f>
        <v>0</v>
      </c>
      <c r="CI634" s="69"/>
      <c r="CJ634" s="69"/>
      <c r="CK634" s="69"/>
      <c r="CP634" s="4" t="b">
        <f t="shared" si="104"/>
        <v>0</v>
      </c>
      <c r="CQ634" s="4" t="b">
        <f t="shared" si="105"/>
        <v>0</v>
      </c>
      <c r="CU634" s="4" t="b">
        <f>$CU$130</f>
        <v>0</v>
      </c>
      <c r="CX634" s="4" t="b">
        <f>$CX$133</f>
        <v>0</v>
      </c>
      <c r="CZ634" s="4" t="b">
        <f>$CZ$135</f>
        <v>0</v>
      </c>
      <c r="DB634" s="4" t="b">
        <f>$DB$137</f>
        <v>0</v>
      </c>
      <c r="DC634" s="69"/>
      <c r="DD634" s="5"/>
      <c r="DE634" s="5"/>
      <c r="DF634" s="5"/>
      <c r="DG634" s="5"/>
      <c r="DH634" s="5"/>
      <c r="DJ634" s="78"/>
      <c r="DS634" s="5"/>
    </row>
    <row r="635" spans="6:123">
      <c r="F635" s="88"/>
      <c r="G635" s="88"/>
      <c r="H635" s="88"/>
      <c r="I635" s="88"/>
      <c r="J635" s="88"/>
      <c r="K635" s="88"/>
      <c r="L635" s="88"/>
      <c r="M635" s="88"/>
      <c r="N635" s="88"/>
      <c r="O635" s="88"/>
      <c r="P635" s="88"/>
      <c r="Q635" s="88"/>
      <c r="R635" s="88"/>
      <c r="S635" s="88"/>
      <c r="T635" s="88"/>
      <c r="U635" s="88"/>
      <c r="V635" s="88"/>
      <c r="W635" s="88"/>
      <c r="X635" s="88"/>
      <c r="Y635" s="88"/>
      <c r="Z635" s="88"/>
      <c r="AA635" s="88"/>
      <c r="AB635" s="88"/>
      <c r="AC635" s="88"/>
      <c r="AD635" s="88"/>
      <c r="AE635" s="88"/>
      <c r="AF635" s="88"/>
      <c r="AG635" s="88"/>
      <c r="AH635" s="88"/>
      <c r="AI635" s="88"/>
      <c r="AJ635" s="88"/>
      <c r="AK635" s="88"/>
      <c r="AL635" s="88"/>
      <c r="AM635" s="88"/>
      <c r="AN635" s="88"/>
      <c r="AO635" s="88"/>
      <c r="AP635" s="88"/>
      <c r="AQ635" s="88"/>
      <c r="AR635" s="88"/>
      <c r="AS635" s="88"/>
      <c r="AT635" s="88"/>
      <c r="AU635" s="88"/>
      <c r="AV635" s="88"/>
      <c r="AW635" s="88"/>
      <c r="AX635" s="88"/>
      <c r="AY635" s="88"/>
      <c r="AZ635" s="88"/>
      <c r="BA635" s="88"/>
      <c r="BB635" s="88"/>
      <c r="BC635" s="88"/>
      <c r="BD635" s="88"/>
      <c r="BE635" s="88"/>
      <c r="BF635" s="88"/>
      <c r="BG635" s="88"/>
      <c r="CF635" s="121" t="s">
        <v>391</v>
      </c>
      <c r="CG635" s="123" t="s">
        <v>391</v>
      </c>
      <c r="CH635" s="4" t="b">
        <f t="shared" si="90"/>
        <v>0</v>
      </c>
      <c r="CI635" s="69"/>
      <c r="CJ635" s="69"/>
      <c r="CK635" s="69"/>
      <c r="CP635" s="4" t="b">
        <f t="shared" si="104"/>
        <v>0</v>
      </c>
      <c r="CQ635" s="4" t="b">
        <f t="shared" si="105"/>
        <v>0</v>
      </c>
      <c r="CS635" s="4" t="b">
        <f t="shared" si="103"/>
        <v>0</v>
      </c>
      <c r="CT635" s="4" t="b">
        <f>CT129</f>
        <v>0</v>
      </c>
      <c r="CY635" s="4" t="b">
        <f>CY134</f>
        <v>0</v>
      </c>
      <c r="DC635" s="69"/>
      <c r="DD635" s="5"/>
      <c r="DE635" s="5"/>
      <c r="DF635" s="5"/>
      <c r="DG635" s="5"/>
      <c r="DH635" s="5"/>
      <c r="DJ635" s="78"/>
      <c r="DS635" s="5"/>
    </row>
    <row r="636" spans="6:123">
      <c r="F636" s="88"/>
      <c r="G636" s="88"/>
      <c r="H636" s="88"/>
      <c r="I636" s="88"/>
      <c r="J636" s="88"/>
      <c r="K636" s="88"/>
      <c r="L636" s="88"/>
      <c r="M636" s="88"/>
      <c r="N636" s="88"/>
      <c r="O636" s="88"/>
      <c r="P636" s="88"/>
      <c r="Q636" s="88"/>
      <c r="R636" s="88"/>
      <c r="S636" s="88"/>
      <c r="T636" s="88"/>
      <c r="U636" s="88"/>
      <c r="V636" s="88"/>
      <c r="W636" s="88"/>
      <c r="X636" s="88"/>
      <c r="Y636" s="88"/>
      <c r="Z636" s="88"/>
      <c r="AA636" s="88"/>
      <c r="AB636" s="88"/>
      <c r="AC636" s="88"/>
      <c r="AD636" s="88"/>
      <c r="AE636" s="88"/>
      <c r="AF636" s="88"/>
      <c r="AG636" s="88"/>
      <c r="AH636" s="88"/>
      <c r="AI636" s="88"/>
      <c r="AJ636" s="88"/>
      <c r="AK636" s="88"/>
      <c r="AL636" s="88"/>
      <c r="AM636" s="88"/>
      <c r="AN636" s="88"/>
      <c r="AO636" s="88"/>
      <c r="AP636" s="88"/>
      <c r="AQ636" s="88"/>
      <c r="AR636" s="88"/>
      <c r="AS636" s="88"/>
      <c r="AT636" s="88"/>
      <c r="AU636" s="88"/>
      <c r="AV636" s="88"/>
      <c r="AW636" s="88"/>
      <c r="AX636" s="88"/>
      <c r="AY636" s="88"/>
      <c r="AZ636" s="88"/>
      <c r="BA636" s="88"/>
      <c r="BB636" s="88"/>
      <c r="BC636" s="88"/>
      <c r="BD636" s="88"/>
      <c r="BE636" s="88"/>
      <c r="BF636" s="88"/>
      <c r="BG636" s="88"/>
      <c r="CF636" s="120" t="s">
        <v>605</v>
      </c>
      <c r="CG636" s="123" t="s">
        <v>605</v>
      </c>
      <c r="CH636" s="4" t="b">
        <f t="shared" si="90"/>
        <v>0</v>
      </c>
      <c r="CI636" s="69"/>
      <c r="CJ636" s="69"/>
      <c r="CK636" s="69"/>
      <c r="CP636" s="4" t="b">
        <f t="shared" si="104"/>
        <v>0</v>
      </c>
      <c r="CQ636" s="4" t="b">
        <f t="shared" si="105"/>
        <v>0</v>
      </c>
      <c r="CU636" s="4" t="b">
        <f>$CU$130</f>
        <v>0</v>
      </c>
      <c r="CX636" s="4" t="b">
        <f>$CX$133</f>
        <v>0</v>
      </c>
      <c r="CZ636" s="4" t="b">
        <f>CZ135</f>
        <v>0</v>
      </c>
      <c r="DB636" s="4" t="b">
        <f>$DB$137</f>
        <v>0</v>
      </c>
      <c r="DC636" s="69"/>
      <c r="DD636" s="5"/>
      <c r="DE636" s="5"/>
      <c r="DF636" s="5"/>
      <c r="DG636" s="5"/>
      <c r="DH636" s="5"/>
      <c r="DJ636" s="78"/>
      <c r="DS636" s="5"/>
    </row>
    <row r="637" spans="6:123">
      <c r="F637" s="88"/>
      <c r="G637" s="88"/>
      <c r="H637" s="88"/>
      <c r="I637" s="88"/>
      <c r="J637" s="88"/>
      <c r="K637" s="88"/>
      <c r="L637" s="88"/>
      <c r="M637" s="88"/>
      <c r="N637" s="88"/>
      <c r="O637" s="88"/>
      <c r="P637" s="88"/>
      <c r="Q637" s="88"/>
      <c r="R637" s="88"/>
      <c r="S637" s="88"/>
      <c r="T637" s="88"/>
      <c r="U637" s="88"/>
      <c r="V637" s="88"/>
      <c r="W637" s="88"/>
      <c r="X637" s="88"/>
      <c r="Y637" s="88"/>
      <c r="Z637" s="88"/>
      <c r="AA637" s="88"/>
      <c r="AB637" s="88"/>
      <c r="AC637" s="88"/>
      <c r="AD637" s="88"/>
      <c r="AE637" s="88"/>
      <c r="AF637" s="88"/>
      <c r="AG637" s="88"/>
      <c r="AH637" s="88"/>
      <c r="AI637" s="88"/>
      <c r="AJ637" s="88"/>
      <c r="AK637" s="88"/>
      <c r="AL637" s="88"/>
      <c r="AM637" s="88"/>
      <c r="AN637" s="88"/>
      <c r="AO637" s="88"/>
      <c r="AP637" s="88"/>
      <c r="AQ637" s="88"/>
      <c r="AR637" s="88"/>
      <c r="AS637" s="88"/>
      <c r="AT637" s="88"/>
      <c r="AU637" s="88"/>
      <c r="AV637" s="88"/>
      <c r="AW637" s="88"/>
      <c r="AX637" s="88"/>
      <c r="AY637" s="88"/>
      <c r="AZ637" s="88"/>
      <c r="BA637" s="88"/>
      <c r="BB637" s="88"/>
      <c r="BC637" s="88"/>
      <c r="BD637" s="88"/>
      <c r="BE637" s="88"/>
      <c r="BF637" s="88"/>
      <c r="BG637" s="88"/>
      <c r="CF637" s="120" t="s">
        <v>392</v>
      </c>
      <c r="CG637" s="123" t="s">
        <v>392</v>
      </c>
      <c r="CH637" s="4" t="b">
        <f t="shared" si="90"/>
        <v>0</v>
      </c>
      <c r="CI637" s="69"/>
      <c r="CJ637" s="69"/>
      <c r="CK637" s="69"/>
      <c r="CP637" s="4" t="b">
        <f t="shared" si="104"/>
        <v>0</v>
      </c>
      <c r="CQ637" s="4" t="b">
        <f t="shared" si="105"/>
        <v>0</v>
      </c>
      <c r="CS637" s="4" t="b">
        <f t="shared" ref="CS637:CS643" si="107">$CS$128</f>
        <v>0</v>
      </c>
      <c r="CY637" s="4" t="b">
        <f>CY134</f>
        <v>0</v>
      </c>
      <c r="DC637" s="69"/>
      <c r="DD637" s="5"/>
      <c r="DE637" s="5"/>
      <c r="DF637" s="5"/>
      <c r="DG637" s="5"/>
      <c r="DH637" s="5"/>
      <c r="DJ637" s="78"/>
      <c r="DS637" s="5"/>
    </row>
    <row r="638" spans="6:123">
      <c r="F638" s="88"/>
      <c r="G638" s="88"/>
      <c r="H638" s="88"/>
      <c r="I638" s="88"/>
      <c r="J638" s="88"/>
      <c r="K638" s="88"/>
      <c r="L638" s="88"/>
      <c r="M638" s="88"/>
      <c r="N638" s="88"/>
      <c r="O638" s="88"/>
      <c r="P638" s="88"/>
      <c r="Q638" s="88"/>
      <c r="R638" s="88"/>
      <c r="S638" s="88"/>
      <c r="T638" s="88"/>
      <c r="U638" s="88"/>
      <c r="V638" s="88"/>
      <c r="W638" s="88"/>
      <c r="X638" s="88"/>
      <c r="Y638" s="88"/>
      <c r="Z638" s="88"/>
      <c r="AA638" s="88"/>
      <c r="AB638" s="88"/>
      <c r="AC638" s="88"/>
      <c r="AD638" s="88"/>
      <c r="AE638" s="88"/>
      <c r="AF638" s="88"/>
      <c r="AG638" s="88"/>
      <c r="AH638" s="88"/>
      <c r="AI638" s="88"/>
      <c r="AJ638" s="88"/>
      <c r="AK638" s="88"/>
      <c r="AL638" s="88"/>
      <c r="AM638" s="88"/>
      <c r="AN638" s="88"/>
      <c r="AO638" s="88"/>
      <c r="AP638" s="88"/>
      <c r="AQ638" s="88"/>
      <c r="AR638" s="88"/>
      <c r="AS638" s="88"/>
      <c r="AT638" s="88"/>
      <c r="AU638" s="88"/>
      <c r="AV638" s="88"/>
      <c r="AW638" s="88"/>
      <c r="AX638" s="88"/>
      <c r="AY638" s="88"/>
      <c r="AZ638" s="88"/>
      <c r="BA638" s="88"/>
      <c r="BB638" s="88"/>
      <c r="BC638" s="88"/>
      <c r="BD638" s="88"/>
      <c r="BE638" s="88"/>
      <c r="BF638" s="88"/>
      <c r="BG638" s="88"/>
      <c r="CF638" s="120" t="s">
        <v>393</v>
      </c>
      <c r="CG638" s="123" t="s">
        <v>393</v>
      </c>
      <c r="CH638" s="4" t="b">
        <f t="shared" si="90"/>
        <v>0</v>
      </c>
      <c r="CI638" s="69"/>
      <c r="CJ638" s="69"/>
      <c r="CK638" s="69"/>
      <c r="CP638" s="4" t="b">
        <f t="shared" si="104"/>
        <v>0</v>
      </c>
      <c r="CQ638" s="4" t="b">
        <f t="shared" si="105"/>
        <v>0</v>
      </c>
      <c r="CS638" s="4" t="b">
        <f t="shared" si="107"/>
        <v>0</v>
      </c>
      <c r="CY638" s="4" t="b">
        <f>CY134</f>
        <v>0</v>
      </c>
      <c r="DC638" s="69"/>
      <c r="DD638" s="5"/>
      <c r="DE638" s="5"/>
      <c r="DF638" s="5"/>
      <c r="DG638" s="5"/>
      <c r="DH638" s="5"/>
      <c r="DJ638" s="78"/>
      <c r="DS638" s="5"/>
    </row>
    <row r="639" spans="6:123">
      <c r="F639" s="88"/>
      <c r="G639" s="88"/>
      <c r="H639" s="88"/>
      <c r="I639" s="88"/>
      <c r="J639" s="88"/>
      <c r="K639" s="88"/>
      <c r="L639" s="88"/>
      <c r="M639" s="88"/>
      <c r="N639" s="88"/>
      <c r="O639" s="88"/>
      <c r="P639" s="88"/>
      <c r="Q639" s="88"/>
      <c r="R639" s="88"/>
      <c r="S639" s="88"/>
      <c r="T639" s="88"/>
      <c r="U639" s="88"/>
      <c r="V639" s="88"/>
      <c r="W639" s="88"/>
      <c r="X639" s="88"/>
      <c r="Y639" s="88"/>
      <c r="Z639" s="88"/>
      <c r="AA639" s="88"/>
      <c r="AB639" s="88"/>
      <c r="AC639" s="88"/>
      <c r="AD639" s="88"/>
      <c r="AE639" s="88"/>
      <c r="AF639" s="88"/>
      <c r="AG639" s="88"/>
      <c r="AH639" s="88"/>
      <c r="AI639" s="88"/>
      <c r="AJ639" s="88"/>
      <c r="AK639" s="88"/>
      <c r="AL639" s="88"/>
      <c r="AM639" s="88"/>
      <c r="AN639" s="88"/>
      <c r="AO639" s="88"/>
      <c r="AP639" s="88"/>
      <c r="AQ639" s="88"/>
      <c r="AR639" s="88"/>
      <c r="AS639" s="88"/>
      <c r="AT639" s="88"/>
      <c r="AU639" s="88"/>
      <c r="AV639" s="88"/>
      <c r="AW639" s="88"/>
      <c r="AX639" s="88"/>
      <c r="AY639" s="88"/>
      <c r="AZ639" s="88"/>
      <c r="BA639" s="88"/>
      <c r="BB639" s="88"/>
      <c r="BC639" s="88"/>
      <c r="BD639" s="88"/>
      <c r="BE639" s="88"/>
      <c r="BF639" s="88"/>
      <c r="BG639" s="88"/>
      <c r="CF639" s="120" t="s">
        <v>838</v>
      </c>
      <c r="CG639" s="123" t="s">
        <v>838</v>
      </c>
      <c r="CH639" s="4" t="b">
        <f t="shared" ref="CH639" si="108">IF(COUNTIF(CP639:DD639,TRUE)=0,FALSE,TRUE)</f>
        <v>0</v>
      </c>
      <c r="CI639" s="69"/>
      <c r="CJ639" s="69"/>
      <c r="CK639" s="69"/>
      <c r="CP639" s="4" t="b">
        <f t="shared" si="104"/>
        <v>0</v>
      </c>
      <c r="CQ639" s="4" t="b">
        <f t="shared" si="105"/>
        <v>0</v>
      </c>
      <c r="CU639" s="4" t="b">
        <f>$CU$130</f>
        <v>0</v>
      </c>
      <c r="CX639" s="4" t="b">
        <f>$CX$133</f>
        <v>0</v>
      </c>
      <c r="CZ639" s="4" t="b">
        <f>$CZ$135</f>
        <v>0</v>
      </c>
      <c r="DB639" s="4" t="b">
        <f>$DB$137</f>
        <v>0</v>
      </c>
      <c r="DC639" s="69"/>
      <c r="DD639" s="5"/>
      <c r="DE639" s="5"/>
      <c r="DF639" s="5"/>
      <c r="DG639" s="5"/>
      <c r="DH639" s="5"/>
      <c r="DJ639" s="78"/>
      <c r="DS639" s="5"/>
    </row>
    <row r="640" spans="6:123">
      <c r="F640" s="88"/>
      <c r="G640" s="88"/>
      <c r="H640" s="88"/>
      <c r="I640" s="88"/>
      <c r="J640" s="88"/>
      <c r="K640" s="88"/>
      <c r="L640" s="88"/>
      <c r="M640" s="88"/>
      <c r="N640" s="88"/>
      <c r="O640" s="88"/>
      <c r="P640" s="88"/>
      <c r="Q640" s="88"/>
      <c r="R640" s="88"/>
      <c r="S640" s="88"/>
      <c r="T640" s="88"/>
      <c r="U640" s="88"/>
      <c r="V640" s="88"/>
      <c r="W640" s="88"/>
      <c r="X640" s="88"/>
      <c r="Y640" s="88"/>
      <c r="Z640" s="88"/>
      <c r="AA640" s="88"/>
      <c r="AB640" s="88"/>
      <c r="AC640" s="88"/>
      <c r="AD640" s="88"/>
      <c r="AE640" s="88"/>
      <c r="AF640" s="88"/>
      <c r="AG640" s="88"/>
      <c r="AH640" s="88"/>
      <c r="AI640" s="88"/>
      <c r="AJ640" s="88"/>
      <c r="AK640" s="88"/>
      <c r="AL640" s="88"/>
      <c r="AM640" s="88"/>
      <c r="AN640" s="88"/>
      <c r="AO640" s="88"/>
      <c r="AP640" s="88"/>
      <c r="AQ640" s="88"/>
      <c r="AR640" s="88"/>
      <c r="AS640" s="88"/>
      <c r="AT640" s="88"/>
      <c r="AU640" s="88"/>
      <c r="AV640" s="88"/>
      <c r="AW640" s="88"/>
      <c r="AX640" s="88"/>
      <c r="AY640" s="88"/>
      <c r="AZ640" s="88"/>
      <c r="BA640" s="88"/>
      <c r="BB640" s="88"/>
      <c r="BC640" s="88"/>
      <c r="BD640" s="88"/>
      <c r="BE640" s="88"/>
      <c r="BF640" s="88"/>
      <c r="BG640" s="88"/>
      <c r="CF640" s="120" t="s">
        <v>394</v>
      </c>
      <c r="CG640" s="123" t="s">
        <v>394</v>
      </c>
      <c r="CH640" s="4" t="b">
        <f t="shared" si="90"/>
        <v>0</v>
      </c>
      <c r="CI640" s="69"/>
      <c r="CJ640" s="69"/>
      <c r="CK640" s="69"/>
      <c r="CP640" s="4" t="b">
        <f t="shared" si="104"/>
        <v>0</v>
      </c>
      <c r="CQ640" s="4" t="b">
        <f t="shared" si="105"/>
        <v>0</v>
      </c>
      <c r="CS640" s="4" t="b">
        <f t="shared" si="107"/>
        <v>0</v>
      </c>
      <c r="CY640" s="4" t="b">
        <f>CY134</f>
        <v>0</v>
      </c>
      <c r="DC640" s="69"/>
      <c r="DD640" s="5"/>
      <c r="DE640" s="5"/>
      <c r="DF640" s="5"/>
      <c r="DG640" s="5"/>
      <c r="DH640" s="5"/>
      <c r="DJ640" s="78"/>
      <c r="DS640" s="5"/>
    </row>
    <row r="641" spans="6:114">
      <c r="F641" s="88"/>
      <c r="G641" s="88"/>
      <c r="H641" s="88"/>
      <c r="I641" s="88"/>
      <c r="J641" s="88"/>
      <c r="K641" s="88"/>
      <c r="L641" s="88"/>
      <c r="M641" s="88"/>
      <c r="N641" s="88"/>
      <c r="O641" s="88"/>
      <c r="P641" s="88"/>
      <c r="Q641" s="88"/>
      <c r="R641" s="88"/>
      <c r="S641" s="88"/>
      <c r="T641" s="88"/>
      <c r="U641" s="88"/>
      <c r="V641" s="88"/>
      <c r="W641" s="88"/>
      <c r="X641" s="88"/>
      <c r="Y641" s="88"/>
      <c r="Z641" s="88"/>
      <c r="AA641" s="88"/>
      <c r="AB641" s="88"/>
      <c r="AC641" s="88"/>
      <c r="AD641" s="88"/>
      <c r="AE641" s="88"/>
      <c r="AF641" s="88"/>
      <c r="AG641" s="88"/>
      <c r="AH641" s="88"/>
      <c r="AI641" s="88"/>
      <c r="AJ641" s="88"/>
      <c r="AK641" s="88"/>
      <c r="AL641" s="88"/>
      <c r="AM641" s="88"/>
      <c r="AN641" s="88"/>
      <c r="AO641" s="88"/>
      <c r="AP641" s="88"/>
      <c r="AQ641" s="88"/>
      <c r="AR641" s="88"/>
      <c r="AS641" s="88"/>
      <c r="AT641" s="88"/>
      <c r="AU641" s="88"/>
      <c r="AV641" s="88"/>
      <c r="AW641" s="88"/>
      <c r="AX641" s="88"/>
      <c r="AY641" s="88"/>
      <c r="AZ641" s="88"/>
      <c r="BA641" s="88"/>
      <c r="BB641" s="88"/>
      <c r="BC641" s="88"/>
      <c r="BD641" s="88"/>
      <c r="BE641" s="88"/>
      <c r="BF641" s="88"/>
      <c r="BG641" s="88"/>
      <c r="CF641" s="120" t="s">
        <v>396</v>
      </c>
      <c r="CG641" s="123" t="s">
        <v>396</v>
      </c>
      <c r="CH641" s="4" t="b">
        <f t="shared" si="90"/>
        <v>0</v>
      </c>
      <c r="CI641" s="69"/>
      <c r="CJ641" s="69"/>
      <c r="CK641" s="69"/>
      <c r="CP641" s="4" t="b">
        <f t="shared" si="104"/>
        <v>0</v>
      </c>
      <c r="CQ641" s="4" t="b">
        <f t="shared" si="105"/>
        <v>0</v>
      </c>
      <c r="CS641" s="4" t="b">
        <f t="shared" si="107"/>
        <v>0</v>
      </c>
      <c r="CY641" s="4" t="b">
        <f>CY134</f>
        <v>0</v>
      </c>
      <c r="DC641" s="69"/>
      <c r="DD641" s="5"/>
      <c r="DE641" s="5"/>
      <c r="DF641" s="5"/>
      <c r="DG641" s="5"/>
      <c r="DH641" s="5"/>
      <c r="DJ641" s="78"/>
    </row>
    <row r="642" spans="6:114">
      <c r="F642" s="88"/>
      <c r="G642" s="88"/>
      <c r="H642" s="88"/>
      <c r="I642" s="88"/>
      <c r="J642" s="88"/>
      <c r="K642" s="88"/>
      <c r="L642" s="88"/>
      <c r="M642" s="88"/>
      <c r="N642" s="88"/>
      <c r="O642" s="88"/>
      <c r="P642" s="88"/>
      <c r="Q642" s="88"/>
      <c r="R642" s="88"/>
      <c r="S642" s="88"/>
      <c r="T642" s="88"/>
      <c r="U642" s="88"/>
      <c r="V642" s="88"/>
      <c r="W642" s="88"/>
      <c r="X642" s="88"/>
      <c r="Y642" s="88"/>
      <c r="Z642" s="88"/>
      <c r="AA642" s="88"/>
      <c r="AB642" s="88"/>
      <c r="AC642" s="88"/>
      <c r="AD642" s="88"/>
      <c r="AE642" s="88"/>
      <c r="AF642" s="88"/>
      <c r="AG642" s="88"/>
      <c r="AH642" s="88"/>
      <c r="AI642" s="88"/>
      <c r="AJ642" s="88"/>
      <c r="AK642" s="88"/>
      <c r="AL642" s="88"/>
      <c r="AM642" s="88"/>
      <c r="AN642" s="88"/>
      <c r="AO642" s="88"/>
      <c r="AP642" s="88"/>
      <c r="AQ642" s="88"/>
      <c r="AR642" s="88"/>
      <c r="AS642" s="88"/>
      <c r="AT642" s="88"/>
      <c r="AU642" s="88"/>
      <c r="AV642" s="88"/>
      <c r="AW642" s="88"/>
      <c r="AX642" s="88"/>
      <c r="AY642" s="88"/>
      <c r="AZ642" s="88"/>
      <c r="BA642" s="88"/>
      <c r="BB642" s="88"/>
      <c r="BC642" s="88"/>
      <c r="BD642" s="88"/>
      <c r="BE642" s="88"/>
      <c r="BF642" s="88"/>
      <c r="BG642" s="88"/>
      <c r="CF642" s="120" t="s">
        <v>839</v>
      </c>
      <c r="CG642" s="123" t="s">
        <v>839</v>
      </c>
      <c r="CH642" s="4" t="b">
        <f t="shared" ref="CH642" si="109">IF(COUNTIF(CP642:DD642,TRUE)=0,FALSE,TRUE)</f>
        <v>0</v>
      </c>
      <c r="CI642" s="69"/>
      <c r="CJ642" s="69"/>
      <c r="CK642" s="69"/>
      <c r="CP642" s="4" t="b">
        <f t="shared" si="104"/>
        <v>0</v>
      </c>
      <c r="CQ642" s="4" t="b">
        <f t="shared" si="105"/>
        <v>0</v>
      </c>
      <c r="CU642" s="4" t="b">
        <f>$CU$130</f>
        <v>0</v>
      </c>
      <c r="CX642" s="4" t="b">
        <f>$CX$133</f>
        <v>0</v>
      </c>
      <c r="CZ642" s="4" t="b">
        <f>$CZ$135</f>
        <v>0</v>
      </c>
      <c r="DB642" s="4" t="b">
        <f>$DB$137</f>
        <v>0</v>
      </c>
      <c r="DC642" s="69"/>
      <c r="DD642" s="5"/>
      <c r="DE642" s="5"/>
      <c r="DF642" s="5"/>
      <c r="DG642" s="5"/>
      <c r="DH642" s="5"/>
      <c r="DJ642" s="78"/>
    </row>
    <row r="643" spans="6:114">
      <c r="F643" s="88"/>
      <c r="G643" s="88"/>
      <c r="H643" s="88"/>
      <c r="I643" s="88"/>
      <c r="J643" s="88"/>
      <c r="K643" s="88"/>
      <c r="L643" s="88"/>
      <c r="M643" s="88"/>
      <c r="N643" s="88"/>
      <c r="O643" s="88"/>
      <c r="P643" s="88"/>
      <c r="Q643" s="88"/>
      <c r="R643" s="88"/>
      <c r="S643" s="88"/>
      <c r="T643" s="88"/>
      <c r="U643" s="88"/>
      <c r="V643" s="88"/>
      <c r="W643" s="88"/>
      <c r="X643" s="88"/>
      <c r="Y643" s="88"/>
      <c r="Z643" s="88"/>
      <c r="AA643" s="88"/>
      <c r="AB643" s="88"/>
      <c r="AC643" s="88"/>
      <c r="AD643" s="88"/>
      <c r="AE643" s="88"/>
      <c r="AF643" s="88"/>
      <c r="AG643" s="88"/>
      <c r="AH643" s="88"/>
      <c r="AI643" s="88"/>
      <c r="AJ643" s="88"/>
      <c r="AK643" s="88"/>
      <c r="AL643" s="88"/>
      <c r="AM643" s="88"/>
      <c r="AN643" s="88"/>
      <c r="AO643" s="88"/>
      <c r="AP643" s="88"/>
      <c r="AQ643" s="88"/>
      <c r="AR643" s="88"/>
      <c r="AS643" s="88"/>
      <c r="AT643" s="88"/>
      <c r="AU643" s="88"/>
      <c r="AV643" s="88"/>
      <c r="AW643" s="88"/>
      <c r="AX643" s="88"/>
      <c r="AY643" s="88"/>
      <c r="AZ643" s="88"/>
      <c r="BA643" s="88"/>
      <c r="BB643" s="88"/>
      <c r="BC643" s="88"/>
      <c r="BD643" s="88"/>
      <c r="BE643" s="88"/>
      <c r="BF643" s="88"/>
      <c r="BG643" s="88"/>
      <c r="CF643" s="120" t="s">
        <v>397</v>
      </c>
      <c r="CG643" s="123" t="s">
        <v>397</v>
      </c>
      <c r="CH643" s="4" t="b">
        <f t="shared" si="90"/>
        <v>0</v>
      </c>
      <c r="CI643" s="69"/>
      <c r="CJ643" s="69"/>
      <c r="CK643" s="69"/>
      <c r="CP643" s="4" t="b">
        <f t="shared" si="104"/>
        <v>0</v>
      </c>
      <c r="CQ643" s="4" t="b">
        <f t="shared" si="105"/>
        <v>0</v>
      </c>
      <c r="CS643" s="4" t="b">
        <f t="shared" si="107"/>
        <v>0</v>
      </c>
      <c r="CT643" s="4" t="b">
        <f>CT129</f>
        <v>0</v>
      </c>
      <c r="CY643" s="4" t="b">
        <f>CY134</f>
        <v>0</v>
      </c>
      <c r="DC643" s="69"/>
      <c r="DD643" s="5"/>
      <c r="DE643" s="5"/>
      <c r="DF643" s="5"/>
      <c r="DG643" s="5"/>
      <c r="DH643" s="5"/>
      <c r="DJ643" s="92"/>
    </row>
    <row r="644" spans="6:114">
      <c r="F644" s="88"/>
      <c r="G644" s="88"/>
      <c r="H644" s="88"/>
      <c r="I644" s="88"/>
      <c r="J644" s="88"/>
      <c r="K644" s="88"/>
      <c r="L644" s="88"/>
      <c r="M644" s="88"/>
      <c r="N644" s="88"/>
      <c r="O644" s="88"/>
      <c r="P644" s="88"/>
      <c r="Q644" s="88"/>
      <c r="R644" s="88"/>
      <c r="S644" s="88"/>
      <c r="T644" s="88"/>
      <c r="U644" s="88"/>
      <c r="V644" s="88"/>
      <c r="W644" s="88"/>
      <c r="X644" s="88"/>
      <c r="Y644" s="88"/>
      <c r="Z644" s="88"/>
      <c r="AA644" s="88"/>
      <c r="AB644" s="88"/>
      <c r="AC644" s="88"/>
      <c r="AD644" s="88"/>
      <c r="AE644" s="88"/>
      <c r="AF644" s="88"/>
      <c r="AG644" s="88"/>
      <c r="AH644" s="88"/>
      <c r="AI644" s="88"/>
      <c r="AJ644" s="88"/>
      <c r="AK644" s="88"/>
      <c r="AL644" s="88"/>
      <c r="AM644" s="88"/>
      <c r="AN644" s="88"/>
      <c r="AO644" s="88"/>
      <c r="AP644" s="88"/>
      <c r="AQ644" s="88"/>
      <c r="AR644" s="88"/>
      <c r="AS644" s="88"/>
      <c r="AT644" s="88"/>
      <c r="AU644" s="88"/>
      <c r="AV644" s="88"/>
      <c r="AW644" s="88"/>
      <c r="AX644" s="88"/>
      <c r="AY644" s="88"/>
      <c r="AZ644" s="88"/>
      <c r="BA644" s="88"/>
      <c r="BB644" s="88"/>
      <c r="BC644" s="88"/>
      <c r="BD644" s="88"/>
      <c r="BE644" s="88"/>
      <c r="BF644" s="88"/>
      <c r="BG644" s="88"/>
      <c r="CF644" s="120" t="s">
        <v>606</v>
      </c>
      <c r="CG644" s="123" t="s">
        <v>606</v>
      </c>
      <c r="CH644" s="4" t="b">
        <f t="shared" si="90"/>
        <v>0</v>
      </c>
      <c r="CI644" s="69"/>
      <c r="CJ644" s="69"/>
      <c r="CK644" s="69"/>
      <c r="CP644" s="4" t="b">
        <f t="shared" si="104"/>
        <v>0</v>
      </c>
      <c r="CQ644" s="4" t="b">
        <f t="shared" si="105"/>
        <v>0</v>
      </c>
      <c r="CU644" s="4" t="b">
        <f>$CU$130</f>
        <v>0</v>
      </c>
      <c r="CX644" s="4" t="b">
        <f>$CX$133</f>
        <v>0</v>
      </c>
      <c r="CZ644" s="4" t="b">
        <f>CZ135</f>
        <v>0</v>
      </c>
      <c r="DB644" s="4" t="b">
        <f>$DB$137</f>
        <v>0</v>
      </c>
      <c r="DC644" s="69"/>
      <c r="DD644" s="5"/>
      <c r="DE644" s="5"/>
      <c r="DF644" s="5"/>
      <c r="DG644" s="5"/>
      <c r="DH644" s="5"/>
      <c r="DJ644" s="78"/>
    </row>
    <row r="645" spans="6:114">
      <c r="F645" s="88"/>
      <c r="G645" s="88"/>
      <c r="H645" s="88"/>
      <c r="I645" s="88"/>
      <c r="J645" s="88"/>
      <c r="K645" s="88"/>
      <c r="L645" s="88"/>
      <c r="M645" s="88"/>
      <c r="N645" s="88"/>
      <c r="O645" s="88"/>
      <c r="P645" s="88"/>
      <c r="Q645" s="88"/>
      <c r="R645" s="88"/>
      <c r="S645" s="88"/>
      <c r="T645" s="88"/>
      <c r="U645" s="88"/>
      <c r="V645" s="88"/>
      <c r="W645" s="88"/>
      <c r="X645" s="88"/>
      <c r="Y645" s="88"/>
      <c r="Z645" s="88"/>
      <c r="AA645" s="88"/>
      <c r="AB645" s="88"/>
      <c r="AC645" s="88"/>
      <c r="AD645" s="88"/>
      <c r="AE645" s="88"/>
      <c r="AF645" s="88"/>
      <c r="AG645" s="88"/>
      <c r="AH645" s="88"/>
      <c r="AI645" s="88"/>
      <c r="AJ645" s="88"/>
      <c r="AK645" s="88"/>
      <c r="AL645" s="88"/>
      <c r="AM645" s="88"/>
      <c r="AN645" s="88"/>
      <c r="AO645" s="88"/>
      <c r="AP645" s="88"/>
      <c r="AQ645" s="88"/>
      <c r="AR645" s="88"/>
      <c r="AS645" s="88"/>
      <c r="AT645" s="88"/>
      <c r="AU645" s="88"/>
      <c r="AV645" s="88"/>
      <c r="AW645" s="88"/>
      <c r="AX645" s="88"/>
      <c r="AY645" s="88"/>
      <c r="AZ645" s="88"/>
      <c r="BA645" s="88"/>
      <c r="BB645" s="88"/>
      <c r="BC645" s="88"/>
      <c r="BD645" s="88"/>
      <c r="BE645" s="88"/>
      <c r="BF645" s="88"/>
      <c r="BG645" s="88"/>
      <c r="CF645" s="120" t="s">
        <v>398</v>
      </c>
      <c r="CG645" s="123" t="s">
        <v>398</v>
      </c>
      <c r="CH645" s="4" t="b">
        <f t="shared" si="90"/>
        <v>0</v>
      </c>
      <c r="CI645" s="69"/>
      <c r="CJ645" s="69"/>
      <c r="CK645" s="69"/>
      <c r="CP645" s="4" t="b">
        <f t="shared" si="104"/>
        <v>0</v>
      </c>
      <c r="CQ645" s="4" t="b">
        <f t="shared" si="105"/>
        <v>0</v>
      </c>
      <c r="CS645" s="4" t="b">
        <f t="shared" ref="CS645:CS649" si="110">$CS$128</f>
        <v>0</v>
      </c>
      <c r="CY645" s="4" t="b">
        <f>CY134</f>
        <v>0</v>
      </c>
      <c r="DC645" s="69"/>
      <c r="DD645" s="5"/>
      <c r="DE645" s="5"/>
      <c r="DF645" s="5"/>
      <c r="DG645" s="5"/>
      <c r="DH645" s="5"/>
      <c r="DJ645" s="78"/>
    </row>
    <row r="646" spans="6:114">
      <c r="F646" s="88"/>
      <c r="G646" s="88"/>
      <c r="H646" s="88"/>
      <c r="I646" s="88"/>
      <c r="J646" s="88"/>
      <c r="K646" s="88"/>
      <c r="L646" s="88"/>
      <c r="M646" s="88"/>
      <c r="N646" s="88"/>
      <c r="O646" s="88"/>
      <c r="P646" s="88"/>
      <c r="Q646" s="88"/>
      <c r="R646" s="88"/>
      <c r="S646" s="88"/>
      <c r="T646" s="88"/>
      <c r="U646" s="88"/>
      <c r="V646" s="88"/>
      <c r="W646" s="88"/>
      <c r="X646" s="88"/>
      <c r="Y646" s="88"/>
      <c r="Z646" s="88"/>
      <c r="AA646" s="88"/>
      <c r="AB646" s="88"/>
      <c r="AC646" s="88"/>
      <c r="AD646" s="88"/>
      <c r="AE646" s="88"/>
      <c r="AF646" s="88"/>
      <c r="AG646" s="88"/>
      <c r="AH646" s="88"/>
      <c r="AI646" s="88"/>
      <c r="AJ646" s="88"/>
      <c r="AK646" s="88"/>
      <c r="AL646" s="88"/>
      <c r="AM646" s="88"/>
      <c r="AN646" s="88"/>
      <c r="AO646" s="88"/>
      <c r="AP646" s="88"/>
      <c r="AQ646" s="88"/>
      <c r="AR646" s="88"/>
      <c r="AS646" s="88"/>
      <c r="AT646" s="88"/>
      <c r="AU646" s="88"/>
      <c r="AV646" s="88"/>
      <c r="AW646" s="88"/>
      <c r="AX646" s="88"/>
      <c r="AY646" s="88"/>
      <c r="AZ646" s="88"/>
      <c r="BA646" s="88"/>
      <c r="BB646" s="88"/>
      <c r="BC646" s="88"/>
      <c r="BD646" s="88"/>
      <c r="BE646" s="88"/>
      <c r="BF646" s="88"/>
      <c r="BG646" s="88"/>
      <c r="CF646" s="120" t="str">
        <f>CF645&amp;"_1mM"</f>
        <v>PDHK2_1mM</v>
      </c>
      <c r="CG646" s="120" t="str">
        <f>CG645&amp;"_1mM"</f>
        <v>PDHK2_1mM</v>
      </c>
      <c r="CI646" s="69"/>
      <c r="CJ646" s="69"/>
      <c r="CK646" s="69"/>
      <c r="DC646" s="69"/>
      <c r="DD646" s="5"/>
      <c r="DE646" s="5"/>
      <c r="DF646" s="5"/>
      <c r="DG646" s="5"/>
      <c r="DH646" s="5"/>
      <c r="DJ646" s="78"/>
    </row>
    <row r="647" spans="6:114">
      <c r="F647" s="88"/>
      <c r="G647" s="88"/>
      <c r="H647" s="88"/>
      <c r="I647" s="88"/>
      <c r="J647" s="88"/>
      <c r="K647" s="88"/>
      <c r="L647" s="88"/>
      <c r="M647" s="88"/>
      <c r="N647" s="88"/>
      <c r="O647" s="88"/>
      <c r="P647" s="88"/>
      <c r="Q647" s="88"/>
      <c r="R647" s="88"/>
      <c r="S647" s="88"/>
      <c r="T647" s="88"/>
      <c r="U647" s="88"/>
      <c r="V647" s="88"/>
      <c r="W647" s="88"/>
      <c r="X647" s="88"/>
      <c r="Y647" s="88"/>
      <c r="Z647" s="88"/>
      <c r="AA647" s="88"/>
      <c r="AB647" s="88"/>
      <c r="AC647" s="88"/>
      <c r="AD647" s="88"/>
      <c r="AE647" s="88"/>
      <c r="AF647" s="88"/>
      <c r="AG647" s="88"/>
      <c r="AH647" s="88"/>
      <c r="AI647" s="88"/>
      <c r="AJ647" s="88"/>
      <c r="AK647" s="88"/>
      <c r="AL647" s="88"/>
      <c r="AM647" s="88"/>
      <c r="AN647" s="88"/>
      <c r="AO647" s="88"/>
      <c r="AP647" s="88"/>
      <c r="AQ647" s="88"/>
      <c r="AR647" s="88"/>
      <c r="AS647" s="88"/>
      <c r="AT647" s="88"/>
      <c r="AU647" s="88"/>
      <c r="AV647" s="88"/>
      <c r="AW647" s="88"/>
      <c r="AX647" s="88"/>
      <c r="AY647" s="88"/>
      <c r="AZ647" s="88"/>
      <c r="BA647" s="88"/>
      <c r="BB647" s="88"/>
      <c r="BC647" s="88"/>
      <c r="BD647" s="88"/>
      <c r="BE647" s="88"/>
      <c r="BF647" s="88"/>
      <c r="BG647" s="88"/>
      <c r="CF647" s="120" t="s">
        <v>399</v>
      </c>
      <c r="CG647" s="123" t="s">
        <v>399</v>
      </c>
      <c r="CH647" s="4" t="b">
        <f t="shared" si="90"/>
        <v>0</v>
      </c>
      <c r="CI647" s="69"/>
      <c r="CJ647" s="69"/>
      <c r="CK647" s="69"/>
      <c r="CP647" s="4" t="b">
        <f>IF(COUNTIF(DJ:DJ,CF647)&gt;0,TRUE,FALSE)</f>
        <v>0</v>
      </c>
      <c r="CQ647" s="4" t="b">
        <f>IF(COUNTIF($BU$142:$CB$317,CF647)&gt;0,TRUE,FALSE)</f>
        <v>0</v>
      </c>
      <c r="CS647" s="4" t="b">
        <f t="shared" si="110"/>
        <v>0</v>
      </c>
      <c r="CY647" s="4" t="b">
        <f>CY134</f>
        <v>0</v>
      </c>
      <c r="DC647" s="69"/>
      <c r="DD647" s="5"/>
      <c r="DE647" s="5"/>
      <c r="DF647" s="5"/>
      <c r="DG647" s="5"/>
      <c r="DH647" s="5"/>
      <c r="DJ647" s="78"/>
    </row>
    <row r="648" spans="6:114">
      <c r="F648" s="88"/>
      <c r="G648" s="88"/>
      <c r="H648" s="88"/>
      <c r="I648" s="88"/>
      <c r="J648" s="88"/>
      <c r="K648" s="88"/>
      <c r="L648" s="88"/>
      <c r="M648" s="88"/>
      <c r="N648" s="88"/>
      <c r="O648" s="88"/>
      <c r="P648" s="88"/>
      <c r="Q648" s="88"/>
      <c r="R648" s="88"/>
      <c r="S648" s="88"/>
      <c r="T648" s="88"/>
      <c r="U648" s="88"/>
      <c r="V648" s="88"/>
      <c r="W648" s="88"/>
      <c r="X648" s="88"/>
      <c r="Y648" s="88"/>
      <c r="Z648" s="88"/>
      <c r="AA648" s="88"/>
      <c r="AB648" s="88"/>
      <c r="AC648" s="88"/>
      <c r="AD648" s="88"/>
      <c r="AE648" s="88"/>
      <c r="AF648" s="88"/>
      <c r="AG648" s="88"/>
      <c r="AH648" s="88"/>
      <c r="AI648" s="88"/>
      <c r="AJ648" s="88"/>
      <c r="AK648" s="88"/>
      <c r="AL648" s="88"/>
      <c r="AM648" s="88"/>
      <c r="AN648" s="88"/>
      <c r="AO648" s="88"/>
      <c r="AP648" s="88"/>
      <c r="AQ648" s="88"/>
      <c r="AR648" s="88"/>
      <c r="AS648" s="88"/>
      <c r="AT648" s="88"/>
      <c r="AU648" s="88"/>
      <c r="AV648" s="88"/>
      <c r="AW648" s="88"/>
      <c r="AX648" s="88"/>
      <c r="AY648" s="88"/>
      <c r="AZ648" s="88"/>
      <c r="BA648" s="88"/>
      <c r="BB648" s="88"/>
      <c r="BC648" s="88"/>
      <c r="BD648" s="88"/>
      <c r="BE648" s="88"/>
      <c r="BF648" s="88"/>
      <c r="BG648" s="88"/>
      <c r="CF648" s="120" t="str">
        <f>CF647&amp;"_1mM"</f>
        <v>PDHK4_1mM</v>
      </c>
      <c r="CG648" s="120" t="str">
        <f>CG647&amp;"_1mM"</f>
        <v>PDHK4_1mM</v>
      </c>
      <c r="CI648" s="69"/>
      <c r="CJ648" s="69"/>
      <c r="CK648" s="69"/>
      <c r="DC648" s="69"/>
      <c r="DD648" s="5"/>
      <c r="DE648" s="5"/>
      <c r="DJ648" s="78"/>
    </row>
    <row r="649" spans="6:114">
      <c r="F649" s="88"/>
      <c r="G649" s="88"/>
      <c r="H649" s="88"/>
      <c r="I649" s="88"/>
      <c r="J649" s="88"/>
      <c r="K649" s="88"/>
      <c r="L649" s="88"/>
      <c r="M649" s="88"/>
      <c r="N649" s="88"/>
      <c r="O649" s="88"/>
      <c r="P649" s="88"/>
      <c r="Q649" s="88"/>
      <c r="R649" s="88"/>
      <c r="S649" s="88"/>
      <c r="T649" s="88"/>
      <c r="U649" s="88"/>
      <c r="V649" s="88"/>
      <c r="W649" s="88"/>
      <c r="X649" s="88"/>
      <c r="Y649" s="88"/>
      <c r="Z649" s="88"/>
      <c r="AA649" s="88"/>
      <c r="AB649" s="88"/>
      <c r="AC649" s="88"/>
      <c r="AD649" s="88"/>
      <c r="AE649" s="88"/>
      <c r="AF649" s="88"/>
      <c r="AG649" s="88"/>
      <c r="AH649" s="88"/>
      <c r="AI649" s="88"/>
      <c r="AJ649" s="88"/>
      <c r="AK649" s="88"/>
      <c r="AL649" s="88"/>
      <c r="AM649" s="88"/>
      <c r="AN649" s="88"/>
      <c r="AO649" s="88"/>
      <c r="AP649" s="88"/>
      <c r="AQ649" s="88"/>
      <c r="AR649" s="88"/>
      <c r="AS649" s="88"/>
      <c r="AT649" s="88"/>
      <c r="AU649" s="88"/>
      <c r="AV649" s="88"/>
      <c r="AW649" s="88"/>
      <c r="AX649" s="88"/>
      <c r="AY649" s="88"/>
      <c r="AZ649" s="88"/>
      <c r="BA649" s="88"/>
      <c r="BB649" s="88"/>
      <c r="BC649" s="88"/>
      <c r="BD649" s="88"/>
      <c r="BE649" s="88"/>
      <c r="BF649" s="88"/>
      <c r="BG649" s="88"/>
      <c r="CF649" s="120" t="s">
        <v>401</v>
      </c>
      <c r="CG649" s="123" t="s">
        <v>401</v>
      </c>
      <c r="CH649" s="4" t="b">
        <f t="shared" si="90"/>
        <v>0</v>
      </c>
      <c r="CI649" s="69"/>
      <c r="CJ649" s="69"/>
      <c r="CK649" s="69"/>
      <c r="CP649" s="4" t="b">
        <f>IF(COUNTIF(DJ:DJ,CF649)&gt;0,TRUE,FALSE)</f>
        <v>0</v>
      </c>
      <c r="CQ649" s="4" t="b">
        <f>IF(COUNTIF($BU$142:$CB$317,CF649)&gt;0,TRUE,FALSE)</f>
        <v>0</v>
      </c>
      <c r="CS649" s="4" t="b">
        <f t="shared" si="110"/>
        <v>0</v>
      </c>
      <c r="CT649" s="4" t="b">
        <f>CT129</f>
        <v>0</v>
      </c>
      <c r="CY649" s="4" t="b">
        <f>CY134</f>
        <v>0</v>
      </c>
      <c r="DC649" s="69"/>
      <c r="DD649" s="5"/>
      <c r="DE649" s="5"/>
      <c r="DJ649" s="78"/>
    </row>
    <row r="650" spans="6:114">
      <c r="F650" s="88"/>
      <c r="G650" s="88"/>
      <c r="H650" s="88"/>
      <c r="I650" s="88"/>
      <c r="J650" s="88"/>
      <c r="K650" s="88"/>
      <c r="L650" s="88"/>
      <c r="M650" s="88"/>
      <c r="N650" s="88"/>
      <c r="O650" s="88"/>
      <c r="P650" s="88"/>
      <c r="Q650" s="88"/>
      <c r="R650" s="88"/>
      <c r="S650" s="88"/>
      <c r="T650" s="88"/>
      <c r="U650" s="88"/>
      <c r="V650" s="88"/>
      <c r="W650" s="88"/>
      <c r="X650" s="88"/>
      <c r="Y650" s="88"/>
      <c r="Z650" s="88"/>
      <c r="AA650" s="88"/>
      <c r="AB650" s="88"/>
      <c r="AC650" s="88"/>
      <c r="AD650" s="88"/>
      <c r="AE650" s="88"/>
      <c r="AF650" s="88"/>
      <c r="AG650" s="88"/>
      <c r="AH650" s="88"/>
      <c r="AI650" s="88"/>
      <c r="AJ650" s="88"/>
      <c r="AK650" s="88"/>
      <c r="AL650" s="88"/>
      <c r="AM650" s="88"/>
      <c r="AN650" s="88"/>
      <c r="AO650" s="88"/>
      <c r="AP650" s="88"/>
      <c r="AQ650" s="88"/>
      <c r="AR650" s="88"/>
      <c r="AS650" s="88"/>
      <c r="AT650" s="88"/>
      <c r="AU650" s="88"/>
      <c r="AV650" s="88"/>
      <c r="AW650" s="88"/>
      <c r="AX650" s="88"/>
      <c r="AY650" s="88"/>
      <c r="AZ650" s="88"/>
      <c r="BA650" s="88"/>
      <c r="BB650" s="88"/>
      <c r="BC650" s="88"/>
      <c r="BD650" s="88"/>
      <c r="BE650" s="88"/>
      <c r="BF650" s="88"/>
      <c r="BG650" s="88"/>
      <c r="CF650" s="120" t="s">
        <v>607</v>
      </c>
      <c r="CG650" s="123" t="s">
        <v>607</v>
      </c>
      <c r="CH650" s="4" t="b">
        <f t="shared" si="90"/>
        <v>0</v>
      </c>
      <c r="CI650" s="69"/>
      <c r="CJ650" s="69"/>
      <c r="CK650" s="69"/>
      <c r="CP650" s="4" t="b">
        <f>IF(COUNTIF(DJ:DJ,CF650)&gt;0,TRUE,FALSE)</f>
        <v>0</v>
      </c>
      <c r="CQ650" s="4" t="b">
        <f>IF(COUNTIF($BU$142:$CB$317,CF650)&gt;0,TRUE,FALSE)</f>
        <v>0</v>
      </c>
      <c r="CU650" s="4" t="b">
        <f>$CU$130</f>
        <v>0</v>
      </c>
      <c r="CX650" s="4" t="b">
        <f>$CX$133</f>
        <v>0</v>
      </c>
      <c r="CZ650" s="4" t="b">
        <f>CZ135</f>
        <v>0</v>
      </c>
      <c r="DB650" s="4" t="b">
        <f>$DB$137</f>
        <v>0</v>
      </c>
      <c r="DC650" s="69"/>
      <c r="DD650" s="5"/>
      <c r="DE650" s="5"/>
      <c r="DJ650" s="92"/>
    </row>
    <row r="651" spans="6:114">
      <c r="F651" s="88"/>
      <c r="G651" s="88"/>
      <c r="H651" s="88"/>
      <c r="I651" s="88"/>
      <c r="J651" s="88"/>
      <c r="K651" s="88"/>
      <c r="L651" s="88"/>
      <c r="M651" s="88"/>
      <c r="N651" s="88"/>
      <c r="O651" s="88"/>
      <c r="P651" s="88"/>
      <c r="Q651" s="88"/>
      <c r="R651" s="88"/>
      <c r="S651" s="88"/>
      <c r="T651" s="88"/>
      <c r="U651" s="88"/>
      <c r="V651" s="88"/>
      <c r="W651" s="88"/>
      <c r="X651" s="88"/>
      <c r="Y651" s="88"/>
      <c r="Z651" s="88"/>
      <c r="AA651" s="88"/>
      <c r="AB651" s="88"/>
      <c r="AC651" s="88"/>
      <c r="AD651" s="88"/>
      <c r="AE651" s="88"/>
      <c r="AF651" s="88"/>
      <c r="AG651" s="88"/>
      <c r="AH651" s="88"/>
      <c r="AI651" s="88"/>
      <c r="AJ651" s="88"/>
      <c r="AK651" s="88"/>
      <c r="AL651" s="88"/>
      <c r="AM651" s="88"/>
      <c r="AN651" s="88"/>
      <c r="AO651" s="88"/>
      <c r="AP651" s="88"/>
      <c r="AQ651" s="88"/>
      <c r="AR651" s="88"/>
      <c r="AS651" s="88"/>
      <c r="AT651" s="88"/>
      <c r="AU651" s="88"/>
      <c r="AV651" s="88"/>
      <c r="AW651" s="88"/>
      <c r="AX651" s="88"/>
      <c r="AY651" s="88"/>
      <c r="AZ651" s="88"/>
      <c r="BA651" s="88"/>
      <c r="BB651" s="88"/>
      <c r="BC651" s="88"/>
      <c r="BD651" s="88"/>
      <c r="BE651" s="88"/>
      <c r="BF651" s="88"/>
      <c r="BG651" s="88"/>
      <c r="CD651" s="137" t="s">
        <v>865</v>
      </c>
      <c r="CF651" s="120" t="s">
        <v>402</v>
      </c>
      <c r="CG651" s="123" t="s">
        <v>402</v>
      </c>
      <c r="CH651" s="4" t="b">
        <f t="shared" si="90"/>
        <v>0</v>
      </c>
      <c r="CI651" s="69"/>
      <c r="CJ651" s="69"/>
      <c r="CK651" s="69"/>
      <c r="CP651" s="4" t="b">
        <f>IF(COUNTIF(DJ:DJ,CF651)&gt;0,TRUE,FALSE)</f>
        <v>0</v>
      </c>
      <c r="CQ651" s="4" t="b">
        <f>IF(COUNTIF($BU$142:$CB$317,CF651)&gt;0,TRUE,FALSE)</f>
        <v>0</v>
      </c>
      <c r="CS651" s="4" t="b">
        <f t="shared" ref="CS651:CS658" si="111">$CS$128</f>
        <v>0</v>
      </c>
      <c r="CY651" s="4" t="b">
        <f>CY134</f>
        <v>0</v>
      </c>
      <c r="DC651" s="69"/>
      <c r="DD651" s="5"/>
      <c r="DE651" s="5"/>
      <c r="DJ651" s="78"/>
    </row>
    <row r="652" spans="6:114">
      <c r="F652" s="88"/>
      <c r="G652" s="88"/>
      <c r="H652" s="88"/>
      <c r="I652" s="88"/>
      <c r="J652" s="88"/>
      <c r="K652" s="88"/>
      <c r="L652" s="88"/>
      <c r="M652" s="88"/>
      <c r="N652" s="88"/>
      <c r="O652" s="88"/>
      <c r="P652" s="88"/>
      <c r="Q652" s="88"/>
      <c r="R652" s="88"/>
      <c r="S652" s="88"/>
      <c r="T652" s="88"/>
      <c r="U652" s="88"/>
      <c r="V652" s="88"/>
      <c r="W652" s="88"/>
      <c r="X652" s="88"/>
      <c r="Y652" s="88"/>
      <c r="Z652" s="88"/>
      <c r="AA652" s="88"/>
      <c r="AB652" s="88"/>
      <c r="AC652" s="88"/>
      <c r="AD652" s="88"/>
      <c r="AE652" s="88"/>
      <c r="AF652" s="88"/>
      <c r="AG652" s="88"/>
      <c r="AH652" s="88"/>
      <c r="AI652" s="88"/>
      <c r="AJ652" s="88"/>
      <c r="AK652" s="88"/>
      <c r="AL652" s="88"/>
      <c r="AM652" s="88"/>
      <c r="AN652" s="88"/>
      <c r="AO652" s="88"/>
      <c r="AP652" s="88"/>
      <c r="AQ652" s="88"/>
      <c r="AR652" s="88"/>
      <c r="AS652" s="88"/>
      <c r="AT652" s="88"/>
      <c r="AU652" s="88"/>
      <c r="AV652" s="88"/>
      <c r="AW652" s="88"/>
      <c r="AX652" s="88"/>
      <c r="AY652" s="88"/>
      <c r="AZ652" s="88"/>
      <c r="BA652" s="88"/>
      <c r="BB652" s="88"/>
      <c r="BC652" s="88"/>
      <c r="BD652" s="88"/>
      <c r="BE652" s="88"/>
      <c r="BF652" s="88"/>
      <c r="BG652" s="88"/>
      <c r="CF652" s="120" t="s">
        <v>403</v>
      </c>
      <c r="CG652" s="123" t="s">
        <v>403</v>
      </c>
      <c r="CH652" s="4" t="b">
        <f t="shared" ref="CH652:CH738" si="112">IF(COUNTIF(CP652:DD652,TRUE)=0,FALSE,TRUE)</f>
        <v>0</v>
      </c>
      <c r="CI652" s="69"/>
      <c r="CJ652" s="69"/>
      <c r="CK652" s="69"/>
      <c r="CP652" s="4" t="b">
        <f>IF(COUNTIF(DJ:DJ,CF652)&gt;0,TRUE,FALSE)</f>
        <v>0</v>
      </c>
      <c r="CQ652" s="4" t="b">
        <f>IF(COUNTIF($BU$142:$CB$317,CF652)&gt;0,TRUE,FALSE)</f>
        <v>0</v>
      </c>
      <c r="CS652" s="4" t="b">
        <f t="shared" si="111"/>
        <v>0</v>
      </c>
      <c r="CY652" s="4" t="b">
        <f>CY134</f>
        <v>0</v>
      </c>
      <c r="DC652" s="69"/>
      <c r="DD652" s="5"/>
      <c r="DE652" s="5"/>
      <c r="DJ652" s="78"/>
    </row>
    <row r="653" spans="6:114">
      <c r="F653" s="88"/>
      <c r="G653" s="88"/>
      <c r="H653" s="88"/>
      <c r="I653" s="88"/>
      <c r="J653" s="88"/>
      <c r="K653" s="88"/>
      <c r="L653" s="88"/>
      <c r="M653" s="88"/>
      <c r="N653" s="88"/>
      <c r="O653" s="88"/>
      <c r="P653" s="88"/>
      <c r="Q653" s="88"/>
      <c r="R653" s="88"/>
      <c r="S653" s="88"/>
      <c r="T653" s="88"/>
      <c r="U653" s="88"/>
      <c r="V653" s="88"/>
      <c r="W653" s="88"/>
      <c r="X653" s="88"/>
      <c r="Y653" s="88"/>
      <c r="Z653" s="88"/>
      <c r="AA653" s="88"/>
      <c r="AB653" s="88"/>
      <c r="AC653" s="88"/>
      <c r="AD653" s="88"/>
      <c r="AE653" s="88"/>
      <c r="AF653" s="88"/>
      <c r="AG653" s="88"/>
      <c r="AH653" s="88"/>
      <c r="AI653" s="88"/>
      <c r="AJ653" s="88"/>
      <c r="AK653" s="88"/>
      <c r="AL653" s="88"/>
      <c r="AM653" s="88"/>
      <c r="AN653" s="88"/>
      <c r="AO653" s="88"/>
      <c r="AP653" s="88"/>
      <c r="AQ653" s="88"/>
      <c r="AR653" s="88"/>
      <c r="AS653" s="88"/>
      <c r="AT653" s="88"/>
      <c r="AU653" s="88"/>
      <c r="AV653" s="88"/>
      <c r="AW653" s="88"/>
      <c r="AX653" s="88"/>
      <c r="AY653" s="88"/>
      <c r="AZ653" s="88"/>
      <c r="BA653" s="88"/>
      <c r="BB653" s="88"/>
      <c r="BC653" s="88"/>
      <c r="BD653" s="88"/>
      <c r="BE653" s="88"/>
      <c r="BF653" s="88"/>
      <c r="BG653" s="88"/>
      <c r="CF653" s="120" t="str">
        <f>CF652&amp;"_1mM"</f>
        <v>PGK_1mM</v>
      </c>
      <c r="CG653" s="120" t="str">
        <f>CG652&amp;"_1mM"</f>
        <v>PGK_1mM</v>
      </c>
      <c r="CI653" s="69"/>
      <c r="CJ653" s="69"/>
      <c r="CK653" s="69"/>
      <c r="DC653" s="69"/>
      <c r="DD653" s="5"/>
      <c r="DE653" s="5"/>
      <c r="DJ653" s="78"/>
    </row>
    <row r="654" spans="6:114">
      <c r="F654" s="88"/>
      <c r="G654" s="88"/>
      <c r="H654" s="88"/>
      <c r="I654" s="88"/>
      <c r="J654" s="88"/>
      <c r="K654" s="88"/>
      <c r="L654" s="88"/>
      <c r="M654" s="88"/>
      <c r="N654" s="88"/>
      <c r="O654" s="88"/>
      <c r="P654" s="88"/>
      <c r="Q654" s="88"/>
      <c r="R654" s="88"/>
      <c r="S654" s="88"/>
      <c r="T654" s="88"/>
      <c r="U654" s="88"/>
      <c r="V654" s="88"/>
      <c r="W654" s="88"/>
      <c r="X654" s="88"/>
      <c r="Y654" s="88"/>
      <c r="Z654" s="88"/>
      <c r="AA654" s="88"/>
      <c r="AB654" s="88"/>
      <c r="AC654" s="88"/>
      <c r="AD654" s="88"/>
      <c r="AE654" s="88"/>
      <c r="AF654" s="88"/>
      <c r="AG654" s="88"/>
      <c r="AH654" s="88"/>
      <c r="AI654" s="88"/>
      <c r="AJ654" s="88"/>
      <c r="AK654" s="88"/>
      <c r="AL654" s="88"/>
      <c r="AM654" s="88"/>
      <c r="AN654" s="88"/>
      <c r="AO654" s="88"/>
      <c r="AP654" s="88"/>
      <c r="AQ654" s="88"/>
      <c r="AR654" s="88"/>
      <c r="AS654" s="88"/>
      <c r="AT654" s="88"/>
      <c r="AU654" s="88"/>
      <c r="AV654" s="88"/>
      <c r="AW654" s="88"/>
      <c r="AX654" s="88"/>
      <c r="AY654" s="88"/>
      <c r="AZ654" s="88"/>
      <c r="BA654" s="88"/>
      <c r="BB654" s="88"/>
      <c r="BC654" s="88"/>
      <c r="BD654" s="88"/>
      <c r="BE654" s="88"/>
      <c r="BF654" s="88"/>
      <c r="BG654" s="88"/>
      <c r="CF654" s="120" t="s">
        <v>404</v>
      </c>
      <c r="CG654" s="123" t="s">
        <v>404</v>
      </c>
      <c r="CH654" s="4" t="b">
        <f t="shared" si="112"/>
        <v>0</v>
      </c>
      <c r="CI654" s="69"/>
      <c r="CJ654" s="69"/>
      <c r="CK654" s="69"/>
      <c r="CP654" s="4" t="b">
        <f>IF(COUNTIF(DJ:DJ,CF654)&gt;0,TRUE,FALSE)</f>
        <v>0</v>
      </c>
      <c r="CQ654" s="4" t="b">
        <f>IF(COUNTIF($BU$142:$CB$317,CF654)&gt;0,TRUE,FALSE)</f>
        <v>0</v>
      </c>
      <c r="CS654" s="4" t="b">
        <f t="shared" si="111"/>
        <v>0</v>
      </c>
      <c r="CY654" s="4" t="b">
        <f>CY134</f>
        <v>0</v>
      </c>
      <c r="DC654" s="69"/>
      <c r="DD654" s="5"/>
      <c r="DE654" s="5"/>
      <c r="DJ654" s="78"/>
    </row>
    <row r="655" spans="6:114">
      <c r="F655" s="88"/>
      <c r="G655" s="88"/>
      <c r="H655" s="88"/>
      <c r="I655" s="88"/>
      <c r="J655" s="88"/>
      <c r="K655" s="88"/>
      <c r="L655" s="88"/>
      <c r="M655" s="88"/>
      <c r="N655" s="88"/>
      <c r="O655" s="88"/>
      <c r="P655" s="88"/>
      <c r="Q655" s="88"/>
      <c r="R655" s="88"/>
      <c r="S655" s="88"/>
      <c r="T655" s="88"/>
      <c r="U655" s="88"/>
      <c r="V655" s="88"/>
      <c r="W655" s="88"/>
      <c r="X655" s="88"/>
      <c r="Y655" s="88"/>
      <c r="Z655" s="88"/>
      <c r="AA655" s="88"/>
      <c r="AB655" s="88"/>
      <c r="AC655" s="88"/>
      <c r="AD655" s="88"/>
      <c r="AE655" s="88"/>
      <c r="AF655" s="88"/>
      <c r="AG655" s="88"/>
      <c r="AH655" s="88"/>
      <c r="AI655" s="88"/>
      <c r="AJ655" s="88"/>
      <c r="AK655" s="88"/>
      <c r="AL655" s="88"/>
      <c r="AM655" s="88"/>
      <c r="AN655" s="88"/>
      <c r="AO655" s="88"/>
      <c r="AP655" s="88"/>
      <c r="AQ655" s="88"/>
      <c r="AR655" s="88"/>
      <c r="AS655" s="88"/>
      <c r="AT655" s="88"/>
      <c r="AU655" s="88"/>
      <c r="AV655" s="88"/>
      <c r="AW655" s="88"/>
      <c r="AX655" s="88"/>
      <c r="AY655" s="88"/>
      <c r="AZ655" s="88"/>
      <c r="BA655" s="88"/>
      <c r="BB655" s="88"/>
      <c r="BC655" s="88"/>
      <c r="BD655" s="88"/>
      <c r="BE655" s="88"/>
      <c r="BF655" s="88"/>
      <c r="BG655" s="88"/>
      <c r="CF655" s="120" t="str">
        <f>CF654&amp;"_1mM"</f>
        <v>PHKG1_1mM</v>
      </c>
      <c r="CG655" s="120" t="str">
        <f>CG654&amp;"_1mM"</f>
        <v>PHKG1_1mM</v>
      </c>
      <c r="CI655" s="69"/>
      <c r="CJ655" s="69"/>
      <c r="CK655" s="69"/>
      <c r="DC655" s="69"/>
      <c r="DD655" s="5"/>
      <c r="DE655" s="5"/>
      <c r="DJ655" s="78"/>
    </row>
    <row r="656" spans="6:114">
      <c r="F656" s="88"/>
      <c r="G656" s="88"/>
      <c r="H656" s="88"/>
      <c r="I656" s="88"/>
      <c r="J656" s="88"/>
      <c r="K656" s="88"/>
      <c r="L656" s="88"/>
      <c r="M656" s="88"/>
      <c r="N656" s="88"/>
      <c r="O656" s="88"/>
      <c r="P656" s="88"/>
      <c r="Q656" s="88"/>
      <c r="R656" s="88"/>
      <c r="S656" s="88"/>
      <c r="T656" s="88"/>
      <c r="U656" s="88"/>
      <c r="V656" s="88"/>
      <c r="W656" s="88"/>
      <c r="X656" s="88"/>
      <c r="Y656" s="88"/>
      <c r="Z656" s="88"/>
      <c r="AA656" s="88"/>
      <c r="AB656" s="88"/>
      <c r="AC656" s="88"/>
      <c r="AD656" s="88"/>
      <c r="AE656" s="88"/>
      <c r="AF656" s="88"/>
      <c r="AG656" s="88"/>
      <c r="AH656" s="88"/>
      <c r="AI656" s="88"/>
      <c r="AJ656" s="88"/>
      <c r="AK656" s="88"/>
      <c r="AL656" s="88"/>
      <c r="AM656" s="88"/>
      <c r="AN656" s="88"/>
      <c r="AO656" s="88"/>
      <c r="AP656" s="88"/>
      <c r="AQ656" s="88"/>
      <c r="AR656" s="88"/>
      <c r="AS656" s="88"/>
      <c r="AT656" s="88"/>
      <c r="AU656" s="88"/>
      <c r="AV656" s="88"/>
      <c r="AW656" s="88"/>
      <c r="AX656" s="88"/>
      <c r="AY656" s="88"/>
      <c r="AZ656" s="88"/>
      <c r="BA656" s="88"/>
      <c r="BB656" s="88"/>
      <c r="BC656" s="88"/>
      <c r="BD656" s="88"/>
      <c r="BE656" s="88"/>
      <c r="BF656" s="88"/>
      <c r="BG656" s="88"/>
      <c r="CF656" s="120" t="s">
        <v>406</v>
      </c>
      <c r="CG656" s="123" t="s">
        <v>406</v>
      </c>
      <c r="CH656" s="4" t="b">
        <f t="shared" si="112"/>
        <v>0</v>
      </c>
      <c r="CI656" s="69"/>
      <c r="CJ656" s="69"/>
      <c r="CK656" s="69"/>
      <c r="CP656" s="4" t="b">
        <f>IF(COUNTIF(DJ:DJ,CF656)&gt;0,TRUE,FALSE)</f>
        <v>0</v>
      </c>
      <c r="CQ656" s="4" t="b">
        <f>IF(COUNTIF($BU$142:$CB$317,CF656)&gt;0,TRUE,FALSE)</f>
        <v>0</v>
      </c>
      <c r="CS656" s="4" t="b">
        <f t="shared" si="111"/>
        <v>0</v>
      </c>
      <c r="CY656" s="4" t="b">
        <f>CY134</f>
        <v>0</v>
      </c>
      <c r="DC656" s="69"/>
      <c r="DD656" s="5"/>
      <c r="DE656" s="5"/>
      <c r="DJ656" s="92"/>
    </row>
    <row r="657" spans="6:114">
      <c r="F657" s="88"/>
      <c r="G657" s="88"/>
      <c r="H657" s="88"/>
      <c r="I657" s="88"/>
      <c r="J657" s="88"/>
      <c r="K657" s="88"/>
      <c r="L657" s="88"/>
      <c r="M657" s="88"/>
      <c r="N657" s="88"/>
      <c r="O657" s="88"/>
      <c r="P657" s="88"/>
      <c r="Q657" s="88"/>
      <c r="R657" s="88"/>
      <c r="S657" s="88"/>
      <c r="T657" s="88"/>
      <c r="U657" s="88"/>
      <c r="V657" s="88"/>
      <c r="W657" s="88"/>
      <c r="X657" s="88"/>
      <c r="Y657" s="88"/>
      <c r="Z657" s="88"/>
      <c r="AA657" s="88"/>
      <c r="AB657" s="88"/>
      <c r="AC657" s="88"/>
      <c r="AD657" s="88"/>
      <c r="AE657" s="88"/>
      <c r="AF657" s="88"/>
      <c r="AG657" s="88"/>
      <c r="AH657" s="88"/>
      <c r="AI657" s="88"/>
      <c r="AJ657" s="88"/>
      <c r="AK657" s="88"/>
      <c r="AL657" s="88"/>
      <c r="AM657" s="88"/>
      <c r="AN657" s="88"/>
      <c r="AO657" s="88"/>
      <c r="AP657" s="88"/>
      <c r="AQ657" s="88"/>
      <c r="AR657" s="88"/>
      <c r="AS657" s="88"/>
      <c r="AT657" s="88"/>
      <c r="AU657" s="88"/>
      <c r="AV657" s="88"/>
      <c r="AW657" s="88"/>
      <c r="AX657" s="88"/>
      <c r="AY657" s="88"/>
      <c r="AZ657" s="88"/>
      <c r="BA657" s="88"/>
      <c r="BB657" s="88"/>
      <c r="BC657" s="88"/>
      <c r="BD657" s="88"/>
      <c r="BE657" s="88"/>
      <c r="BF657" s="88"/>
      <c r="BG657" s="88"/>
      <c r="CF657" s="120" t="str">
        <f>CF656&amp;"_1mM"</f>
        <v>PHKG2_1mM</v>
      </c>
      <c r="CG657" s="120" t="str">
        <f>CG656&amp;"_1mM"</f>
        <v>PHKG2_1mM</v>
      </c>
      <c r="CI657" s="69"/>
      <c r="CJ657" s="69"/>
      <c r="CK657" s="69"/>
      <c r="DC657" s="69"/>
      <c r="DD657" s="5"/>
      <c r="DE657" s="5"/>
      <c r="DJ657" s="78"/>
    </row>
    <row r="658" spans="6:114">
      <c r="F658" s="88"/>
      <c r="G658" s="88"/>
      <c r="H658" s="88"/>
      <c r="I658" s="88"/>
      <c r="J658" s="88"/>
      <c r="K658" s="88"/>
      <c r="L658" s="88"/>
      <c r="M658" s="88"/>
      <c r="N658" s="88"/>
      <c r="O658" s="88"/>
      <c r="P658" s="88"/>
      <c r="Q658" s="88"/>
      <c r="R658" s="88"/>
      <c r="S658" s="88"/>
      <c r="T658" s="88"/>
      <c r="U658" s="88"/>
      <c r="V658" s="88"/>
      <c r="W658" s="88"/>
      <c r="X658" s="88"/>
      <c r="Y658" s="88"/>
      <c r="Z658" s="88"/>
      <c r="AA658" s="88"/>
      <c r="AB658" s="88"/>
      <c r="AC658" s="88"/>
      <c r="AD658" s="88"/>
      <c r="AE658" s="88"/>
      <c r="AF658" s="88"/>
      <c r="AG658" s="88"/>
      <c r="AH658" s="88"/>
      <c r="AI658" s="88"/>
      <c r="AJ658" s="88"/>
      <c r="AK658" s="88"/>
      <c r="AL658" s="88"/>
      <c r="AM658" s="88"/>
      <c r="AN658" s="88"/>
      <c r="AO658" s="88"/>
      <c r="AP658" s="88"/>
      <c r="AQ658" s="88"/>
      <c r="AR658" s="88"/>
      <c r="AS658" s="88"/>
      <c r="AT658" s="88"/>
      <c r="AU658" s="88"/>
      <c r="AV658" s="88"/>
      <c r="AW658" s="88"/>
      <c r="AX658" s="88"/>
      <c r="AY658" s="88"/>
      <c r="AZ658" s="88"/>
      <c r="BA658" s="88"/>
      <c r="BB658" s="88"/>
      <c r="BC658" s="88"/>
      <c r="BD658" s="88"/>
      <c r="BE658" s="88"/>
      <c r="BF658" s="88"/>
      <c r="BG658" s="88"/>
      <c r="CF658" s="120" t="s">
        <v>407</v>
      </c>
      <c r="CG658" s="123" t="s">
        <v>407</v>
      </c>
      <c r="CH658" s="4" t="b">
        <f t="shared" si="112"/>
        <v>0</v>
      </c>
      <c r="CI658" s="69"/>
      <c r="CJ658" s="69"/>
      <c r="CK658" s="69"/>
      <c r="CP658" s="4" t="b">
        <f t="shared" ref="CP658:CP668" si="113">IF(COUNTIF(DJ:DJ,CF658)&gt;0,TRUE,FALSE)</f>
        <v>0</v>
      </c>
      <c r="CQ658" s="4" t="b">
        <f t="shared" ref="CQ658:CQ668" si="114">IF(COUNTIF($BU$142:$CB$317,CF658)&gt;0,TRUE,FALSE)</f>
        <v>0</v>
      </c>
      <c r="CS658" s="4" t="b">
        <f t="shared" si="111"/>
        <v>0</v>
      </c>
      <c r="CT658" s="4" t="b">
        <f>CT129</f>
        <v>0</v>
      </c>
      <c r="CV658" s="4" t="b">
        <f>CV131</f>
        <v>0</v>
      </c>
      <c r="CY658" s="4" t="b">
        <f>CY134</f>
        <v>0</v>
      </c>
      <c r="DC658" s="69"/>
      <c r="DD658" s="5"/>
      <c r="DE658" s="5"/>
      <c r="DJ658" s="78"/>
    </row>
    <row r="659" spans="6:114">
      <c r="F659" s="88"/>
      <c r="G659" s="88"/>
      <c r="H659" s="88"/>
      <c r="I659" s="88"/>
      <c r="J659" s="88"/>
      <c r="K659" s="88"/>
      <c r="L659" s="88"/>
      <c r="M659" s="88"/>
      <c r="N659" s="88"/>
      <c r="O659" s="88"/>
      <c r="P659" s="88"/>
      <c r="Q659" s="88"/>
      <c r="R659" s="88"/>
      <c r="S659" s="88"/>
      <c r="T659" s="88"/>
      <c r="U659" s="88"/>
      <c r="V659" s="88"/>
      <c r="W659" s="88"/>
      <c r="X659" s="88"/>
      <c r="Y659" s="88"/>
      <c r="Z659" s="88"/>
      <c r="AA659" s="88"/>
      <c r="AB659" s="88"/>
      <c r="AC659" s="88"/>
      <c r="AD659" s="88"/>
      <c r="AE659" s="88"/>
      <c r="AF659" s="88"/>
      <c r="AG659" s="88"/>
      <c r="AH659" s="88"/>
      <c r="AI659" s="88"/>
      <c r="AJ659" s="88"/>
      <c r="AK659" s="88"/>
      <c r="AL659" s="88"/>
      <c r="AM659" s="88"/>
      <c r="AN659" s="88"/>
      <c r="AO659" s="88"/>
      <c r="AP659" s="88"/>
      <c r="AQ659" s="88"/>
      <c r="AR659" s="88"/>
      <c r="AS659" s="88"/>
      <c r="AT659" s="88"/>
      <c r="AU659" s="88"/>
      <c r="AV659" s="88"/>
      <c r="AW659" s="88"/>
      <c r="AX659" s="88"/>
      <c r="AY659" s="88"/>
      <c r="AZ659" s="88"/>
      <c r="BA659" s="88"/>
      <c r="BB659" s="88"/>
      <c r="BC659" s="88"/>
      <c r="BD659" s="88"/>
      <c r="BE659" s="88"/>
      <c r="BF659" s="88"/>
      <c r="BG659" s="88"/>
      <c r="CF659" s="120" t="s">
        <v>608</v>
      </c>
      <c r="CG659" s="123" t="s">
        <v>608</v>
      </c>
      <c r="CH659" s="4" t="b">
        <f t="shared" si="112"/>
        <v>0</v>
      </c>
      <c r="CI659" s="69"/>
      <c r="CJ659" s="69"/>
      <c r="CK659" s="69"/>
      <c r="CP659" s="4" t="b">
        <f t="shared" si="113"/>
        <v>0</v>
      </c>
      <c r="CQ659" s="4" t="b">
        <f t="shared" si="114"/>
        <v>0</v>
      </c>
      <c r="CU659" s="4" t="b">
        <f>$CU$130</f>
        <v>0</v>
      </c>
      <c r="CX659" s="4" t="b">
        <f>$CX$133</f>
        <v>0</v>
      </c>
      <c r="CZ659" s="4" t="b">
        <f>CZ135</f>
        <v>0</v>
      </c>
      <c r="DB659" s="4" t="b">
        <f>$DB$137</f>
        <v>0</v>
      </c>
      <c r="DC659" s="69"/>
      <c r="DD659" s="5"/>
      <c r="DE659" s="5"/>
      <c r="DJ659" s="78"/>
    </row>
    <row r="660" spans="6:114">
      <c r="F660" s="88"/>
      <c r="G660" s="88"/>
      <c r="H660" s="88"/>
      <c r="I660" s="88"/>
      <c r="J660" s="88"/>
      <c r="K660" s="88"/>
      <c r="L660" s="88"/>
      <c r="M660" s="88"/>
      <c r="N660" s="88"/>
      <c r="O660" s="88"/>
      <c r="P660" s="88"/>
      <c r="Q660" s="88"/>
      <c r="R660" s="88"/>
      <c r="S660" s="88"/>
      <c r="T660" s="88"/>
      <c r="U660" s="88"/>
      <c r="V660" s="88"/>
      <c r="W660" s="88"/>
      <c r="X660" s="88"/>
      <c r="Y660" s="88"/>
      <c r="Z660" s="88"/>
      <c r="AA660" s="88"/>
      <c r="AB660" s="88"/>
      <c r="AC660" s="88"/>
      <c r="AD660" s="88"/>
      <c r="AE660" s="88"/>
      <c r="AF660" s="88"/>
      <c r="AG660" s="88"/>
      <c r="AH660" s="88"/>
      <c r="AI660" s="88"/>
      <c r="AJ660" s="88"/>
      <c r="AK660" s="88"/>
      <c r="AL660" s="88"/>
      <c r="AM660" s="88"/>
      <c r="AN660" s="88"/>
      <c r="AO660" s="88"/>
      <c r="AP660" s="88"/>
      <c r="AQ660" s="88"/>
      <c r="AR660" s="88"/>
      <c r="AS660" s="88"/>
      <c r="AT660" s="88"/>
      <c r="AU660" s="88"/>
      <c r="AV660" s="88"/>
      <c r="AW660" s="88"/>
      <c r="AX660" s="88"/>
      <c r="AY660" s="88"/>
      <c r="AZ660" s="88"/>
      <c r="BA660" s="88"/>
      <c r="BB660" s="88"/>
      <c r="BC660" s="88"/>
      <c r="BD660" s="88"/>
      <c r="BE660" s="88"/>
      <c r="BF660" s="88"/>
      <c r="BG660" s="88"/>
      <c r="CF660" s="120" t="s">
        <v>408</v>
      </c>
      <c r="CG660" s="123" t="s">
        <v>408</v>
      </c>
      <c r="CH660" s="4" t="b">
        <f t="shared" si="112"/>
        <v>0</v>
      </c>
      <c r="CI660" s="69"/>
      <c r="CJ660" s="69"/>
      <c r="CK660" s="69"/>
      <c r="CP660" s="4" t="b">
        <f t="shared" si="113"/>
        <v>0</v>
      </c>
      <c r="CQ660" s="4" t="b">
        <f t="shared" si="114"/>
        <v>0</v>
      </c>
      <c r="CS660" s="4" t="b">
        <f>$CS$128</f>
        <v>0</v>
      </c>
      <c r="CV660" s="4" t="b">
        <f>CV131</f>
        <v>0</v>
      </c>
      <c r="CY660" s="4" t="b">
        <f>CY134</f>
        <v>0</v>
      </c>
      <c r="DC660" s="69"/>
      <c r="DD660" s="5"/>
      <c r="DE660" s="5"/>
      <c r="DJ660" s="78"/>
    </row>
    <row r="661" spans="6:114">
      <c r="F661" s="88"/>
      <c r="G661" s="88"/>
      <c r="H661" s="88"/>
      <c r="I661" s="88"/>
      <c r="J661" s="88"/>
      <c r="K661" s="88"/>
      <c r="L661" s="88"/>
      <c r="M661" s="88"/>
      <c r="N661" s="88"/>
      <c r="O661" s="88"/>
      <c r="P661" s="88"/>
      <c r="Q661" s="88"/>
      <c r="R661" s="88"/>
      <c r="S661" s="88"/>
      <c r="T661" s="88"/>
      <c r="U661" s="88"/>
      <c r="V661" s="88"/>
      <c r="W661" s="88"/>
      <c r="X661" s="88"/>
      <c r="Y661" s="88"/>
      <c r="Z661" s="88"/>
      <c r="AA661" s="88"/>
      <c r="AB661" s="88"/>
      <c r="AC661" s="88"/>
      <c r="AD661" s="88"/>
      <c r="AE661" s="88"/>
      <c r="AF661" s="88"/>
      <c r="AG661" s="88"/>
      <c r="AH661" s="88"/>
      <c r="AI661" s="88"/>
      <c r="AJ661" s="88"/>
      <c r="AK661" s="88"/>
      <c r="AL661" s="88"/>
      <c r="AM661" s="88"/>
      <c r="AN661" s="88"/>
      <c r="AO661" s="88"/>
      <c r="AP661" s="88"/>
      <c r="AQ661" s="88"/>
      <c r="AR661" s="88"/>
      <c r="AS661" s="88"/>
      <c r="AT661" s="88"/>
      <c r="AU661" s="88"/>
      <c r="AV661" s="88"/>
      <c r="AW661" s="88"/>
      <c r="AX661" s="88"/>
      <c r="AY661" s="88"/>
      <c r="AZ661" s="88"/>
      <c r="BA661" s="88"/>
      <c r="BB661" s="88"/>
      <c r="BC661" s="88"/>
      <c r="BD661" s="88"/>
      <c r="BE661" s="88"/>
      <c r="BF661" s="88"/>
      <c r="BG661" s="88"/>
      <c r="CF661" s="120" t="s">
        <v>609</v>
      </c>
      <c r="CG661" s="123" t="s">
        <v>609</v>
      </c>
      <c r="CH661" s="4" t="b">
        <f t="shared" si="112"/>
        <v>0</v>
      </c>
      <c r="CI661" s="69"/>
      <c r="CJ661" s="69"/>
      <c r="CK661" s="69"/>
      <c r="CP661" s="4" t="b">
        <f t="shared" si="113"/>
        <v>0</v>
      </c>
      <c r="CQ661" s="4" t="b">
        <f t="shared" si="114"/>
        <v>0</v>
      </c>
      <c r="CU661" s="4" t="b">
        <f>$CU$130</f>
        <v>0</v>
      </c>
      <c r="CX661" s="4" t="b">
        <f>$CX$133</f>
        <v>0</v>
      </c>
      <c r="CZ661" s="4" t="b">
        <f>CZ135</f>
        <v>0</v>
      </c>
      <c r="DB661" s="4" t="b">
        <f>$DB$137</f>
        <v>0</v>
      </c>
      <c r="DC661" s="69"/>
      <c r="DD661" s="5"/>
      <c r="DE661" s="5"/>
      <c r="DJ661" s="78"/>
    </row>
    <row r="662" spans="6:114">
      <c r="F662" s="88"/>
      <c r="G662" s="88"/>
      <c r="H662" s="88"/>
      <c r="I662" s="88"/>
      <c r="J662" s="88"/>
      <c r="K662" s="88"/>
      <c r="L662" s="88"/>
      <c r="M662" s="88"/>
      <c r="N662" s="88"/>
      <c r="O662" s="88"/>
      <c r="P662" s="88"/>
      <c r="Q662" s="88"/>
      <c r="R662" s="88"/>
      <c r="S662" s="88"/>
      <c r="T662" s="88"/>
      <c r="U662" s="88"/>
      <c r="V662" s="88"/>
      <c r="W662" s="88"/>
      <c r="X662" s="88"/>
      <c r="Y662" s="88"/>
      <c r="Z662" s="88"/>
      <c r="AA662" s="88"/>
      <c r="AB662" s="88"/>
      <c r="AC662" s="88"/>
      <c r="AD662" s="88"/>
      <c r="AE662" s="88"/>
      <c r="AF662" s="88"/>
      <c r="AG662" s="88"/>
      <c r="AH662" s="88"/>
      <c r="AI662" s="88"/>
      <c r="AJ662" s="88"/>
      <c r="AK662" s="88"/>
      <c r="AL662" s="88"/>
      <c r="AM662" s="88"/>
      <c r="AN662" s="88"/>
      <c r="AO662" s="88"/>
      <c r="AP662" s="88"/>
      <c r="AQ662" s="88"/>
      <c r="AR662" s="88"/>
      <c r="AS662" s="88"/>
      <c r="AT662" s="88"/>
      <c r="AU662" s="88"/>
      <c r="AV662" s="88"/>
      <c r="AW662" s="88"/>
      <c r="AX662" s="88"/>
      <c r="AY662" s="88"/>
      <c r="AZ662" s="88"/>
      <c r="BA662" s="88"/>
      <c r="BB662" s="88"/>
      <c r="BC662" s="88"/>
      <c r="BD662" s="88"/>
      <c r="BE662" s="88"/>
      <c r="BF662" s="88"/>
      <c r="BG662" s="88"/>
      <c r="CF662" s="120" t="s">
        <v>409</v>
      </c>
      <c r="CG662" s="123" t="s">
        <v>409</v>
      </c>
      <c r="CH662" s="4" t="b">
        <f t="shared" si="112"/>
        <v>0</v>
      </c>
      <c r="CI662" s="69"/>
      <c r="CJ662" s="69"/>
      <c r="CK662" s="69"/>
      <c r="CP662" s="4" t="b">
        <f t="shared" si="113"/>
        <v>0</v>
      </c>
      <c r="CQ662" s="4" t="b">
        <f t="shared" si="114"/>
        <v>0</v>
      </c>
      <c r="CS662" s="4" t="b">
        <f t="shared" ref="CS662:CS664" si="115">$CS$128</f>
        <v>0</v>
      </c>
      <c r="CY662" s="4" t="b">
        <f>CY134</f>
        <v>0</v>
      </c>
      <c r="DC662" s="69"/>
      <c r="DD662" s="5"/>
      <c r="DE662" s="5"/>
      <c r="DJ662" s="78"/>
    </row>
    <row r="663" spans="6:114">
      <c r="F663" s="88"/>
      <c r="G663" s="88"/>
      <c r="H663" s="88"/>
      <c r="I663" s="88"/>
      <c r="J663" s="88"/>
      <c r="K663" s="88"/>
      <c r="L663" s="88"/>
      <c r="M663" s="88"/>
      <c r="N663" s="88"/>
      <c r="O663" s="88"/>
      <c r="P663" s="88"/>
      <c r="Q663" s="88"/>
      <c r="R663" s="88"/>
      <c r="S663" s="88"/>
      <c r="T663" s="88"/>
      <c r="U663" s="88"/>
      <c r="V663" s="88"/>
      <c r="W663" s="88"/>
      <c r="X663" s="88"/>
      <c r="Y663" s="88"/>
      <c r="Z663" s="88"/>
      <c r="AA663" s="88"/>
      <c r="AB663" s="88"/>
      <c r="AC663" s="88"/>
      <c r="AD663" s="88"/>
      <c r="AE663" s="88"/>
      <c r="AF663" s="88"/>
      <c r="AG663" s="88"/>
      <c r="AH663" s="88"/>
      <c r="AI663" s="88"/>
      <c r="AJ663" s="88"/>
      <c r="AK663" s="88"/>
      <c r="AL663" s="88"/>
      <c r="AM663" s="88"/>
      <c r="AN663" s="88"/>
      <c r="AO663" s="88"/>
      <c r="AP663" s="88"/>
      <c r="AQ663" s="88"/>
      <c r="AR663" s="88"/>
      <c r="AS663" s="88"/>
      <c r="AT663" s="88"/>
      <c r="AU663" s="88"/>
      <c r="AV663" s="88"/>
      <c r="AW663" s="88"/>
      <c r="AX663" s="88"/>
      <c r="AY663" s="88"/>
      <c r="AZ663" s="88"/>
      <c r="BA663" s="88"/>
      <c r="BB663" s="88"/>
      <c r="BC663" s="88"/>
      <c r="BD663" s="88"/>
      <c r="BE663" s="88"/>
      <c r="BF663" s="88"/>
      <c r="BG663" s="88"/>
      <c r="CF663" s="120" t="s">
        <v>840</v>
      </c>
      <c r="CG663" s="123" t="s">
        <v>840</v>
      </c>
      <c r="CH663" s="4" t="b">
        <f t="shared" ref="CH663" si="116">IF(COUNTIF(CP663:DD663,TRUE)=0,FALSE,TRUE)</f>
        <v>0</v>
      </c>
      <c r="CI663" s="69"/>
      <c r="CJ663" s="69"/>
      <c r="CK663" s="69"/>
      <c r="CP663" s="4" t="b">
        <f t="shared" si="113"/>
        <v>0</v>
      </c>
      <c r="CQ663" s="4" t="b">
        <f t="shared" si="114"/>
        <v>0</v>
      </c>
      <c r="CU663" s="4" t="b">
        <f>$CU$130</f>
        <v>0</v>
      </c>
      <c r="CX663" s="4" t="b">
        <f>$CX$133</f>
        <v>0</v>
      </c>
      <c r="CZ663" s="4" t="b">
        <f>$CZ$135</f>
        <v>0</v>
      </c>
      <c r="DB663" s="4" t="b">
        <f>$DB$137</f>
        <v>0</v>
      </c>
      <c r="DC663" s="69"/>
      <c r="DD663" s="5"/>
      <c r="DE663" s="5"/>
      <c r="DJ663" s="78"/>
    </row>
    <row r="664" spans="6:114">
      <c r="F664" s="88"/>
      <c r="G664" s="88"/>
      <c r="H664" s="88"/>
      <c r="I664" s="88"/>
      <c r="J664" s="88"/>
      <c r="K664" s="88"/>
      <c r="L664" s="88"/>
      <c r="M664" s="88"/>
      <c r="N664" s="88"/>
      <c r="O664" s="88"/>
      <c r="P664" s="88"/>
      <c r="Q664" s="88"/>
      <c r="R664" s="88"/>
      <c r="S664" s="88"/>
      <c r="T664" s="88"/>
      <c r="U664" s="88"/>
      <c r="V664" s="88"/>
      <c r="W664" s="88"/>
      <c r="X664" s="88"/>
      <c r="Y664" s="88"/>
      <c r="Z664" s="88"/>
      <c r="AA664" s="88"/>
      <c r="AB664" s="88"/>
      <c r="AC664" s="88"/>
      <c r="AD664" s="88"/>
      <c r="AE664" s="88"/>
      <c r="AF664" s="88"/>
      <c r="AG664" s="88"/>
      <c r="AH664" s="88"/>
      <c r="AI664" s="88"/>
      <c r="AJ664" s="88"/>
      <c r="AK664" s="88"/>
      <c r="AL664" s="88"/>
      <c r="AM664" s="88"/>
      <c r="AN664" s="88"/>
      <c r="AO664" s="88"/>
      <c r="AP664" s="88"/>
      <c r="AQ664" s="88"/>
      <c r="AR664" s="88"/>
      <c r="AS664" s="88"/>
      <c r="AT664" s="88"/>
      <c r="AU664" s="88"/>
      <c r="AV664" s="88"/>
      <c r="AW664" s="88"/>
      <c r="AX664" s="88"/>
      <c r="AY664" s="88"/>
      <c r="AZ664" s="88"/>
      <c r="BA664" s="88"/>
      <c r="BB664" s="88"/>
      <c r="BC664" s="88"/>
      <c r="BD664" s="88"/>
      <c r="BE664" s="88"/>
      <c r="BF664" s="88"/>
      <c r="BG664" s="88"/>
      <c r="CF664" s="120" t="s">
        <v>411</v>
      </c>
      <c r="CG664" s="123" t="s">
        <v>411</v>
      </c>
      <c r="CH664" s="4" t="b">
        <f t="shared" si="112"/>
        <v>0</v>
      </c>
      <c r="CI664" s="69"/>
      <c r="CJ664" s="69"/>
      <c r="CK664" s="69"/>
      <c r="CP664" s="4" t="b">
        <f t="shared" si="113"/>
        <v>0</v>
      </c>
      <c r="CQ664" s="4" t="b">
        <f t="shared" si="114"/>
        <v>0</v>
      </c>
      <c r="CS664" s="4" t="b">
        <f t="shared" si="115"/>
        <v>0</v>
      </c>
      <c r="CT664" s="4" t="b">
        <f>CT129</f>
        <v>0</v>
      </c>
      <c r="CY664" s="4" t="b">
        <f>CY134</f>
        <v>0</v>
      </c>
      <c r="DC664" s="69"/>
      <c r="DD664" s="5"/>
      <c r="DE664" s="5"/>
      <c r="DJ664" s="78"/>
    </row>
    <row r="665" spans="6:114">
      <c r="F665" s="88"/>
      <c r="G665" s="88"/>
      <c r="H665" s="88"/>
      <c r="I665" s="88"/>
      <c r="J665" s="88"/>
      <c r="K665" s="88"/>
      <c r="L665" s="88"/>
      <c r="M665" s="88"/>
      <c r="N665" s="88"/>
      <c r="O665" s="88"/>
      <c r="P665" s="88"/>
      <c r="Q665" s="88"/>
      <c r="R665" s="88"/>
      <c r="S665" s="88"/>
      <c r="T665" s="88"/>
      <c r="U665" s="88"/>
      <c r="V665" s="88"/>
      <c r="W665" s="88"/>
      <c r="X665" s="88"/>
      <c r="Y665" s="88"/>
      <c r="Z665" s="88"/>
      <c r="AA665" s="88"/>
      <c r="AB665" s="88"/>
      <c r="AC665" s="88"/>
      <c r="AD665" s="88"/>
      <c r="AE665" s="88"/>
      <c r="AF665" s="88"/>
      <c r="AG665" s="88"/>
      <c r="AH665" s="88"/>
      <c r="AI665" s="88"/>
      <c r="AJ665" s="88"/>
      <c r="AK665" s="88"/>
      <c r="AL665" s="88"/>
      <c r="AM665" s="88"/>
      <c r="AN665" s="88"/>
      <c r="AO665" s="88"/>
      <c r="AP665" s="88"/>
      <c r="AQ665" s="88"/>
      <c r="AR665" s="88"/>
      <c r="AS665" s="88"/>
      <c r="AT665" s="88"/>
      <c r="AU665" s="88"/>
      <c r="AV665" s="88"/>
      <c r="AW665" s="88"/>
      <c r="AX665" s="88"/>
      <c r="AY665" s="88"/>
      <c r="AZ665" s="88"/>
      <c r="BA665" s="88"/>
      <c r="BB665" s="88"/>
      <c r="BC665" s="88"/>
      <c r="BD665" s="88"/>
      <c r="BE665" s="88"/>
      <c r="BF665" s="88"/>
      <c r="BG665" s="88"/>
      <c r="CF665" s="120" t="s">
        <v>610</v>
      </c>
      <c r="CG665" s="123" t="s">
        <v>610</v>
      </c>
      <c r="CH665" s="4" t="b">
        <f t="shared" si="112"/>
        <v>0</v>
      </c>
      <c r="CI665" s="69"/>
      <c r="CJ665" s="69"/>
      <c r="CK665" s="69"/>
      <c r="CP665" s="4" t="b">
        <f t="shared" si="113"/>
        <v>0</v>
      </c>
      <c r="CQ665" s="4" t="b">
        <f t="shared" si="114"/>
        <v>0</v>
      </c>
      <c r="CU665" s="4" t="b">
        <f>$CU$130</f>
        <v>0</v>
      </c>
      <c r="CX665" s="4" t="b">
        <f>$CX$133</f>
        <v>0</v>
      </c>
      <c r="CZ665" s="4" t="b">
        <f>CZ135</f>
        <v>0</v>
      </c>
      <c r="DB665" s="4" t="b">
        <f>$DB$137</f>
        <v>0</v>
      </c>
      <c r="DC665" s="69"/>
      <c r="DD665" s="5"/>
      <c r="DE665" s="5"/>
      <c r="DJ665" s="78"/>
    </row>
    <row r="666" spans="6:114">
      <c r="F666" s="88"/>
      <c r="G666" s="88"/>
      <c r="H666" s="88"/>
      <c r="I666" s="88"/>
      <c r="J666" s="88"/>
      <c r="K666" s="88"/>
      <c r="L666" s="88"/>
      <c r="M666" s="88"/>
      <c r="N666" s="88"/>
      <c r="O666" s="88"/>
      <c r="P666" s="88"/>
      <c r="Q666" s="88"/>
      <c r="R666" s="88"/>
      <c r="S666" s="88"/>
      <c r="T666" s="88"/>
      <c r="U666" s="88"/>
      <c r="V666" s="88"/>
      <c r="W666" s="88"/>
      <c r="X666" s="88"/>
      <c r="Y666" s="88"/>
      <c r="Z666" s="88"/>
      <c r="AA666" s="88"/>
      <c r="AB666" s="88"/>
      <c r="AC666" s="88"/>
      <c r="AD666" s="88"/>
      <c r="AE666" s="88"/>
      <c r="AF666" s="88"/>
      <c r="AG666" s="88"/>
      <c r="AH666" s="88"/>
      <c r="AI666" s="88"/>
      <c r="AJ666" s="88"/>
      <c r="AK666" s="88"/>
      <c r="AL666" s="88"/>
      <c r="AM666" s="88"/>
      <c r="AN666" s="88"/>
      <c r="AO666" s="88"/>
      <c r="AP666" s="88"/>
      <c r="AQ666" s="88"/>
      <c r="AR666" s="88"/>
      <c r="AS666" s="88"/>
      <c r="AT666" s="88"/>
      <c r="AU666" s="88"/>
      <c r="AV666" s="88"/>
      <c r="AW666" s="88"/>
      <c r="AX666" s="88"/>
      <c r="AY666" s="88"/>
      <c r="AZ666" s="88"/>
      <c r="BA666" s="88"/>
      <c r="BB666" s="88"/>
      <c r="BC666" s="88"/>
      <c r="BD666" s="88"/>
      <c r="BE666" s="88"/>
      <c r="BF666" s="88"/>
      <c r="BG666" s="88"/>
      <c r="CF666" s="120" t="s">
        <v>412</v>
      </c>
      <c r="CG666" s="123" t="s">
        <v>412</v>
      </c>
      <c r="CH666" s="4" t="b">
        <f t="shared" si="112"/>
        <v>0</v>
      </c>
      <c r="CI666" s="69"/>
      <c r="CJ666" s="69"/>
      <c r="CK666" s="69"/>
      <c r="CP666" s="4" t="b">
        <f t="shared" si="113"/>
        <v>0</v>
      </c>
      <c r="CQ666" s="4" t="b">
        <f t="shared" si="114"/>
        <v>0</v>
      </c>
      <c r="CS666" s="4" t="b">
        <f t="shared" ref="CS666:CS670" si="117">$CS$128</f>
        <v>0</v>
      </c>
      <c r="CY666" s="4" t="b">
        <f>CY134</f>
        <v>0</v>
      </c>
      <c r="DC666" s="69"/>
      <c r="DD666" s="5"/>
      <c r="DE666" s="5"/>
      <c r="DJ666" s="78"/>
    </row>
    <row r="667" spans="6:114">
      <c r="F667" s="88"/>
      <c r="G667" s="88"/>
      <c r="H667" s="88"/>
      <c r="I667" s="88"/>
      <c r="J667" s="88"/>
      <c r="K667" s="88"/>
      <c r="L667" s="88"/>
      <c r="M667" s="88"/>
      <c r="N667" s="88"/>
      <c r="O667" s="88"/>
      <c r="P667" s="88"/>
      <c r="Q667" s="88"/>
      <c r="R667" s="88"/>
      <c r="S667" s="88"/>
      <c r="T667" s="88"/>
      <c r="U667" s="88"/>
      <c r="V667" s="88"/>
      <c r="W667" s="88"/>
      <c r="X667" s="88"/>
      <c r="Y667" s="88"/>
      <c r="Z667" s="88"/>
      <c r="AA667" s="88"/>
      <c r="AB667" s="88"/>
      <c r="AC667" s="88"/>
      <c r="AD667" s="88"/>
      <c r="AE667" s="88"/>
      <c r="AF667" s="88"/>
      <c r="AG667" s="88"/>
      <c r="AH667" s="88"/>
      <c r="AI667" s="88"/>
      <c r="AJ667" s="88"/>
      <c r="AK667" s="88"/>
      <c r="AL667" s="88"/>
      <c r="AM667" s="88"/>
      <c r="AN667" s="88"/>
      <c r="AO667" s="88"/>
      <c r="AP667" s="88"/>
      <c r="AQ667" s="88"/>
      <c r="AR667" s="88"/>
      <c r="AS667" s="88"/>
      <c r="AT667" s="88"/>
      <c r="AU667" s="88"/>
      <c r="AV667" s="88"/>
      <c r="AW667" s="88"/>
      <c r="AX667" s="88"/>
      <c r="AY667" s="88"/>
      <c r="AZ667" s="88"/>
      <c r="BA667" s="88"/>
      <c r="BB667" s="88"/>
      <c r="BC667" s="88"/>
      <c r="BD667" s="88"/>
      <c r="BE667" s="88"/>
      <c r="BF667" s="88"/>
      <c r="BG667" s="88"/>
      <c r="CF667" s="120" t="str">
        <f>CF666&amp;"_1mM"</f>
        <v>PKACβ_1mM</v>
      </c>
      <c r="CG667" s="120" t="str">
        <f>CG666&amp;"_1mM"</f>
        <v>PKACβ_1mM</v>
      </c>
      <c r="CH667" s="4" t="b">
        <f t="shared" si="112"/>
        <v>0</v>
      </c>
      <c r="CI667" s="69"/>
      <c r="CJ667" s="69"/>
      <c r="CK667" s="69"/>
      <c r="CP667" s="4" t="b">
        <f t="shared" si="113"/>
        <v>0</v>
      </c>
      <c r="CQ667" s="4" t="b">
        <f t="shared" si="114"/>
        <v>0</v>
      </c>
      <c r="CU667" s="4" t="b">
        <f>$CU$130</f>
        <v>0</v>
      </c>
      <c r="CX667" s="4" t="b">
        <f>$CX$133</f>
        <v>0</v>
      </c>
      <c r="CZ667" s="4" t="b">
        <f>$CZ$135</f>
        <v>0</v>
      </c>
      <c r="DB667" s="4" t="b">
        <f>$DB$137</f>
        <v>0</v>
      </c>
      <c r="DC667" s="69"/>
      <c r="DD667" s="5"/>
      <c r="DE667" s="5"/>
      <c r="DJ667" s="78"/>
    </row>
    <row r="668" spans="6:114">
      <c r="F668" s="88"/>
      <c r="G668" s="88"/>
      <c r="H668" s="88"/>
      <c r="I668" s="88"/>
      <c r="J668" s="88"/>
      <c r="K668" s="88"/>
      <c r="L668" s="88"/>
      <c r="M668" s="88"/>
      <c r="N668" s="88"/>
      <c r="O668" s="88"/>
      <c r="P668" s="88"/>
      <c r="Q668" s="88"/>
      <c r="R668" s="88"/>
      <c r="S668" s="88"/>
      <c r="T668" s="88"/>
      <c r="U668" s="88"/>
      <c r="V668" s="88"/>
      <c r="W668" s="88"/>
      <c r="X668" s="88"/>
      <c r="Y668" s="88"/>
      <c r="Z668" s="88"/>
      <c r="AA668" s="88"/>
      <c r="AB668" s="88"/>
      <c r="AC668" s="88"/>
      <c r="AD668" s="88"/>
      <c r="AE668" s="88"/>
      <c r="AF668" s="88"/>
      <c r="AG668" s="88"/>
      <c r="AH668" s="88"/>
      <c r="AI668" s="88"/>
      <c r="AJ668" s="88"/>
      <c r="AK668" s="88"/>
      <c r="AL668" s="88"/>
      <c r="AM668" s="88"/>
      <c r="AN668" s="88"/>
      <c r="AO668" s="88"/>
      <c r="AP668" s="88"/>
      <c r="AQ668" s="88"/>
      <c r="AR668" s="88"/>
      <c r="AS668" s="88"/>
      <c r="AT668" s="88"/>
      <c r="AU668" s="88"/>
      <c r="AV668" s="88"/>
      <c r="AW668" s="88"/>
      <c r="AX668" s="88"/>
      <c r="AY668" s="88"/>
      <c r="AZ668" s="88"/>
      <c r="BA668" s="88"/>
      <c r="BB668" s="88"/>
      <c r="BC668" s="88"/>
      <c r="BD668" s="88"/>
      <c r="BE668" s="88"/>
      <c r="BF668" s="88"/>
      <c r="BG668" s="88"/>
      <c r="CF668" s="120" t="s">
        <v>413</v>
      </c>
      <c r="CG668" s="123" t="s">
        <v>413</v>
      </c>
      <c r="CH668" s="4" t="b">
        <f t="shared" si="112"/>
        <v>0</v>
      </c>
      <c r="CI668" s="69"/>
      <c r="CJ668" s="69"/>
      <c r="CK668" s="69"/>
      <c r="CP668" s="4" t="b">
        <f t="shared" si="113"/>
        <v>0</v>
      </c>
      <c r="CQ668" s="4" t="b">
        <f t="shared" si="114"/>
        <v>0</v>
      </c>
      <c r="CS668" s="4" t="b">
        <f t="shared" si="117"/>
        <v>0</v>
      </c>
      <c r="CY668" s="4" t="b">
        <f>CY134</f>
        <v>0</v>
      </c>
      <c r="DC668" s="69"/>
      <c r="DD668" s="5"/>
      <c r="DE668" s="5"/>
      <c r="DJ668" s="78"/>
    </row>
    <row r="669" spans="6:114">
      <c r="CF669" s="120" t="str">
        <f>CF668&amp;"_1mM"</f>
        <v>PKACγ_1mM</v>
      </c>
      <c r="CG669" s="120" t="str">
        <f>CG668&amp;"_1mM"</f>
        <v>PKACγ_1mM</v>
      </c>
      <c r="CI669" s="69"/>
      <c r="CJ669" s="69"/>
      <c r="CK669" s="69"/>
      <c r="DC669" s="69"/>
      <c r="DD669" s="5"/>
      <c r="DE669" s="5"/>
      <c r="DJ669" s="78"/>
    </row>
    <row r="670" spans="6:114">
      <c r="CF670" s="120" t="s">
        <v>414</v>
      </c>
      <c r="CG670" s="123" t="s">
        <v>414</v>
      </c>
      <c r="CH670" s="4" t="b">
        <f t="shared" si="112"/>
        <v>0</v>
      </c>
      <c r="CI670" s="69"/>
      <c r="CJ670" s="69"/>
      <c r="CK670" s="69"/>
      <c r="CP670" s="4" t="b">
        <f>IF(COUNTIF(DJ:DJ,CF670)&gt;0,TRUE,FALSE)</f>
        <v>0</v>
      </c>
      <c r="CQ670" s="4" t="b">
        <f>IF(COUNTIF($BU$142:$CB$317,CF670)&gt;0,TRUE,FALSE)</f>
        <v>0</v>
      </c>
      <c r="CS670" s="4" t="b">
        <f t="shared" si="117"/>
        <v>0</v>
      </c>
      <c r="CT670" s="4" t="b">
        <f>CT129</f>
        <v>0</v>
      </c>
      <c r="CY670" s="4" t="b">
        <f>CY134</f>
        <v>0</v>
      </c>
      <c r="DC670" s="69"/>
      <c r="DD670" s="5"/>
      <c r="DE670" s="5"/>
      <c r="DJ670" s="78"/>
    </row>
    <row r="671" spans="6:114">
      <c r="CF671" s="120" t="s">
        <v>611</v>
      </c>
      <c r="CG671" s="123" t="s">
        <v>611</v>
      </c>
      <c r="CH671" s="4" t="b">
        <f t="shared" si="112"/>
        <v>0</v>
      </c>
      <c r="CI671" s="69"/>
      <c r="CJ671" s="69"/>
      <c r="CK671" s="69"/>
      <c r="CP671" s="4" t="b">
        <f>IF(COUNTIF(DJ:DJ,CF671)&gt;0,TRUE,FALSE)</f>
        <v>0</v>
      </c>
      <c r="CQ671" s="4" t="b">
        <f>IF(COUNTIF($BU$142:$CB$317,CF671)&gt;0,TRUE,FALSE)</f>
        <v>0</v>
      </c>
      <c r="CU671" s="4" t="b">
        <f>$CU$130</f>
        <v>0</v>
      </c>
      <c r="CX671" s="4" t="b">
        <f>$CX$133</f>
        <v>0</v>
      </c>
      <c r="CZ671" s="4" t="b">
        <f>CZ135</f>
        <v>0</v>
      </c>
      <c r="DB671" s="4" t="b">
        <f>$DB$137</f>
        <v>0</v>
      </c>
      <c r="DC671" s="69"/>
      <c r="DD671" s="5"/>
      <c r="DE671" s="5"/>
      <c r="DJ671" s="78"/>
    </row>
    <row r="672" spans="6:114">
      <c r="CF672" s="120" t="s">
        <v>417</v>
      </c>
      <c r="CG672" s="123" t="s">
        <v>417</v>
      </c>
      <c r="CH672" s="4" t="b">
        <f t="shared" si="112"/>
        <v>0</v>
      </c>
      <c r="CI672" s="69"/>
      <c r="CJ672" s="69"/>
      <c r="CK672" s="69"/>
      <c r="CP672" s="4" t="b">
        <f>IF(COUNTIF(DJ:DJ,CF672)&gt;0,TRUE,FALSE)</f>
        <v>0</v>
      </c>
      <c r="CQ672" s="4" t="b">
        <f>IF(COUNTIF($BU$142:$CB$317,CF672)&gt;0,TRUE,FALSE)</f>
        <v>0</v>
      </c>
      <c r="CS672" s="4" t="b">
        <f t="shared" ref="CS672:CS680" si="118">$CS$128</f>
        <v>0</v>
      </c>
      <c r="CY672" s="4" t="b">
        <f>CY134</f>
        <v>0</v>
      </c>
      <c r="DC672" s="69"/>
      <c r="DD672" s="5"/>
      <c r="DE672" s="5"/>
      <c r="DJ672" s="78"/>
    </row>
    <row r="673" spans="84:114">
      <c r="CF673" s="120" t="str">
        <f>CF672&amp;"_1mM"</f>
        <v>PKCβ1_1mM</v>
      </c>
      <c r="CG673" s="120" t="str">
        <f>CG672&amp;"_1mM"</f>
        <v>PKCβ1_1mM</v>
      </c>
      <c r="CI673" s="69"/>
      <c r="CJ673" s="69"/>
      <c r="CK673" s="69"/>
      <c r="DC673" s="69"/>
      <c r="DD673" s="5"/>
      <c r="DE673" s="5"/>
      <c r="DJ673" s="78"/>
    </row>
    <row r="674" spans="84:114">
      <c r="CF674" s="121" t="s">
        <v>418</v>
      </c>
      <c r="CG674" s="123" t="s">
        <v>418</v>
      </c>
      <c r="CH674" s="4" t="b">
        <f t="shared" si="112"/>
        <v>0</v>
      </c>
      <c r="CI674" s="69"/>
      <c r="CJ674" s="69"/>
      <c r="CK674" s="69"/>
      <c r="CP674" s="4" t="b">
        <f>IF(COUNTIF(DJ:DJ,CF674)&gt;0,TRUE,FALSE)</f>
        <v>0</v>
      </c>
      <c r="CQ674" s="4" t="b">
        <f>IF(COUNTIF($BU$142:$CB$317,CF674)&gt;0,TRUE,FALSE)</f>
        <v>0</v>
      </c>
      <c r="CS674" s="4" t="b">
        <f t="shared" si="118"/>
        <v>0</v>
      </c>
      <c r="CY674" s="4" t="b">
        <f>CY134</f>
        <v>0</v>
      </c>
      <c r="DC674" s="69"/>
      <c r="DD674" s="5"/>
      <c r="DE674" s="5"/>
      <c r="DJ674" s="78"/>
    </row>
    <row r="675" spans="84:114">
      <c r="CF675" s="120" t="str">
        <f>CF674&amp;"_1mM"</f>
        <v>PKCβ2_1mM</v>
      </c>
      <c r="CG675" s="120" t="str">
        <f>CG674&amp;"_1mM"</f>
        <v>PKCβ2_1mM</v>
      </c>
      <c r="CI675" s="69"/>
      <c r="CJ675" s="69"/>
      <c r="CK675" s="69"/>
      <c r="DC675" s="69"/>
      <c r="DD675" s="5"/>
      <c r="DE675" s="5"/>
      <c r="DJ675" s="78"/>
    </row>
    <row r="676" spans="84:114">
      <c r="CF676" s="120" t="s">
        <v>419</v>
      </c>
      <c r="CG676" s="123" t="s">
        <v>419</v>
      </c>
      <c r="CH676" s="4" t="b">
        <f t="shared" si="112"/>
        <v>0</v>
      </c>
      <c r="CI676" s="69"/>
      <c r="CJ676" s="69"/>
      <c r="CK676" s="69"/>
      <c r="CP676" s="4" t="b">
        <f>IF(COUNTIF(DJ:DJ,CF676)&gt;0,TRUE,FALSE)</f>
        <v>0</v>
      </c>
      <c r="CQ676" s="4" t="b">
        <f>IF(COUNTIF($BU$142:$CB$317,CF676)&gt;0,TRUE,FALSE)</f>
        <v>0</v>
      </c>
      <c r="CS676" s="4" t="b">
        <f t="shared" si="118"/>
        <v>0</v>
      </c>
      <c r="CY676" s="4" t="b">
        <f>CY134</f>
        <v>0</v>
      </c>
      <c r="DC676" s="69"/>
      <c r="DD676" s="5"/>
      <c r="DE676" s="5"/>
      <c r="DJ676" s="78"/>
    </row>
    <row r="677" spans="84:114">
      <c r="CF677" s="120" t="s">
        <v>841</v>
      </c>
      <c r="CG677" s="123" t="s">
        <v>841</v>
      </c>
      <c r="CH677" s="4" t="b">
        <f t="shared" ref="CH677" si="119">IF(COUNTIF(CP677:DD677,TRUE)=0,FALSE,TRUE)</f>
        <v>0</v>
      </c>
      <c r="CI677" s="69"/>
      <c r="CJ677" s="69"/>
      <c r="CK677" s="69"/>
      <c r="CP677" s="4" t="b">
        <f>IF(COUNTIF(DJ:DJ,CF677)&gt;0,TRUE,FALSE)</f>
        <v>0</v>
      </c>
      <c r="CQ677" s="4" t="b">
        <f>IF(COUNTIF($BU$142:$CB$317,CF677)&gt;0,TRUE,FALSE)</f>
        <v>0</v>
      </c>
      <c r="CU677" s="4" t="b">
        <f>$CU$130</f>
        <v>0</v>
      </c>
      <c r="CX677" s="4" t="b">
        <f>$CX$133</f>
        <v>0</v>
      </c>
      <c r="CZ677" s="4" t="b">
        <f>$CZ$135</f>
        <v>0</v>
      </c>
      <c r="DB677" s="4" t="b">
        <f>$DB$137</f>
        <v>0</v>
      </c>
      <c r="DC677" s="69"/>
      <c r="DD677" s="5"/>
      <c r="DE677" s="5"/>
      <c r="DJ677" s="78"/>
    </row>
    <row r="678" spans="84:114">
      <c r="CF678" s="120" t="s">
        <v>420</v>
      </c>
      <c r="CG678" s="123" t="s">
        <v>420</v>
      </c>
      <c r="CH678" s="4" t="b">
        <f t="shared" si="112"/>
        <v>0</v>
      </c>
      <c r="CI678" s="69"/>
      <c r="CJ678" s="69"/>
      <c r="CK678" s="69"/>
      <c r="CP678" s="4" t="b">
        <f>IF(COUNTIF(DJ:DJ,CF678)&gt;0,TRUE,FALSE)</f>
        <v>0</v>
      </c>
      <c r="CQ678" s="4" t="b">
        <f>IF(COUNTIF($BU$142:$CB$317,CF678)&gt;0,TRUE,FALSE)</f>
        <v>0</v>
      </c>
      <c r="CS678" s="4" t="b">
        <f t="shared" si="118"/>
        <v>0</v>
      </c>
      <c r="CY678" s="4" t="b">
        <f>CY134</f>
        <v>0</v>
      </c>
      <c r="DC678" s="69"/>
      <c r="DD678" s="5"/>
      <c r="DE678" s="5"/>
      <c r="DJ678" s="78"/>
    </row>
    <row r="679" spans="84:114">
      <c r="CF679" s="120" t="str">
        <f>CF678&amp;"_1mM"</f>
        <v>PKCδ_1mM</v>
      </c>
      <c r="CG679" s="120" t="str">
        <f>CG678&amp;"_1mM"</f>
        <v>PKCδ_1mM</v>
      </c>
      <c r="CI679" s="69"/>
      <c r="CJ679" s="69"/>
      <c r="CK679" s="69"/>
      <c r="DC679" s="69"/>
      <c r="DD679" s="5"/>
      <c r="DE679" s="5"/>
      <c r="DJ679" s="78"/>
    </row>
    <row r="680" spans="84:114">
      <c r="CF680" s="120" t="s">
        <v>423</v>
      </c>
      <c r="CG680" s="123" t="s">
        <v>423</v>
      </c>
      <c r="CH680" s="4" t="b">
        <f t="shared" si="112"/>
        <v>0</v>
      </c>
      <c r="CI680" s="69"/>
      <c r="CJ680" s="69"/>
      <c r="CK680" s="69"/>
      <c r="CP680" s="4" t="b">
        <f>IF(COUNTIF(DJ:DJ,CF680)&gt;0,TRUE,FALSE)</f>
        <v>0</v>
      </c>
      <c r="CQ680" s="4" t="b">
        <f>IF(COUNTIF($BU$142:$CB$317,CF680)&gt;0,TRUE,FALSE)</f>
        <v>0</v>
      </c>
      <c r="CS680" s="4" t="b">
        <f t="shared" si="118"/>
        <v>0</v>
      </c>
      <c r="CY680" s="4" t="b">
        <f>CY134</f>
        <v>0</v>
      </c>
      <c r="DC680" s="69"/>
      <c r="DD680" s="5"/>
      <c r="DJ680" s="78"/>
    </row>
    <row r="681" spans="84:114">
      <c r="CF681" s="120" t="s">
        <v>612</v>
      </c>
      <c r="CG681" s="123" t="s">
        <v>612</v>
      </c>
      <c r="CH681" s="4" t="b">
        <f t="shared" si="112"/>
        <v>0</v>
      </c>
      <c r="CI681" s="69"/>
      <c r="CJ681" s="69"/>
      <c r="CK681" s="69"/>
      <c r="CP681" s="4" t="b">
        <f>IF(COUNTIF(DJ:DJ,CF681)&gt;0,TRUE,FALSE)</f>
        <v>0</v>
      </c>
      <c r="CQ681" s="4" t="b">
        <f>IF(COUNTIF($BU$142:$CB$317,CF681)&gt;0,TRUE,FALSE)</f>
        <v>0</v>
      </c>
      <c r="CU681" s="4" t="b">
        <f>$CU$130</f>
        <v>0</v>
      </c>
      <c r="CX681" s="4" t="b">
        <f>$CX$133</f>
        <v>0</v>
      </c>
      <c r="CZ681" s="4" t="b">
        <f>CZ135</f>
        <v>0</v>
      </c>
      <c r="DB681" s="4" t="b">
        <f>$DB$137</f>
        <v>0</v>
      </c>
      <c r="DC681" s="69"/>
      <c r="DD681" s="5"/>
      <c r="DJ681" s="78"/>
    </row>
    <row r="682" spans="84:114">
      <c r="CF682" s="120" t="s">
        <v>424</v>
      </c>
      <c r="CG682" s="123" t="s">
        <v>424</v>
      </c>
      <c r="CH682" s="4" t="b">
        <f t="shared" si="112"/>
        <v>0</v>
      </c>
      <c r="CI682" s="69"/>
      <c r="CJ682" s="69"/>
      <c r="CK682" s="69"/>
      <c r="CP682" s="4" t="b">
        <f>IF(COUNTIF(DJ:DJ,CF682)&gt;0,TRUE,FALSE)</f>
        <v>0</v>
      </c>
      <c r="CQ682" s="4" t="b">
        <f>IF(COUNTIF($BU$142:$CB$317,CF682)&gt;0,TRUE,FALSE)</f>
        <v>0</v>
      </c>
      <c r="CS682" s="4" t="b">
        <f t="shared" ref="CS682:CS692" si="120">$CS$128</f>
        <v>0</v>
      </c>
      <c r="CY682" s="4" t="b">
        <f>CY134</f>
        <v>0</v>
      </c>
      <c r="DC682" s="69"/>
      <c r="DD682" s="5"/>
      <c r="DJ682" s="78"/>
    </row>
    <row r="683" spans="84:114">
      <c r="CF683" s="120" t="str">
        <f>CF682&amp;"_1mM"</f>
        <v>PKCζ_1mM</v>
      </c>
      <c r="CG683" s="120" t="str">
        <f>CG682&amp;"_1mM"</f>
        <v>PKCζ_1mM</v>
      </c>
      <c r="CI683" s="69"/>
      <c r="CJ683" s="69"/>
      <c r="CK683" s="69"/>
      <c r="DC683" s="69"/>
      <c r="DD683" s="5"/>
      <c r="DJ683" s="78"/>
    </row>
    <row r="684" spans="84:114">
      <c r="CF684" s="120" t="s">
        <v>425</v>
      </c>
      <c r="CG684" s="123" t="s">
        <v>425</v>
      </c>
      <c r="CH684" s="4" t="b">
        <f t="shared" si="112"/>
        <v>0</v>
      </c>
      <c r="CI684" s="69"/>
      <c r="CJ684" s="69"/>
      <c r="CK684" s="69"/>
      <c r="CP684" s="4" t="b">
        <f>IF(COUNTIF(DJ:DJ,CF684)&gt;0,TRUE,FALSE)</f>
        <v>0</v>
      </c>
      <c r="CQ684" s="4" t="b">
        <f>IF(COUNTIF($BU$142:$CB$317,CF684)&gt;0,TRUE,FALSE)</f>
        <v>0</v>
      </c>
      <c r="CS684" s="4" t="b">
        <f t="shared" si="120"/>
        <v>0</v>
      </c>
      <c r="CY684" s="4" t="b">
        <f>CY134</f>
        <v>0</v>
      </c>
      <c r="DC684" s="69"/>
      <c r="DD684" s="5"/>
      <c r="DJ684" s="78"/>
    </row>
    <row r="685" spans="84:114">
      <c r="CF685" s="120" t="str">
        <f>CF684&amp;"_1mM"</f>
        <v>PKCη_1mM</v>
      </c>
      <c r="CG685" s="120" t="str">
        <f>CG684&amp;"_1mM"</f>
        <v>PKCη_1mM</v>
      </c>
      <c r="CI685" s="69"/>
      <c r="CJ685" s="69"/>
      <c r="CK685" s="69"/>
      <c r="DC685" s="69"/>
      <c r="DD685" s="5"/>
      <c r="DJ685" s="78"/>
    </row>
    <row r="686" spans="84:114">
      <c r="CF686" s="120" t="s">
        <v>426</v>
      </c>
      <c r="CG686" s="123" t="s">
        <v>426</v>
      </c>
      <c r="CH686" s="4" t="b">
        <f t="shared" si="112"/>
        <v>0</v>
      </c>
      <c r="CI686" s="69"/>
      <c r="CJ686" s="69"/>
      <c r="CK686" s="69"/>
      <c r="CP686" s="4" t="b">
        <f>IF(COUNTIF(DJ:DJ,CF686)&gt;0,TRUE,FALSE)</f>
        <v>0</v>
      </c>
      <c r="CQ686" s="4" t="b">
        <f>IF(COUNTIF($BU$142:$CB$317,CF686)&gt;0,TRUE,FALSE)</f>
        <v>0</v>
      </c>
      <c r="CS686" s="4" t="b">
        <f t="shared" si="120"/>
        <v>0</v>
      </c>
      <c r="CY686" s="4" t="b">
        <f>CY134</f>
        <v>0</v>
      </c>
      <c r="DC686" s="69"/>
      <c r="DD686" s="5"/>
      <c r="DJ686" s="78"/>
    </row>
    <row r="687" spans="84:114">
      <c r="CF687" s="120" t="str">
        <f>CF686&amp;"_1mM"</f>
        <v>PKCθ_1mM</v>
      </c>
      <c r="CG687" s="120" t="str">
        <f>CG686&amp;"_1mM"</f>
        <v>PKCθ_1mM</v>
      </c>
      <c r="CI687" s="69"/>
      <c r="CJ687" s="69"/>
      <c r="CK687" s="69"/>
      <c r="DC687" s="69"/>
      <c r="DD687" s="5"/>
      <c r="DJ687" s="78"/>
    </row>
    <row r="688" spans="84:114">
      <c r="CF688" s="120" t="s">
        <v>428</v>
      </c>
      <c r="CG688" s="123" t="s">
        <v>428</v>
      </c>
      <c r="CH688" s="4" t="b">
        <f t="shared" si="112"/>
        <v>0</v>
      </c>
      <c r="CI688" s="69"/>
      <c r="CJ688" s="69"/>
      <c r="CK688" s="69"/>
      <c r="CP688" s="4" t="b">
        <f>IF(COUNTIF(DJ:DJ,CF688)&gt;0,TRUE,FALSE)</f>
        <v>0</v>
      </c>
      <c r="CQ688" s="4" t="b">
        <f>IF(COUNTIF($BU$142:$CB$317,CF688)&gt;0,TRUE,FALSE)</f>
        <v>0</v>
      </c>
      <c r="CS688" s="4" t="b">
        <f t="shared" si="120"/>
        <v>0</v>
      </c>
      <c r="CY688" s="4" t="b">
        <f>CY134</f>
        <v>0</v>
      </c>
      <c r="DC688" s="69"/>
      <c r="DD688" s="5"/>
      <c r="DJ688" s="78"/>
    </row>
    <row r="689" spans="82:114">
      <c r="CF689" s="120" t="str">
        <f>CF688&amp;"_1mM"</f>
        <v>PKCι_1mM</v>
      </c>
      <c r="CG689" s="120" t="str">
        <f>CG688&amp;"_1mM"</f>
        <v>PKCι_1mM</v>
      </c>
      <c r="CI689" s="69"/>
      <c r="CJ689" s="69"/>
      <c r="CK689" s="69"/>
      <c r="DC689" s="69"/>
      <c r="DD689" s="5"/>
      <c r="DJ689" s="78"/>
    </row>
    <row r="690" spans="82:114">
      <c r="CF690" s="120" t="s">
        <v>429</v>
      </c>
      <c r="CG690" s="123" t="s">
        <v>429</v>
      </c>
      <c r="CH690" s="4" t="b">
        <f t="shared" si="112"/>
        <v>0</v>
      </c>
      <c r="CI690" s="69"/>
      <c r="CJ690" s="69"/>
      <c r="CK690" s="69"/>
      <c r="CP690" s="4" t="b">
        <f>IF(COUNTIF(DJ:DJ,CF690)&gt;0,TRUE,FALSE)</f>
        <v>0</v>
      </c>
      <c r="CQ690" s="4" t="b">
        <f>IF(COUNTIF($BU$142:$CB$317,CF690)&gt;0,TRUE,FALSE)</f>
        <v>0</v>
      </c>
      <c r="CS690" s="4" t="b">
        <f t="shared" si="120"/>
        <v>0</v>
      </c>
      <c r="CY690" s="4" t="b">
        <f>CY134</f>
        <v>0</v>
      </c>
      <c r="DC690" s="69"/>
      <c r="DD690" s="5"/>
      <c r="DJ690" s="78"/>
    </row>
    <row r="691" spans="82:114">
      <c r="CF691" s="120" t="str">
        <f>CF690&amp;"_1mM"</f>
        <v>PKD1_1mM</v>
      </c>
      <c r="CG691" s="120" t="str">
        <f>CG690&amp;"_1mM"</f>
        <v>PKD1_1mM</v>
      </c>
      <c r="CI691" s="69"/>
      <c r="CJ691" s="69"/>
      <c r="CK691" s="69"/>
      <c r="DC691" s="69"/>
      <c r="DD691" s="5"/>
      <c r="DJ691" s="93"/>
    </row>
    <row r="692" spans="82:114">
      <c r="CF692" s="120" t="s">
        <v>430</v>
      </c>
      <c r="CG692" s="123" t="s">
        <v>430</v>
      </c>
      <c r="CH692" s="4" t="b">
        <f t="shared" si="112"/>
        <v>0</v>
      </c>
      <c r="CI692" s="69"/>
      <c r="CJ692" s="69"/>
      <c r="CK692" s="69"/>
      <c r="CP692" s="4" t="b">
        <f>IF(COUNTIF(DJ:DJ,CF692)&gt;0,TRUE,FALSE)</f>
        <v>0</v>
      </c>
      <c r="CQ692" s="4" t="b">
        <f>IF(COUNTIF($BU$142:$CB$317,CF692)&gt;0,TRUE,FALSE)</f>
        <v>0</v>
      </c>
      <c r="CS692" s="4" t="b">
        <f t="shared" si="120"/>
        <v>0</v>
      </c>
      <c r="CT692" s="4" t="b">
        <f>CT129</f>
        <v>0</v>
      </c>
      <c r="CY692" s="4" t="b">
        <f>CY134</f>
        <v>0</v>
      </c>
      <c r="DC692" s="69"/>
      <c r="DD692" s="5"/>
    </row>
    <row r="693" spans="82:114">
      <c r="CF693" s="120" t="s">
        <v>613</v>
      </c>
      <c r="CG693" s="123" t="s">
        <v>613</v>
      </c>
      <c r="CH693" s="4" t="b">
        <f t="shared" si="112"/>
        <v>0</v>
      </c>
      <c r="CI693" s="69"/>
      <c r="CJ693" s="69"/>
      <c r="CK693" s="69"/>
      <c r="CP693" s="4" t="b">
        <f>IF(COUNTIF(DJ:DJ,CF693)&gt;0,TRUE,FALSE)</f>
        <v>0</v>
      </c>
      <c r="CQ693" s="4" t="b">
        <f>IF(COUNTIF($BU$142:$CB$317,CF693)&gt;0,TRUE,FALSE)</f>
        <v>0</v>
      </c>
      <c r="CU693" s="4" t="b">
        <f>$CU$130</f>
        <v>0</v>
      </c>
      <c r="CX693" s="4" t="b">
        <f>$CX$133</f>
        <v>0</v>
      </c>
      <c r="CZ693" s="4" t="b">
        <f>CZ135</f>
        <v>0</v>
      </c>
      <c r="DB693" s="4" t="b">
        <f>$DB$137</f>
        <v>0</v>
      </c>
      <c r="DC693" s="69"/>
      <c r="DD693" s="5"/>
    </row>
    <row r="694" spans="82:114">
      <c r="CF694" s="120" t="s">
        <v>431</v>
      </c>
      <c r="CG694" s="123" t="s">
        <v>431</v>
      </c>
      <c r="CH694" s="4" t="b">
        <f t="shared" si="112"/>
        <v>0</v>
      </c>
      <c r="CI694" s="69"/>
      <c r="CJ694" s="69"/>
      <c r="CK694" s="69"/>
      <c r="CP694" s="4" t="b">
        <f>IF(COUNTIF(DJ:DJ,CF694)&gt;0,TRUE,FALSE)</f>
        <v>0</v>
      </c>
      <c r="CQ694" s="4" t="b">
        <f>IF(COUNTIF($BU$142:$CB$317,CF694)&gt;0,TRUE,FALSE)</f>
        <v>0</v>
      </c>
      <c r="CS694" s="4" t="b">
        <f t="shared" ref="CS694:CS698" si="121">$CS$128</f>
        <v>0</v>
      </c>
      <c r="CY694" s="4" t="b">
        <f>CY134</f>
        <v>0</v>
      </c>
      <c r="DC694" s="69"/>
      <c r="DD694" s="5"/>
    </row>
    <row r="695" spans="82:114">
      <c r="CF695" s="120" t="str">
        <f>CF694&amp;"_1mM"</f>
        <v>PKD3_1mM</v>
      </c>
      <c r="CG695" s="120" t="str">
        <f>CG694&amp;"_1mM"</f>
        <v>PKD3_1mM</v>
      </c>
      <c r="CI695" s="69"/>
      <c r="CJ695" s="69"/>
      <c r="CK695" s="69"/>
      <c r="DC695" s="69"/>
      <c r="DD695" s="5"/>
    </row>
    <row r="696" spans="82:114">
      <c r="CD696" s="137" t="s">
        <v>865</v>
      </c>
      <c r="CF696" s="120" t="s">
        <v>433</v>
      </c>
      <c r="CG696" s="123" t="s">
        <v>433</v>
      </c>
      <c r="CH696" s="4" t="b">
        <f t="shared" si="112"/>
        <v>0</v>
      </c>
      <c r="CI696" s="69"/>
      <c r="CJ696" s="69"/>
      <c r="CK696" s="69"/>
      <c r="CP696" s="4" t="b">
        <f t="shared" ref="CP696:CP703" si="122">IF(COUNTIF(DJ:DJ,CF696)&gt;0,TRUE,FALSE)</f>
        <v>0</v>
      </c>
      <c r="CQ696" s="4" t="b">
        <f t="shared" ref="CQ696:CQ703" si="123">IF(COUNTIF($BU$142:$CB$317,CF696)&gt;0,TRUE,FALSE)</f>
        <v>0</v>
      </c>
      <c r="CS696" s="4" t="b">
        <f t="shared" si="121"/>
        <v>0</v>
      </c>
      <c r="CY696" s="4" t="b">
        <f>CY134</f>
        <v>0</v>
      </c>
      <c r="DC696" s="69"/>
      <c r="DD696" s="5"/>
    </row>
    <row r="697" spans="82:114">
      <c r="CD697" s="137" t="s">
        <v>865</v>
      </c>
      <c r="CF697" s="120" t="s">
        <v>434</v>
      </c>
      <c r="CG697" s="123" t="s">
        <v>434</v>
      </c>
      <c r="CH697" s="4" t="b">
        <f t="shared" si="112"/>
        <v>0</v>
      </c>
      <c r="CI697" s="69"/>
      <c r="CJ697" s="69"/>
      <c r="CK697" s="69"/>
      <c r="CP697" s="4" t="b">
        <f t="shared" si="122"/>
        <v>0</v>
      </c>
      <c r="CQ697" s="4" t="b">
        <f t="shared" si="123"/>
        <v>0</v>
      </c>
      <c r="CS697" s="4" t="b">
        <f t="shared" si="121"/>
        <v>0</v>
      </c>
      <c r="CY697" s="4" t="b">
        <f>CY134</f>
        <v>0</v>
      </c>
      <c r="DC697" s="69"/>
      <c r="DD697" s="5"/>
    </row>
    <row r="698" spans="82:114">
      <c r="CF698" s="120" t="s">
        <v>435</v>
      </c>
      <c r="CG698" s="123" t="s">
        <v>435</v>
      </c>
      <c r="CH698" s="4" t="b">
        <f t="shared" si="112"/>
        <v>0</v>
      </c>
      <c r="CI698" s="69"/>
      <c r="CJ698" s="69"/>
      <c r="CK698" s="69"/>
      <c r="CP698" s="4" t="b">
        <f t="shared" si="122"/>
        <v>0</v>
      </c>
      <c r="CQ698" s="4" t="b">
        <f t="shared" si="123"/>
        <v>0</v>
      </c>
      <c r="CS698" s="4" t="b">
        <f t="shared" si="121"/>
        <v>0</v>
      </c>
      <c r="CV698" s="4" t="b">
        <f>CV131</f>
        <v>0</v>
      </c>
      <c r="CY698" s="4" t="b">
        <f>CY134</f>
        <v>0</v>
      </c>
      <c r="DC698" s="69"/>
      <c r="DD698" s="5"/>
    </row>
    <row r="699" spans="82:114">
      <c r="CF699" s="121" t="s">
        <v>614</v>
      </c>
      <c r="CG699" s="123" t="s">
        <v>614</v>
      </c>
      <c r="CH699" s="4" t="b">
        <f t="shared" si="112"/>
        <v>0</v>
      </c>
      <c r="CI699" s="69"/>
      <c r="CJ699" s="69"/>
      <c r="CK699" s="69"/>
      <c r="CP699" s="4" t="b">
        <f t="shared" si="122"/>
        <v>0</v>
      </c>
      <c r="CQ699" s="4" t="b">
        <f t="shared" si="123"/>
        <v>0</v>
      </c>
      <c r="CU699" s="4" t="b">
        <f>$CU$130</f>
        <v>0</v>
      </c>
      <c r="CX699" s="4" t="b">
        <f>$CX$133</f>
        <v>0</v>
      </c>
      <c r="CZ699" s="4" t="b">
        <f>CZ135</f>
        <v>0</v>
      </c>
      <c r="DB699" s="4" t="b">
        <f>$DB$137</f>
        <v>0</v>
      </c>
      <c r="DC699" s="69"/>
      <c r="DD699" s="5"/>
    </row>
    <row r="700" spans="82:114">
      <c r="CD700" s="137" t="s">
        <v>865</v>
      </c>
      <c r="CF700" s="120" t="s">
        <v>436</v>
      </c>
      <c r="CG700" s="123" t="s">
        <v>436</v>
      </c>
      <c r="CH700" s="4" t="b">
        <f t="shared" si="112"/>
        <v>0</v>
      </c>
      <c r="CI700" s="69"/>
      <c r="CJ700" s="69"/>
      <c r="CK700" s="69"/>
      <c r="CP700" s="4" t="b">
        <f t="shared" si="122"/>
        <v>0</v>
      </c>
      <c r="CQ700" s="4" t="b">
        <f t="shared" si="123"/>
        <v>0</v>
      </c>
      <c r="CS700" s="4" t="b">
        <f t="shared" ref="CS700:CS701" si="124">$CS$128</f>
        <v>0</v>
      </c>
      <c r="CV700" s="4" t="b">
        <f>CV131</f>
        <v>0</v>
      </c>
      <c r="CY700" s="4" t="b">
        <f>CY134</f>
        <v>0</v>
      </c>
      <c r="DC700" s="69"/>
      <c r="DD700" s="5"/>
    </row>
    <row r="701" spans="82:114">
      <c r="CF701" s="120" t="s">
        <v>438</v>
      </c>
      <c r="CG701" s="123" t="s">
        <v>438</v>
      </c>
      <c r="CH701" s="4" t="b">
        <f t="shared" si="112"/>
        <v>0</v>
      </c>
      <c r="CI701" s="69"/>
      <c r="CJ701" s="69"/>
      <c r="CK701" s="69"/>
      <c r="CP701" s="4" t="b">
        <f t="shared" si="122"/>
        <v>0</v>
      </c>
      <c r="CQ701" s="4" t="b">
        <f t="shared" si="123"/>
        <v>0</v>
      </c>
      <c r="CS701" s="4" t="b">
        <f t="shared" si="124"/>
        <v>0</v>
      </c>
      <c r="CY701" s="4" t="b">
        <f>CY134</f>
        <v>0</v>
      </c>
      <c r="DC701" s="69"/>
      <c r="DD701" s="5"/>
    </row>
    <row r="702" spans="82:114">
      <c r="CF702" s="120" t="s">
        <v>615</v>
      </c>
      <c r="CG702" s="123" t="s">
        <v>615</v>
      </c>
      <c r="CH702" s="4" t="b">
        <f t="shared" si="112"/>
        <v>0</v>
      </c>
      <c r="CI702" s="69"/>
      <c r="CJ702" s="69"/>
      <c r="CK702" s="69"/>
      <c r="CP702" s="4" t="b">
        <f t="shared" si="122"/>
        <v>0</v>
      </c>
      <c r="CQ702" s="4" t="b">
        <f t="shared" si="123"/>
        <v>0</v>
      </c>
      <c r="CU702" s="4" t="b">
        <f>$CU$130</f>
        <v>0</v>
      </c>
      <c r="CX702" s="4" t="b">
        <f>$CX$133</f>
        <v>0</v>
      </c>
      <c r="CZ702" s="4" t="b">
        <f>CZ135</f>
        <v>0</v>
      </c>
      <c r="DB702" s="4" t="b">
        <f>$DB$137</f>
        <v>0</v>
      </c>
      <c r="DC702" s="69"/>
      <c r="DD702" s="5"/>
    </row>
    <row r="703" spans="82:114">
      <c r="CF703" s="120" t="s">
        <v>439</v>
      </c>
      <c r="CG703" s="123" t="s">
        <v>439</v>
      </c>
      <c r="CH703" s="4" t="b">
        <f t="shared" si="112"/>
        <v>0</v>
      </c>
      <c r="CI703" s="69"/>
      <c r="CJ703" s="69"/>
      <c r="CK703" s="69"/>
      <c r="CP703" s="4" t="b">
        <f t="shared" si="122"/>
        <v>0</v>
      </c>
      <c r="CQ703" s="4" t="b">
        <f t="shared" si="123"/>
        <v>0</v>
      </c>
      <c r="CS703" s="4" t="b">
        <f t="shared" ref="CS703:CS705" si="125">$CS$128</f>
        <v>0</v>
      </c>
      <c r="CY703" s="4" t="b">
        <f>CY134</f>
        <v>0</v>
      </c>
      <c r="DC703" s="69"/>
      <c r="DD703" s="5"/>
    </row>
    <row r="704" spans="82:114">
      <c r="CF704" s="120" t="str">
        <f>CF703&amp;"_1mM"</f>
        <v>PRKX_1mM</v>
      </c>
      <c r="CG704" s="120" t="str">
        <f>CG703&amp;"_1mM"</f>
        <v>PRKX_1mM</v>
      </c>
      <c r="CI704" s="69"/>
      <c r="CJ704" s="69"/>
      <c r="CK704" s="69"/>
      <c r="DC704" s="69"/>
      <c r="DD704" s="5"/>
    </row>
    <row r="705" spans="84:108">
      <c r="CF705" s="120" t="s">
        <v>440</v>
      </c>
      <c r="CG705" s="123" t="s">
        <v>440</v>
      </c>
      <c r="CH705" s="4" t="b">
        <f t="shared" si="112"/>
        <v>0</v>
      </c>
      <c r="CI705" s="69"/>
      <c r="CJ705" s="69"/>
      <c r="CK705" s="69"/>
      <c r="CP705" s="4" t="b">
        <f t="shared" ref="CP705:CP722" si="126">IF(COUNTIF(DJ:DJ,CF705)&gt;0,TRUE,FALSE)</f>
        <v>0</v>
      </c>
      <c r="CQ705" s="4" t="b">
        <f t="shared" ref="CQ705:CQ722" si="127">IF(COUNTIF($BU$142:$CB$317,CF705)&gt;0,TRUE,FALSE)</f>
        <v>0</v>
      </c>
      <c r="CS705" s="4" t="b">
        <f t="shared" si="125"/>
        <v>0</v>
      </c>
      <c r="CY705" s="4" t="b">
        <f>CY134</f>
        <v>0</v>
      </c>
      <c r="DC705" s="69"/>
      <c r="DD705" s="5"/>
    </row>
    <row r="706" spans="84:108">
      <c r="CF706" s="120" t="s">
        <v>616</v>
      </c>
      <c r="CG706" s="123" t="s">
        <v>616</v>
      </c>
      <c r="CH706" s="4" t="b">
        <f t="shared" si="112"/>
        <v>0</v>
      </c>
      <c r="CI706" s="69"/>
      <c r="CJ706" s="69"/>
      <c r="CK706" s="69"/>
      <c r="CP706" s="4" t="b">
        <f t="shared" si="126"/>
        <v>0</v>
      </c>
      <c r="CQ706" s="4" t="b">
        <f t="shared" si="127"/>
        <v>0</v>
      </c>
      <c r="CU706" s="4" t="b">
        <f>$CU$130</f>
        <v>0</v>
      </c>
      <c r="CX706" s="4" t="b">
        <f>$CX$133</f>
        <v>0</v>
      </c>
      <c r="CZ706" s="4" t="b">
        <f>CZ135</f>
        <v>0</v>
      </c>
      <c r="DB706" s="4" t="b">
        <f>$DB$137</f>
        <v>0</v>
      </c>
      <c r="DC706" s="69"/>
      <c r="DD706" s="5"/>
    </row>
    <row r="707" spans="84:108">
      <c r="CF707" s="120" t="s">
        <v>617</v>
      </c>
      <c r="CG707" s="123" t="s">
        <v>617</v>
      </c>
      <c r="CH707" s="4" t="b">
        <f t="shared" si="112"/>
        <v>0</v>
      </c>
      <c r="CI707" s="69"/>
      <c r="CJ707" s="69"/>
      <c r="CK707" s="69"/>
      <c r="CP707" s="4" t="b">
        <f t="shared" si="126"/>
        <v>0</v>
      </c>
      <c r="CQ707" s="4" t="b">
        <f t="shared" si="127"/>
        <v>0</v>
      </c>
      <c r="CU707" s="4" t="b">
        <f>$CU$130</f>
        <v>0</v>
      </c>
      <c r="CZ707" s="4" t="b">
        <f>$CZ$135</f>
        <v>0</v>
      </c>
      <c r="DC707" s="69" t="b">
        <f>DC138</f>
        <v>0</v>
      </c>
      <c r="DD707" s="5" t="b">
        <f>$DD$138</f>
        <v>0</v>
      </c>
    </row>
    <row r="708" spans="84:108">
      <c r="CF708" s="120" t="s">
        <v>441</v>
      </c>
      <c r="CG708" s="123" t="s">
        <v>441</v>
      </c>
      <c r="CH708" s="4" t="b">
        <f t="shared" si="112"/>
        <v>0</v>
      </c>
      <c r="CI708" s="69"/>
      <c r="CJ708" s="69"/>
      <c r="CK708" s="69"/>
      <c r="CP708" s="4" t="b">
        <f t="shared" si="126"/>
        <v>0</v>
      </c>
      <c r="CQ708" s="4" t="b">
        <f t="shared" si="127"/>
        <v>0</v>
      </c>
      <c r="CS708" s="4" t="b">
        <f>$CS$128</f>
        <v>0</v>
      </c>
      <c r="CT708" s="4" t="b">
        <f>CT129</f>
        <v>0</v>
      </c>
      <c r="CY708" s="4" t="b">
        <f>CY134</f>
        <v>0</v>
      </c>
      <c r="DC708" s="69"/>
      <c r="DD708" s="5"/>
    </row>
    <row r="709" spans="84:108">
      <c r="CF709" s="120" t="s">
        <v>618</v>
      </c>
      <c r="CG709" s="123" t="s">
        <v>618</v>
      </c>
      <c r="CH709" s="4" t="b">
        <f t="shared" si="112"/>
        <v>0</v>
      </c>
      <c r="CI709" s="69"/>
      <c r="CJ709" s="69"/>
      <c r="CK709" s="69"/>
      <c r="CP709" s="4" t="b">
        <f t="shared" si="126"/>
        <v>0</v>
      </c>
      <c r="CQ709" s="4" t="b">
        <f t="shared" si="127"/>
        <v>0</v>
      </c>
      <c r="CU709" s="4" t="b">
        <f>$CU$130</f>
        <v>0</v>
      </c>
      <c r="CX709" s="4" t="b">
        <f>$CX$133</f>
        <v>0</v>
      </c>
      <c r="CZ709" s="4" t="b">
        <f>CZ135</f>
        <v>0</v>
      </c>
      <c r="DB709" s="4" t="b">
        <f>$DB$137</f>
        <v>0</v>
      </c>
      <c r="DC709" s="69"/>
      <c r="DD709" s="5"/>
    </row>
    <row r="710" spans="84:108">
      <c r="CF710" s="120" t="s">
        <v>443</v>
      </c>
      <c r="CG710" s="123" t="s">
        <v>443</v>
      </c>
      <c r="CH710" s="4" t="b">
        <f t="shared" si="112"/>
        <v>0</v>
      </c>
      <c r="CI710" s="69"/>
      <c r="CJ710" s="69"/>
      <c r="CK710" s="69"/>
      <c r="CP710" s="4" t="b">
        <f t="shared" si="126"/>
        <v>0</v>
      </c>
      <c r="CQ710" s="4" t="b">
        <f t="shared" si="127"/>
        <v>0</v>
      </c>
      <c r="CS710" s="4" t="b">
        <f t="shared" ref="CS710:CS712" si="128">$CS$128</f>
        <v>0</v>
      </c>
      <c r="CY710" s="4" t="b">
        <f>CY134</f>
        <v>0</v>
      </c>
      <c r="DC710" s="69"/>
      <c r="DD710" s="5"/>
    </row>
    <row r="711" spans="84:108">
      <c r="CF711" s="120" t="s">
        <v>842</v>
      </c>
      <c r="CG711" s="123" t="s">
        <v>842</v>
      </c>
      <c r="CH711" s="4" t="b">
        <f t="shared" ref="CH711" si="129">IF(COUNTIF(CP711:DD711,TRUE)=0,FALSE,TRUE)</f>
        <v>0</v>
      </c>
      <c r="CI711" s="69"/>
      <c r="CJ711" s="69"/>
      <c r="CK711" s="69"/>
      <c r="CP711" s="4" t="b">
        <f t="shared" si="126"/>
        <v>0</v>
      </c>
      <c r="CQ711" s="4" t="b">
        <f t="shared" si="127"/>
        <v>0</v>
      </c>
      <c r="CU711" s="4" t="b">
        <f>$CU$130</f>
        <v>0</v>
      </c>
      <c r="CX711" s="4" t="b">
        <f>$CX$133</f>
        <v>0</v>
      </c>
      <c r="CZ711" s="4" t="b">
        <f>$CZ$135</f>
        <v>0</v>
      </c>
      <c r="DB711" s="4" t="b">
        <f>$DB$137</f>
        <v>0</v>
      </c>
      <c r="DC711" s="69"/>
      <c r="DD711" s="5"/>
    </row>
    <row r="712" spans="84:108">
      <c r="CF712" s="120" t="s">
        <v>444</v>
      </c>
      <c r="CG712" s="123" t="s">
        <v>444</v>
      </c>
      <c r="CH712" s="4" t="b">
        <f t="shared" si="112"/>
        <v>0</v>
      </c>
      <c r="CI712" s="69"/>
      <c r="CJ712" s="69"/>
      <c r="CK712" s="69"/>
      <c r="CP712" s="4" t="b">
        <f t="shared" si="126"/>
        <v>0</v>
      </c>
      <c r="CQ712" s="4" t="b">
        <f t="shared" si="127"/>
        <v>0</v>
      </c>
      <c r="CS712" s="4" t="b">
        <f t="shared" si="128"/>
        <v>0</v>
      </c>
      <c r="CV712" s="4" t="b">
        <f>CV131</f>
        <v>0</v>
      </c>
      <c r="CY712" s="4" t="b">
        <f>CY134</f>
        <v>0</v>
      </c>
      <c r="DC712" s="69"/>
      <c r="DD712" s="5"/>
    </row>
    <row r="713" spans="84:108">
      <c r="CF713" s="120" t="s">
        <v>619</v>
      </c>
      <c r="CG713" s="123" t="s">
        <v>619</v>
      </c>
      <c r="CH713" s="4" t="b">
        <f t="shared" si="112"/>
        <v>0</v>
      </c>
      <c r="CI713" s="69"/>
      <c r="CJ713" s="69"/>
      <c r="CK713" s="69"/>
      <c r="CP713" s="4" t="b">
        <f t="shared" si="126"/>
        <v>0</v>
      </c>
      <c r="CQ713" s="4" t="b">
        <f t="shared" si="127"/>
        <v>0</v>
      </c>
      <c r="CU713" s="4" t="b">
        <f>$CU$130</f>
        <v>0</v>
      </c>
      <c r="CX713" s="4" t="b">
        <f>$CX$133</f>
        <v>0</v>
      </c>
      <c r="CZ713" s="4" t="b">
        <f>CZ135</f>
        <v>0</v>
      </c>
      <c r="DB713" s="4" t="b">
        <f>$DB$137</f>
        <v>0</v>
      </c>
      <c r="DC713" s="69"/>
      <c r="DD713" s="5"/>
    </row>
    <row r="714" spans="84:108">
      <c r="CF714" s="120" t="s">
        <v>445</v>
      </c>
      <c r="CG714" s="123" t="s">
        <v>445</v>
      </c>
      <c r="CH714" s="4" t="b">
        <f t="shared" si="112"/>
        <v>0</v>
      </c>
      <c r="CI714" s="69"/>
      <c r="CJ714" s="69"/>
      <c r="CK714" s="69"/>
      <c r="CP714" s="4" t="b">
        <f t="shared" si="126"/>
        <v>0</v>
      </c>
      <c r="CQ714" s="4" t="b">
        <f t="shared" si="127"/>
        <v>0</v>
      </c>
      <c r="CS714" s="4" t="b">
        <f t="shared" ref="CS714:CS716" si="130">$CS$128</f>
        <v>0</v>
      </c>
      <c r="CY714" s="4" t="b">
        <f>CY134</f>
        <v>0</v>
      </c>
      <c r="DC714" s="69"/>
      <c r="DD714" s="5"/>
    </row>
    <row r="715" spans="84:108">
      <c r="CF715" s="120" t="str">
        <f>CF714&amp;"_1mM"</f>
        <v>RSK2_1mM</v>
      </c>
      <c r="CG715" s="120" t="str">
        <f>CG714&amp;"_1mM"</f>
        <v>RSK2_1mM</v>
      </c>
      <c r="CH715" s="4" t="b">
        <f t="shared" si="112"/>
        <v>0</v>
      </c>
      <c r="CI715" s="69"/>
      <c r="CJ715" s="69"/>
      <c r="CK715" s="69"/>
      <c r="CP715" s="4" t="b">
        <f t="shared" si="126"/>
        <v>0</v>
      </c>
      <c r="CQ715" s="4" t="b">
        <f t="shared" si="127"/>
        <v>0</v>
      </c>
      <c r="CU715" s="4" t="b">
        <f>$CU$130</f>
        <v>0</v>
      </c>
      <c r="CX715" s="4" t="b">
        <f>$CX$133</f>
        <v>0</v>
      </c>
      <c r="CZ715" s="4" t="b">
        <f>$CZ$135</f>
        <v>0</v>
      </c>
      <c r="DB715" s="4" t="b">
        <f>$DB$137</f>
        <v>0</v>
      </c>
      <c r="DC715" s="69"/>
      <c r="DD715" s="5"/>
    </row>
    <row r="716" spans="84:108">
      <c r="CF716" s="120" t="s">
        <v>446</v>
      </c>
      <c r="CG716" s="123" t="s">
        <v>446</v>
      </c>
      <c r="CH716" s="4" t="b">
        <f t="shared" si="112"/>
        <v>0</v>
      </c>
      <c r="CI716" s="69"/>
      <c r="CJ716" s="69"/>
      <c r="CK716" s="69"/>
      <c r="CP716" s="4" t="b">
        <f t="shared" si="126"/>
        <v>0</v>
      </c>
      <c r="CQ716" s="4" t="b">
        <f t="shared" si="127"/>
        <v>0</v>
      </c>
      <c r="CS716" s="4" t="b">
        <f t="shared" si="130"/>
        <v>0</v>
      </c>
      <c r="CY716" s="4" t="b">
        <f>CY134</f>
        <v>0</v>
      </c>
      <c r="DC716" s="69"/>
      <c r="DD716" s="5"/>
    </row>
    <row r="717" spans="84:108">
      <c r="CF717" s="120" t="s">
        <v>620</v>
      </c>
      <c r="CG717" s="123" t="s">
        <v>620</v>
      </c>
      <c r="CH717" s="4" t="b">
        <f t="shared" si="112"/>
        <v>0</v>
      </c>
      <c r="CI717" s="69"/>
      <c r="CJ717" s="69"/>
      <c r="CK717" s="69"/>
      <c r="CP717" s="4" t="b">
        <f t="shared" si="126"/>
        <v>0</v>
      </c>
      <c r="CQ717" s="4" t="b">
        <f t="shared" si="127"/>
        <v>0</v>
      </c>
      <c r="CU717" s="4" t="b">
        <f>$CU$130</f>
        <v>0</v>
      </c>
      <c r="CX717" s="4" t="b">
        <f>$CX$133</f>
        <v>0</v>
      </c>
      <c r="CZ717" s="4" t="b">
        <f>CZ135</f>
        <v>0</v>
      </c>
      <c r="DB717" s="4" t="b">
        <f>$DB$137</f>
        <v>0</v>
      </c>
      <c r="DC717" s="69"/>
      <c r="DD717" s="5"/>
    </row>
    <row r="718" spans="84:108">
      <c r="CF718" s="120" t="s">
        <v>448</v>
      </c>
      <c r="CG718" s="123" t="s">
        <v>448</v>
      </c>
      <c r="CH718" s="4" t="b">
        <f t="shared" si="112"/>
        <v>0</v>
      </c>
      <c r="CI718" s="69"/>
      <c r="CJ718" s="69"/>
      <c r="CK718" s="69"/>
      <c r="CP718" s="4" t="b">
        <f t="shared" si="126"/>
        <v>0</v>
      </c>
      <c r="CQ718" s="4" t="b">
        <f t="shared" si="127"/>
        <v>0</v>
      </c>
      <c r="CS718" s="4" t="b">
        <f>$CS$128</f>
        <v>0</v>
      </c>
      <c r="CY718" s="4" t="b">
        <f>CY134</f>
        <v>0</v>
      </c>
      <c r="DC718" s="69"/>
      <c r="DD718" s="5"/>
    </row>
    <row r="719" spans="84:108">
      <c r="CF719" s="120" t="s">
        <v>621</v>
      </c>
      <c r="CG719" s="123" t="s">
        <v>621</v>
      </c>
      <c r="CH719" s="4" t="b">
        <f t="shared" si="112"/>
        <v>0</v>
      </c>
      <c r="CI719" s="69"/>
      <c r="CJ719" s="69"/>
      <c r="CK719" s="69"/>
      <c r="CP719" s="4" t="b">
        <f t="shared" si="126"/>
        <v>0</v>
      </c>
      <c r="CQ719" s="4" t="b">
        <f t="shared" si="127"/>
        <v>0</v>
      </c>
      <c r="CU719" s="4" t="b">
        <f>$CU$130</f>
        <v>0</v>
      </c>
      <c r="CX719" s="4" t="b">
        <f>$CX$133</f>
        <v>0</v>
      </c>
      <c r="CZ719" s="4" t="b">
        <f>CZ135</f>
        <v>0</v>
      </c>
      <c r="DB719" s="4" t="b">
        <f>$DB$137</f>
        <v>0</v>
      </c>
      <c r="DC719" s="69"/>
      <c r="DD719" s="5"/>
    </row>
    <row r="720" spans="84:108">
      <c r="CF720" s="120" t="s">
        <v>449</v>
      </c>
      <c r="CG720" s="123" t="s">
        <v>449</v>
      </c>
      <c r="CH720" s="4" t="b">
        <f t="shared" si="112"/>
        <v>0</v>
      </c>
      <c r="CI720" s="69"/>
      <c r="CJ720" s="69"/>
      <c r="CK720" s="69"/>
      <c r="CP720" s="4" t="b">
        <f t="shared" si="126"/>
        <v>0</v>
      </c>
      <c r="CQ720" s="4" t="b">
        <f t="shared" si="127"/>
        <v>0</v>
      </c>
      <c r="CS720" s="4" t="b">
        <f>$CS$128</f>
        <v>0</v>
      </c>
      <c r="CT720" s="4" t="b">
        <f>CT129</f>
        <v>0</v>
      </c>
      <c r="CY720" s="4" t="b">
        <f>CY134</f>
        <v>0</v>
      </c>
      <c r="DC720" s="69"/>
      <c r="DD720" s="5"/>
    </row>
    <row r="721" spans="82:108">
      <c r="CF721" s="120" t="s">
        <v>622</v>
      </c>
      <c r="CG721" s="123" t="s">
        <v>622</v>
      </c>
      <c r="CH721" s="4" t="b">
        <f t="shared" si="112"/>
        <v>0</v>
      </c>
      <c r="CI721" s="69"/>
      <c r="CJ721" s="69"/>
      <c r="CK721" s="69"/>
      <c r="CP721" s="4" t="b">
        <f t="shared" si="126"/>
        <v>0</v>
      </c>
      <c r="CQ721" s="4" t="b">
        <f t="shared" si="127"/>
        <v>0</v>
      </c>
      <c r="CU721" s="4" t="b">
        <f>$CU$130</f>
        <v>0</v>
      </c>
      <c r="CX721" s="4" t="b">
        <f>$CX$133</f>
        <v>0</v>
      </c>
      <c r="CZ721" s="4" t="b">
        <f>CZ135</f>
        <v>0</v>
      </c>
      <c r="DB721" s="4" t="b">
        <f>$DB$137</f>
        <v>0</v>
      </c>
      <c r="DC721" s="69"/>
      <c r="DD721" s="5"/>
    </row>
    <row r="722" spans="82:108">
      <c r="CF722" s="120" t="s">
        <v>450</v>
      </c>
      <c r="CG722" s="123" t="s">
        <v>450</v>
      </c>
      <c r="CH722" s="4" t="b">
        <f t="shared" si="112"/>
        <v>0</v>
      </c>
      <c r="CI722" s="69"/>
      <c r="CJ722" s="69"/>
      <c r="CK722" s="69"/>
      <c r="CP722" s="4" t="b">
        <f t="shared" si="126"/>
        <v>0</v>
      </c>
      <c r="CQ722" s="4" t="b">
        <f t="shared" si="127"/>
        <v>0</v>
      </c>
      <c r="CS722" s="4" t="b">
        <f t="shared" ref="CS722:CS726" si="131">$CS$128</f>
        <v>0</v>
      </c>
      <c r="CY722" s="4" t="b">
        <f>CY134</f>
        <v>0</v>
      </c>
      <c r="DC722" s="69"/>
      <c r="DD722" s="5"/>
    </row>
    <row r="723" spans="82:108">
      <c r="CD723" s="138" t="s">
        <v>864</v>
      </c>
      <c r="CF723" s="136" t="str">
        <f>CF722&amp;"_1mM"</f>
        <v>SGK2_1mM</v>
      </c>
      <c r="CG723" s="136" t="str">
        <f>CG722&amp;"_1mM"</f>
        <v>SGK2_1mM</v>
      </c>
      <c r="CI723" s="69"/>
      <c r="CJ723" s="69"/>
      <c r="CK723" s="69"/>
      <c r="DC723" s="69"/>
      <c r="DD723" s="5"/>
    </row>
    <row r="724" spans="82:108">
      <c r="CF724" s="120" t="s">
        <v>451</v>
      </c>
      <c r="CG724" s="123" t="s">
        <v>451</v>
      </c>
      <c r="CH724" s="4" t="b">
        <f t="shared" si="112"/>
        <v>0</v>
      </c>
      <c r="CI724" s="69"/>
      <c r="CJ724" s="69"/>
      <c r="CK724" s="69"/>
      <c r="CP724" s="4" t="b">
        <f>IF(COUNTIF(DJ:DJ,CF724)&gt;0,TRUE,FALSE)</f>
        <v>0</v>
      </c>
      <c r="CQ724" s="4" t="b">
        <f>IF(COUNTIF($BU$142:$CB$317,CF724)&gt;0,TRUE,FALSE)</f>
        <v>0</v>
      </c>
      <c r="CS724" s="4" t="b">
        <f t="shared" si="131"/>
        <v>0</v>
      </c>
      <c r="CY724" s="4" t="b">
        <f>CY134</f>
        <v>0</v>
      </c>
      <c r="DC724" s="69"/>
      <c r="DD724" s="5"/>
    </row>
    <row r="725" spans="82:108">
      <c r="CF725" s="120" t="str">
        <f>CF724&amp;"_1mM"</f>
        <v>SGK3_1mM</v>
      </c>
      <c r="CG725" s="120" t="str">
        <f>CG724&amp;"_1mM"</f>
        <v>SGK3_1mM</v>
      </c>
      <c r="CI725" s="69"/>
      <c r="CJ725" s="69"/>
      <c r="CK725" s="69"/>
      <c r="DC725" s="69"/>
      <c r="DD725" s="5"/>
    </row>
    <row r="726" spans="82:108">
      <c r="CF726" s="120" t="s">
        <v>453</v>
      </c>
      <c r="CG726" s="123" t="s">
        <v>453</v>
      </c>
      <c r="CH726" s="4" t="b">
        <f t="shared" si="112"/>
        <v>0</v>
      </c>
      <c r="CI726" s="69"/>
      <c r="CJ726" s="69"/>
      <c r="CK726" s="69"/>
      <c r="CP726" s="4" t="b">
        <f>IF(COUNTIF(DJ:DJ,CF726)&gt;0,TRUE,FALSE)</f>
        <v>0</v>
      </c>
      <c r="CQ726" s="4" t="b">
        <f>IF(COUNTIF($BU$142:$CB$317,CF726)&gt;0,TRUE,FALSE)</f>
        <v>0</v>
      </c>
      <c r="CS726" s="4" t="b">
        <f t="shared" si="131"/>
        <v>0</v>
      </c>
      <c r="CY726" s="4" t="b">
        <f>CY134</f>
        <v>0</v>
      </c>
      <c r="DC726" s="69"/>
      <c r="DD726" s="5"/>
    </row>
    <row r="727" spans="82:108">
      <c r="CF727" s="120" t="s">
        <v>623</v>
      </c>
      <c r="CG727" s="123" t="s">
        <v>623</v>
      </c>
      <c r="CH727" s="4" t="b">
        <f t="shared" si="112"/>
        <v>0</v>
      </c>
      <c r="CI727" s="69"/>
      <c r="CJ727" s="69"/>
      <c r="CK727" s="69"/>
      <c r="CP727" s="4" t="b">
        <f>IF(COUNTIF(DJ:DJ,CF727)&gt;0,TRUE,FALSE)</f>
        <v>0</v>
      </c>
      <c r="CQ727" s="4" t="b">
        <f>IF(COUNTIF($BU$142:$CB$317,CF727)&gt;0,TRUE,FALSE)</f>
        <v>0</v>
      </c>
      <c r="CU727" s="4" t="b">
        <f t="shared" ref="CU727:CU728" si="132">$CU$130</f>
        <v>0</v>
      </c>
      <c r="CX727" s="4" t="b">
        <f t="shared" ref="CX727:CX728" si="133">$CX$133</f>
        <v>0</v>
      </c>
      <c r="CZ727" s="4" t="b">
        <f>CZ135</f>
        <v>0</v>
      </c>
      <c r="DB727" s="4" t="b">
        <f t="shared" ref="DB727:DB728" si="134">$DB$137</f>
        <v>0</v>
      </c>
      <c r="DC727" s="69"/>
      <c r="DD727" s="5"/>
    </row>
    <row r="728" spans="82:108">
      <c r="CD728" s="137" t="s">
        <v>863</v>
      </c>
      <c r="CF728" s="120" t="s">
        <v>454</v>
      </c>
      <c r="CG728" s="123" t="s">
        <v>454</v>
      </c>
      <c r="CH728" s="4" t="b">
        <f t="shared" si="112"/>
        <v>0</v>
      </c>
      <c r="CI728" s="69"/>
      <c r="CJ728" s="69"/>
      <c r="CK728" s="69"/>
      <c r="CP728" s="4" t="b">
        <f>IF(COUNTIF(DJ:DJ,CF728)&gt;0,TRUE,FALSE)</f>
        <v>0</v>
      </c>
      <c r="CQ728" s="4" t="b">
        <f>IF(COUNTIF($BU$142:$CB$317,CF728)&gt;0,TRUE,FALSE)</f>
        <v>0</v>
      </c>
      <c r="CS728" s="4" t="b">
        <f t="shared" ref="CS728:CS734" si="135">$CS$128</f>
        <v>0</v>
      </c>
      <c r="CU728" s="4" t="b">
        <f t="shared" si="132"/>
        <v>0</v>
      </c>
      <c r="CX728" s="4" t="b">
        <f t="shared" si="133"/>
        <v>0</v>
      </c>
      <c r="CY728" s="4" t="b">
        <f>CY134</f>
        <v>0</v>
      </c>
      <c r="CZ728" s="4" t="b">
        <f>CZ135</f>
        <v>0</v>
      </c>
      <c r="DB728" s="4" t="b">
        <f t="shared" si="134"/>
        <v>0</v>
      </c>
      <c r="DC728" s="69"/>
      <c r="DD728" s="5"/>
    </row>
    <row r="729" spans="82:108">
      <c r="CF729" s="120" t="s">
        <v>455</v>
      </c>
      <c r="CG729" s="123" t="s">
        <v>455</v>
      </c>
      <c r="CH729" s="4" t="b">
        <f t="shared" si="112"/>
        <v>0</v>
      </c>
      <c r="CI729" s="69"/>
      <c r="CJ729" s="69"/>
      <c r="CK729" s="69"/>
      <c r="CP729" s="4" t="b">
        <f>IF(COUNTIF(DJ:DJ,CF729)&gt;0,TRUE,FALSE)</f>
        <v>0</v>
      </c>
      <c r="CQ729" s="4" t="b">
        <f>IF(COUNTIF($BU$142:$CB$317,CF729)&gt;0,TRUE,FALSE)</f>
        <v>0</v>
      </c>
      <c r="CS729" s="4" t="b">
        <f t="shared" si="135"/>
        <v>0</v>
      </c>
      <c r="CY729" s="4" t="b">
        <f>CY134</f>
        <v>0</v>
      </c>
      <c r="DC729" s="69"/>
      <c r="DD729" s="5"/>
    </row>
    <row r="730" spans="82:108">
      <c r="CF730" s="120" t="str">
        <f>CF729&amp;"_1mM"</f>
        <v>SLK_1mM</v>
      </c>
      <c r="CG730" s="120" t="str">
        <f>CG729&amp;"_1mM"</f>
        <v>SLK_1mM</v>
      </c>
      <c r="CI730" s="69"/>
      <c r="CJ730" s="69"/>
      <c r="CK730" s="69"/>
      <c r="DC730" s="69"/>
      <c r="DD730" s="5"/>
    </row>
    <row r="731" spans="82:108">
      <c r="CD731" s="137" t="s">
        <v>865</v>
      </c>
      <c r="CF731" s="121" t="s">
        <v>456</v>
      </c>
      <c r="CG731" s="123" t="s">
        <v>456</v>
      </c>
      <c r="CH731" s="4" t="b">
        <f t="shared" si="112"/>
        <v>0</v>
      </c>
      <c r="CI731" s="69"/>
      <c r="CJ731" s="69"/>
      <c r="CK731" s="69"/>
      <c r="CP731" s="4" t="b">
        <f>IF(COUNTIF(DJ:DJ,CF731)&gt;0,TRUE,FALSE)</f>
        <v>0</v>
      </c>
      <c r="CQ731" s="4" t="b">
        <f>IF(COUNTIF($BU$142:$CB$317,CF731)&gt;0,TRUE,FALSE)</f>
        <v>0</v>
      </c>
      <c r="CS731" s="4" t="b">
        <f t="shared" si="135"/>
        <v>0</v>
      </c>
      <c r="CY731" s="4" t="b">
        <f>CY134</f>
        <v>0</v>
      </c>
      <c r="DC731" s="69"/>
      <c r="DD731" s="5"/>
    </row>
    <row r="732" spans="82:108">
      <c r="CF732" s="121" t="s">
        <v>458</v>
      </c>
      <c r="CG732" s="123" t="s">
        <v>458</v>
      </c>
      <c r="CH732" s="4" t="b">
        <f t="shared" si="112"/>
        <v>0</v>
      </c>
      <c r="CI732" s="69"/>
      <c r="CJ732" s="69"/>
      <c r="CK732" s="69"/>
      <c r="CP732" s="4" t="b">
        <f>IF(COUNTIF(DJ:DJ,CF732)&gt;0,TRUE,FALSE)</f>
        <v>0</v>
      </c>
      <c r="CQ732" s="4" t="b">
        <f>IF(COUNTIF($BU$142:$CB$317,CF732)&gt;0,TRUE,FALSE)</f>
        <v>0</v>
      </c>
      <c r="CS732" s="4" t="b">
        <f t="shared" si="135"/>
        <v>0</v>
      </c>
      <c r="CY732" s="4" t="b">
        <f>CY134</f>
        <v>0</v>
      </c>
      <c r="DC732" s="69"/>
      <c r="DD732" s="5"/>
    </row>
    <row r="733" spans="82:108">
      <c r="CF733" s="120" t="str">
        <f>CF732&amp;"_1mM"</f>
        <v>SRPK2_1mM</v>
      </c>
      <c r="CG733" s="120" t="str">
        <f>CG732&amp;"_1mM"</f>
        <v>SRPK2_1mM</v>
      </c>
      <c r="CI733" s="69"/>
      <c r="CJ733" s="69"/>
      <c r="CK733" s="69"/>
      <c r="DC733" s="69"/>
      <c r="DD733" s="5"/>
    </row>
    <row r="734" spans="82:108">
      <c r="CF734" s="121" t="s">
        <v>814</v>
      </c>
      <c r="CG734" s="123" t="s">
        <v>485</v>
      </c>
      <c r="CH734" s="4" t="b">
        <f t="shared" si="112"/>
        <v>0</v>
      </c>
      <c r="CI734" s="69"/>
      <c r="CJ734" s="69"/>
      <c r="CK734" s="69"/>
      <c r="CP734" s="4" t="b">
        <f t="shared" ref="CP734:CP745" si="136">IF(COUNTIF(DJ:DJ,CF734)&gt;0,TRUE,FALSE)</f>
        <v>0</v>
      </c>
      <c r="CQ734" s="4" t="b">
        <f t="shared" ref="CQ734:CQ745" si="137">IF(COUNTIF($BU$142:$CB$317,CF734)&gt;0,TRUE,FALSE)</f>
        <v>0</v>
      </c>
      <c r="CS734" s="4" t="b">
        <f t="shared" si="135"/>
        <v>0</v>
      </c>
      <c r="CY734" s="4" t="b">
        <f>CY134</f>
        <v>0</v>
      </c>
      <c r="DC734" s="69"/>
      <c r="DD734" s="5"/>
    </row>
    <row r="735" spans="82:108">
      <c r="CF735" s="121" t="s">
        <v>816</v>
      </c>
      <c r="CG735" s="123" t="s">
        <v>815</v>
      </c>
      <c r="CH735" s="4" t="b">
        <f t="shared" si="112"/>
        <v>0</v>
      </c>
      <c r="CI735" s="69"/>
      <c r="CJ735" s="69"/>
      <c r="CK735" s="69"/>
      <c r="CP735" s="4" t="b">
        <f t="shared" si="136"/>
        <v>0</v>
      </c>
      <c r="CQ735" s="4" t="b">
        <f t="shared" si="137"/>
        <v>0</v>
      </c>
      <c r="CU735" s="4" t="b">
        <f>$CU$130</f>
        <v>0</v>
      </c>
      <c r="CX735" s="4" t="b">
        <f t="shared" ref="CX735" si="138">$CX$133</f>
        <v>0</v>
      </c>
      <c r="CZ735" s="4" t="b">
        <f>$CZ$135</f>
        <v>0</v>
      </c>
      <c r="DB735" s="4" t="b">
        <f t="shared" ref="DB735" si="139">$DB$137</f>
        <v>0</v>
      </c>
      <c r="DC735" s="69"/>
      <c r="DD735" s="5"/>
    </row>
    <row r="736" spans="82:108">
      <c r="CF736" s="120" t="s">
        <v>624</v>
      </c>
      <c r="CG736" s="123" t="s">
        <v>624</v>
      </c>
      <c r="CH736" s="4" t="b">
        <f t="shared" si="112"/>
        <v>0</v>
      </c>
      <c r="CI736" s="69"/>
      <c r="CJ736" s="69"/>
      <c r="CK736" s="69"/>
      <c r="CP736" s="4" t="b">
        <f t="shared" si="136"/>
        <v>0</v>
      </c>
      <c r="CQ736" s="4" t="b">
        <f t="shared" si="137"/>
        <v>0</v>
      </c>
      <c r="DC736" s="69"/>
      <c r="DD736" s="5"/>
    </row>
    <row r="737" spans="84:108">
      <c r="CF737" s="120" t="s">
        <v>459</v>
      </c>
      <c r="CG737" s="123" t="s">
        <v>459</v>
      </c>
      <c r="CH737" s="4" t="b">
        <f t="shared" si="112"/>
        <v>0</v>
      </c>
      <c r="CI737" s="69"/>
      <c r="CJ737" s="69"/>
      <c r="CK737" s="69"/>
      <c r="CP737" s="4" t="b">
        <f t="shared" si="136"/>
        <v>0</v>
      </c>
      <c r="CQ737" s="4" t="b">
        <f t="shared" si="137"/>
        <v>0</v>
      </c>
      <c r="CS737" s="4" t="b">
        <f t="shared" ref="CS737:CS741" si="140">$CS$128</f>
        <v>0</v>
      </c>
      <c r="CY737" s="4" t="b">
        <f>CY134</f>
        <v>0</v>
      </c>
      <c r="DC737" s="69"/>
      <c r="DD737" s="5"/>
    </row>
    <row r="738" spans="84:108">
      <c r="CF738" s="120" t="s">
        <v>817</v>
      </c>
      <c r="CG738" s="123" t="s">
        <v>817</v>
      </c>
      <c r="CH738" s="4" t="b">
        <f t="shared" si="112"/>
        <v>0</v>
      </c>
      <c r="CI738" s="69"/>
      <c r="CJ738" s="69"/>
      <c r="CK738" s="69"/>
      <c r="CP738" s="4" t="b">
        <f t="shared" si="136"/>
        <v>0</v>
      </c>
      <c r="CQ738" s="4" t="b">
        <f t="shared" si="137"/>
        <v>0</v>
      </c>
      <c r="CU738" s="4" t="b">
        <f>$CU$130</f>
        <v>0</v>
      </c>
      <c r="CX738" s="4" t="b">
        <f t="shared" ref="CX738" si="141">$CX$133</f>
        <v>0</v>
      </c>
      <c r="CZ738" s="4" t="b">
        <f>CZ143</f>
        <v>0</v>
      </c>
      <c r="DB738" s="4" t="b">
        <f t="shared" ref="DB738" si="142">$DB$137</f>
        <v>0</v>
      </c>
      <c r="DC738" s="69"/>
      <c r="DD738" s="5"/>
    </row>
    <row r="739" spans="84:108">
      <c r="CF739" s="120" t="s">
        <v>460</v>
      </c>
      <c r="CG739" s="123" t="s">
        <v>460</v>
      </c>
      <c r="CH739" s="4" t="b">
        <f t="shared" ref="CH739:CH757" si="143">IF(COUNTIF(CP739:DD739,TRUE)=0,FALSE,TRUE)</f>
        <v>0</v>
      </c>
      <c r="CI739" s="69"/>
      <c r="CJ739" s="69"/>
      <c r="CK739" s="69"/>
      <c r="CP739" s="4" t="b">
        <f t="shared" si="136"/>
        <v>0</v>
      </c>
      <c r="CQ739" s="4" t="b">
        <f t="shared" si="137"/>
        <v>0</v>
      </c>
      <c r="CS739" s="4" t="b">
        <f t="shared" si="140"/>
        <v>0</v>
      </c>
      <c r="CY739" s="4" t="b">
        <f>CY134</f>
        <v>0</v>
      </c>
      <c r="DC739" s="69"/>
      <c r="DD739" s="5"/>
    </row>
    <row r="740" spans="84:108">
      <c r="CF740" s="120" t="str">
        <f>CF739&amp;"_1mM"</f>
        <v>TBK1_1mM</v>
      </c>
      <c r="CG740" s="120" t="str">
        <f>CG739&amp;"_1mM"</f>
        <v>TBK1_1mM</v>
      </c>
      <c r="CH740" s="4" t="b">
        <f t="shared" si="143"/>
        <v>0</v>
      </c>
      <c r="CI740" s="69"/>
      <c r="CJ740" s="69"/>
      <c r="CK740" s="69"/>
      <c r="CP740" s="4" t="b">
        <f t="shared" si="136"/>
        <v>0</v>
      </c>
      <c r="CQ740" s="4" t="b">
        <f t="shared" si="137"/>
        <v>0</v>
      </c>
      <c r="CU740" s="4" t="b">
        <f>$CU$130</f>
        <v>0</v>
      </c>
      <c r="CX740" s="4" t="b">
        <f>$CX$133</f>
        <v>0</v>
      </c>
      <c r="CZ740" s="4" t="b">
        <f>$CZ$135</f>
        <v>0</v>
      </c>
      <c r="DB740" s="4" t="b">
        <f>$DB$137</f>
        <v>0</v>
      </c>
      <c r="DC740" s="69"/>
      <c r="DD740" s="5"/>
    </row>
    <row r="741" spans="84:108">
      <c r="CF741" s="120" t="s">
        <v>461</v>
      </c>
      <c r="CG741" s="123" t="s">
        <v>461</v>
      </c>
      <c r="CH741" s="4" t="b">
        <f t="shared" si="143"/>
        <v>0</v>
      </c>
      <c r="CI741" s="69"/>
      <c r="CJ741" s="69"/>
      <c r="CK741" s="69"/>
      <c r="CP741" s="4" t="b">
        <f t="shared" si="136"/>
        <v>0</v>
      </c>
      <c r="CQ741" s="4" t="b">
        <f t="shared" si="137"/>
        <v>0</v>
      </c>
      <c r="CS741" s="4" t="b">
        <f t="shared" si="140"/>
        <v>0</v>
      </c>
      <c r="CY741" s="4" t="b">
        <f>CY134</f>
        <v>0</v>
      </c>
      <c r="DC741" s="69"/>
      <c r="DD741" s="5"/>
    </row>
    <row r="742" spans="84:108">
      <c r="CF742" s="120" t="s">
        <v>625</v>
      </c>
      <c r="CG742" s="123" t="s">
        <v>625</v>
      </c>
      <c r="CH742" s="4" t="b">
        <f t="shared" si="143"/>
        <v>0</v>
      </c>
      <c r="CI742" s="69"/>
      <c r="CJ742" s="69"/>
      <c r="CK742" s="69"/>
      <c r="CP742" s="4" t="b">
        <f t="shared" si="136"/>
        <v>0</v>
      </c>
      <c r="CQ742" s="4" t="b">
        <f t="shared" si="137"/>
        <v>0</v>
      </c>
      <c r="CU742" s="4" t="b">
        <f>$CU$130</f>
        <v>0</v>
      </c>
      <c r="CX742" s="4" t="b">
        <f>$CX$133</f>
        <v>0</v>
      </c>
      <c r="CZ742" s="4" t="b">
        <f>CZ135</f>
        <v>0</v>
      </c>
      <c r="DB742" s="4" t="b">
        <f>$DB$137</f>
        <v>0</v>
      </c>
      <c r="DC742" s="69"/>
    </row>
    <row r="743" spans="84:108">
      <c r="CF743" s="120" t="s">
        <v>463</v>
      </c>
      <c r="CG743" s="123" t="s">
        <v>463</v>
      </c>
      <c r="CH743" s="4" t="b">
        <f t="shared" si="143"/>
        <v>0</v>
      </c>
      <c r="CI743" s="69"/>
      <c r="CJ743" s="69"/>
      <c r="CK743" s="69"/>
      <c r="CP743" s="4" t="b">
        <f t="shared" si="136"/>
        <v>0</v>
      </c>
      <c r="CQ743" s="4" t="b">
        <f t="shared" si="137"/>
        <v>0</v>
      </c>
      <c r="CS743" s="4" t="b">
        <f>$CS$128</f>
        <v>0</v>
      </c>
      <c r="CT743" s="4" t="b">
        <f>CT129</f>
        <v>0</v>
      </c>
      <c r="CY743" s="4" t="b">
        <f>CY134</f>
        <v>0</v>
      </c>
      <c r="DC743" s="69"/>
    </row>
    <row r="744" spans="84:108">
      <c r="CF744" s="120" t="s">
        <v>626</v>
      </c>
      <c r="CG744" s="123" t="s">
        <v>626</v>
      </c>
      <c r="CH744" s="4" t="b">
        <f t="shared" si="143"/>
        <v>0</v>
      </c>
      <c r="CI744" s="69"/>
      <c r="CJ744" s="69"/>
      <c r="CK744" s="69"/>
      <c r="CP744" s="4" t="b">
        <f t="shared" si="136"/>
        <v>0</v>
      </c>
      <c r="CQ744" s="4" t="b">
        <f t="shared" si="137"/>
        <v>0</v>
      </c>
      <c r="CU744" s="4" t="b">
        <f>$CU$130</f>
        <v>0</v>
      </c>
      <c r="CX744" s="4" t="b">
        <f>$CX$133</f>
        <v>0</v>
      </c>
      <c r="CZ744" s="4" t="b">
        <f>CZ135</f>
        <v>0</v>
      </c>
      <c r="DB744" s="4" t="b">
        <f>$DB$137</f>
        <v>0</v>
      </c>
      <c r="DC744" s="69"/>
    </row>
    <row r="745" spans="84:108">
      <c r="CF745" s="120" t="s">
        <v>464</v>
      </c>
      <c r="CG745" s="123" t="s">
        <v>464</v>
      </c>
      <c r="CH745" s="4" t="b">
        <f t="shared" si="143"/>
        <v>0</v>
      </c>
      <c r="CI745" s="69"/>
      <c r="CJ745" s="69"/>
      <c r="CK745" s="69"/>
      <c r="CP745" s="4" t="b">
        <f t="shared" si="136"/>
        <v>0</v>
      </c>
      <c r="CQ745" s="4" t="b">
        <f t="shared" si="137"/>
        <v>0</v>
      </c>
      <c r="CS745" s="4" t="b">
        <f t="shared" ref="CS745:CS757" si="144">$CS$128</f>
        <v>0</v>
      </c>
      <c r="CY745" s="4" t="b">
        <f>CY134</f>
        <v>0</v>
      </c>
      <c r="DC745" s="69"/>
    </row>
    <row r="746" spans="84:108">
      <c r="CF746" s="120" t="str">
        <f>CF745&amp;"_1mM"</f>
        <v>TSSK2_1mM</v>
      </c>
      <c r="CG746" s="120" t="str">
        <f>CG745&amp;"_1mM"</f>
        <v>TSSK2_1mM</v>
      </c>
      <c r="CI746" s="69"/>
      <c r="CJ746" s="69"/>
      <c r="CK746" s="69"/>
      <c r="DC746" s="69"/>
    </row>
    <row r="747" spans="84:108">
      <c r="CF747" s="120" t="s">
        <v>465</v>
      </c>
      <c r="CG747" s="123" t="s">
        <v>465</v>
      </c>
      <c r="CH747" s="4" t="b">
        <f t="shared" si="143"/>
        <v>0</v>
      </c>
      <c r="CI747" s="69"/>
      <c r="CJ747" s="69"/>
      <c r="CK747" s="69"/>
      <c r="CP747" s="4" t="b">
        <f>IF(COUNTIF(DJ:DJ,CF747)&gt;0,TRUE,FALSE)</f>
        <v>0</v>
      </c>
      <c r="CQ747" s="4" t="b">
        <f>IF(COUNTIF($BU$142:$CB$317,CF747)&gt;0,TRUE,FALSE)</f>
        <v>0</v>
      </c>
      <c r="CS747" s="4" t="b">
        <f t="shared" si="144"/>
        <v>0</v>
      </c>
      <c r="CY747" s="4" t="b">
        <f>CY134</f>
        <v>0</v>
      </c>
      <c r="DC747" s="69"/>
    </row>
    <row r="748" spans="84:108">
      <c r="CF748" s="120" t="str">
        <f>CF747&amp;"_1mM"</f>
        <v>TSSK3_1mM</v>
      </c>
      <c r="CG748" s="120" t="str">
        <f>CG747&amp;"_1mM"</f>
        <v>TSSK3_1mM</v>
      </c>
      <c r="CI748" s="69"/>
      <c r="CJ748" s="69"/>
      <c r="CK748" s="69"/>
      <c r="DC748" s="69"/>
    </row>
    <row r="749" spans="84:108">
      <c r="CF749" s="120" t="s">
        <v>466</v>
      </c>
      <c r="CG749" s="123" t="s">
        <v>466</v>
      </c>
      <c r="CH749" s="4" t="b">
        <f t="shared" si="143"/>
        <v>0</v>
      </c>
      <c r="CI749" s="69"/>
      <c r="CJ749" s="69"/>
      <c r="CK749" s="69"/>
      <c r="CP749" s="4" t="b">
        <f>IF(COUNTIF(DJ:DJ,CF749)&gt;0,TRUE,FALSE)</f>
        <v>0</v>
      </c>
      <c r="CQ749" s="4" t="b">
        <f>IF(COUNTIF($BU$142:$CB$317,CF749)&gt;0,TRUE,FALSE)</f>
        <v>0</v>
      </c>
      <c r="CS749" s="4" t="b">
        <f t="shared" si="144"/>
        <v>0</v>
      </c>
      <c r="CY749" s="4" t="b">
        <f>CY134</f>
        <v>0</v>
      </c>
      <c r="DC749" s="69"/>
    </row>
    <row r="750" spans="84:108">
      <c r="CF750" s="120" t="str">
        <f>CF749&amp;"_1mM"</f>
        <v>WNK1_1mM</v>
      </c>
      <c r="CG750" s="120" t="str">
        <f>CG749&amp;"_1mM"</f>
        <v>WNK1_1mM</v>
      </c>
      <c r="CI750" s="69"/>
      <c r="CJ750" s="69"/>
      <c r="CK750" s="69"/>
      <c r="DC750" s="69"/>
    </row>
    <row r="751" spans="84:108">
      <c r="CF751" s="120" t="s">
        <v>468</v>
      </c>
      <c r="CG751" s="123" t="s">
        <v>468</v>
      </c>
      <c r="CH751" s="4" t="b">
        <f t="shared" si="143"/>
        <v>0</v>
      </c>
      <c r="CI751" s="69"/>
      <c r="CJ751" s="69"/>
      <c r="CK751" s="69"/>
      <c r="CP751" s="4" t="b">
        <f>IF(COUNTIF(DJ:DJ,CF751)&gt;0,TRUE,FALSE)</f>
        <v>0</v>
      </c>
      <c r="CQ751" s="4" t="b">
        <f>IF(COUNTIF($BU$142:$CB$317,CF751)&gt;0,TRUE,FALSE)</f>
        <v>0</v>
      </c>
      <c r="CS751" s="4" t="b">
        <f t="shared" si="144"/>
        <v>0</v>
      </c>
      <c r="CY751" s="4" t="b">
        <f>CY134</f>
        <v>0</v>
      </c>
      <c r="DC751" s="69"/>
    </row>
    <row r="752" spans="84:108">
      <c r="CF752" s="120" t="str">
        <f>CF751&amp;"_1mM"</f>
        <v>WNK2_1mM</v>
      </c>
      <c r="CG752" s="120" t="str">
        <f>CG751&amp;"_1mM"</f>
        <v>WNK2_1mM</v>
      </c>
      <c r="CI752" s="69"/>
      <c r="CJ752" s="69"/>
      <c r="CK752" s="69"/>
      <c r="DC752" s="69"/>
    </row>
    <row r="753" spans="84:107">
      <c r="CF753" s="120" t="s">
        <v>469</v>
      </c>
      <c r="CG753" s="123" t="s">
        <v>469</v>
      </c>
      <c r="CH753" s="4" t="b">
        <f t="shared" si="143"/>
        <v>0</v>
      </c>
      <c r="CI753" s="69"/>
      <c r="CJ753" s="69"/>
      <c r="CK753" s="69"/>
      <c r="CP753" s="4" t="b">
        <f>IF(COUNTIF(DJ:DJ,CF753)&gt;0,TRUE,FALSE)</f>
        <v>0</v>
      </c>
      <c r="CQ753" s="4" t="b">
        <f>IF(COUNTIF($BU$142:$CB$317,CF753)&gt;0,TRUE,FALSE)</f>
        <v>0</v>
      </c>
      <c r="CS753" s="4" t="b">
        <f t="shared" si="144"/>
        <v>0</v>
      </c>
      <c r="CY753" s="4" t="b">
        <f>CY134</f>
        <v>0</v>
      </c>
      <c r="DC753" s="69"/>
    </row>
    <row r="754" spans="84:107">
      <c r="CF754" s="120" t="str">
        <f>CF753&amp;"_1mM"</f>
        <v>WNK3_1mM</v>
      </c>
      <c r="CG754" s="120" t="str">
        <f>CG753&amp;"_1mM"</f>
        <v>WNK3_1mM</v>
      </c>
      <c r="CI754" s="69"/>
      <c r="CJ754" s="69"/>
      <c r="CK754" s="69"/>
      <c r="DC754" s="69"/>
    </row>
    <row r="755" spans="84:107">
      <c r="CF755" s="120" t="s">
        <v>472</v>
      </c>
      <c r="CG755" s="123" t="s">
        <v>472</v>
      </c>
      <c r="CH755" s="4" t="b">
        <f t="shared" si="143"/>
        <v>0</v>
      </c>
      <c r="CI755" s="69"/>
      <c r="CJ755" s="69"/>
      <c r="CK755" s="69"/>
      <c r="CP755" s="4" t="b">
        <f>IF(COUNTIF(DJ:DJ,CF755)&gt;0,TRUE,FALSE)</f>
        <v>0</v>
      </c>
      <c r="CQ755" s="4" t="b">
        <f>IF(COUNTIF($BU$142:$CB$317,CF755)&gt;0,TRUE,FALSE)</f>
        <v>0</v>
      </c>
      <c r="CS755" s="4" t="b">
        <f t="shared" si="144"/>
        <v>0</v>
      </c>
      <c r="CY755" s="4" t="b">
        <f>CY134</f>
        <v>0</v>
      </c>
      <c r="DC755" s="69"/>
    </row>
    <row r="756" spans="84:107">
      <c r="CF756" s="120" t="str">
        <f>CF755&amp;"_1mM"</f>
        <v>SPHK1_1mM</v>
      </c>
      <c r="CG756" s="120" t="str">
        <f>CG755&amp;"_1mM"</f>
        <v>SPHK1_1mM</v>
      </c>
      <c r="CI756" s="69"/>
      <c r="CJ756" s="69"/>
      <c r="CK756" s="69"/>
      <c r="DC756" s="69"/>
    </row>
    <row r="757" spans="84:107">
      <c r="CF757" s="120" t="s">
        <v>473</v>
      </c>
      <c r="CG757" s="123" t="s">
        <v>473</v>
      </c>
      <c r="CH757" s="4" t="b">
        <f t="shared" si="143"/>
        <v>0</v>
      </c>
      <c r="CI757" s="69"/>
      <c r="CJ757" s="69"/>
      <c r="CK757" s="69"/>
      <c r="CP757" s="4" t="b">
        <f>IF(COUNTIF(DJ:DJ,CF757)&gt;0,TRUE,FALSE)</f>
        <v>0</v>
      </c>
      <c r="CQ757" s="4" t="b">
        <f>IF(COUNTIF($BU$142:$CB$317,CF757)&gt;0,TRUE,FALSE)</f>
        <v>0</v>
      </c>
      <c r="CS757" s="4" t="b">
        <f t="shared" si="144"/>
        <v>0</v>
      </c>
      <c r="CY757" s="4" t="b">
        <f>CY134</f>
        <v>0</v>
      </c>
      <c r="DC757" s="69"/>
    </row>
    <row r="758" spans="84:107">
      <c r="CF758" s="120" t="str">
        <f>CF757&amp;"_1mM"</f>
        <v>SPHK2_1mM</v>
      </c>
      <c r="CG758" s="120" t="str">
        <f>CG757&amp;"_1mM"</f>
        <v>SPHK2_1mM</v>
      </c>
      <c r="CI758" s="69"/>
      <c r="CJ758" s="69"/>
      <c r="CK758" s="69"/>
      <c r="DC758" s="69"/>
    </row>
    <row r="759" spans="84:107">
      <c r="CF759" s="41"/>
      <c r="CG759" s="81"/>
      <c r="CI759" s="69"/>
      <c r="CJ759" s="69"/>
      <c r="CK759" s="69"/>
      <c r="DC759" s="69"/>
    </row>
    <row r="760" spans="84:107">
      <c r="CF760" s="42"/>
      <c r="CG760" s="81"/>
      <c r="CI760" s="69"/>
      <c r="CJ760" s="69"/>
      <c r="CK760" s="69"/>
      <c r="DC760" s="69"/>
    </row>
    <row r="761" spans="84:107">
      <c r="CF761" s="41"/>
      <c r="CG761" s="81"/>
      <c r="CI761" s="69"/>
      <c r="CJ761" s="69"/>
      <c r="CK761" s="69"/>
      <c r="DC761" s="69"/>
    </row>
    <row r="762" spans="84:107">
      <c r="CF762" s="41"/>
      <c r="CG762" s="81"/>
      <c r="CI762" s="69"/>
      <c r="CJ762" s="69"/>
      <c r="CK762" s="69"/>
      <c r="DC762" s="69"/>
    </row>
    <row r="763" spans="84:107">
      <c r="CF763" s="87"/>
      <c r="CG763" s="81"/>
      <c r="CI763" s="69"/>
      <c r="CJ763" s="69"/>
      <c r="CK763" s="69"/>
      <c r="DC763" s="69"/>
    </row>
    <row r="764" spans="84:107">
      <c r="CF764" s="41"/>
      <c r="CG764" s="81"/>
      <c r="CI764" s="69"/>
      <c r="CJ764" s="69"/>
      <c r="CK764" s="69"/>
      <c r="DC764" s="69"/>
    </row>
    <row r="765" spans="84:107">
      <c r="CF765" s="41"/>
      <c r="CG765" s="81"/>
      <c r="CI765" s="69"/>
      <c r="CJ765" s="69"/>
      <c r="CK765" s="69"/>
      <c r="DC765" s="69"/>
    </row>
    <row r="766" spans="84:107">
      <c r="CF766" s="41"/>
      <c r="CG766" s="81"/>
      <c r="CI766" s="69"/>
      <c r="CJ766" s="69"/>
      <c r="CK766" s="69"/>
      <c r="DC766" s="69"/>
    </row>
    <row r="767" spans="84:107">
      <c r="CF767" s="41"/>
      <c r="CG767" s="81"/>
      <c r="CI767" s="69"/>
      <c r="CJ767" s="69"/>
      <c r="CK767" s="69"/>
      <c r="DC767" s="69"/>
    </row>
    <row r="768" spans="84:107">
      <c r="CF768" s="41"/>
      <c r="CG768" s="81"/>
      <c r="CI768" s="69"/>
      <c r="CJ768" s="69"/>
      <c r="CK768" s="69"/>
      <c r="DC768" s="69"/>
    </row>
    <row r="769" spans="84:107">
      <c r="CF769" s="41"/>
      <c r="CG769" s="81"/>
      <c r="CI769" s="69"/>
      <c r="CJ769" s="69"/>
      <c r="CK769" s="69"/>
      <c r="DC769" s="69"/>
    </row>
    <row r="770" spans="84:107">
      <c r="CF770" s="41"/>
      <c r="CG770" s="81"/>
      <c r="CI770" s="69"/>
      <c r="CJ770" s="69"/>
      <c r="CK770" s="69"/>
      <c r="DC770" s="69"/>
    </row>
    <row r="771" spans="84:107">
      <c r="CF771" s="41"/>
      <c r="CG771" s="81"/>
      <c r="CI771" s="69"/>
      <c r="CJ771" s="69"/>
      <c r="CK771" s="69"/>
    </row>
    <row r="772" spans="84:107">
      <c r="CF772" s="41"/>
      <c r="CG772" s="81"/>
      <c r="CI772" s="69"/>
      <c r="CJ772" s="69"/>
      <c r="CK772" s="69"/>
    </row>
    <row r="773" spans="84:107">
      <c r="CF773" s="41"/>
      <c r="CG773" s="81"/>
      <c r="CI773" s="69"/>
      <c r="CJ773" s="69"/>
      <c r="CK773" s="69"/>
    </row>
    <row r="774" spans="84:107">
      <c r="CF774" s="41"/>
      <c r="CG774" s="81"/>
      <c r="CI774" s="69"/>
      <c r="CJ774" s="69"/>
      <c r="CK774" s="69"/>
    </row>
    <row r="775" spans="84:107">
      <c r="CF775" s="41"/>
      <c r="CG775" s="81"/>
      <c r="CI775" s="69"/>
      <c r="CJ775" s="69"/>
      <c r="CK775" s="69"/>
    </row>
    <row r="776" spans="84:107">
      <c r="CF776" s="41"/>
      <c r="CG776" s="81"/>
      <c r="CI776" s="69"/>
      <c r="CJ776" s="69"/>
      <c r="CK776" s="69"/>
    </row>
    <row r="777" spans="84:107">
      <c r="CF777" s="41"/>
      <c r="CG777" s="81"/>
      <c r="CI777" s="69"/>
      <c r="CJ777" s="69"/>
      <c r="CK777" s="69"/>
    </row>
    <row r="778" spans="84:107">
      <c r="CF778" s="41"/>
      <c r="CG778" s="81"/>
      <c r="CI778" s="69"/>
      <c r="CJ778" s="69"/>
      <c r="CK778" s="69"/>
    </row>
    <row r="779" spans="84:107">
      <c r="CF779" s="41"/>
      <c r="CG779" s="81"/>
      <c r="CI779" s="69"/>
      <c r="CJ779" s="69"/>
      <c r="CK779" s="69"/>
    </row>
    <row r="780" spans="84:107">
      <c r="CG780" s="94"/>
    </row>
    <row r="781" spans="84:107">
      <c r="CG781" s="94"/>
    </row>
    <row r="782" spans="84:107">
      <c r="CG782" s="94"/>
    </row>
    <row r="783" spans="84:107">
      <c r="CG783" s="94"/>
    </row>
    <row r="784" spans="84:107">
      <c r="CG784" s="94"/>
    </row>
    <row r="785" spans="85:85">
      <c r="CG785" s="94"/>
    </row>
    <row r="786" spans="85:85">
      <c r="CG786" s="94"/>
    </row>
    <row r="787" spans="85:85">
      <c r="CG787" s="94"/>
    </row>
    <row r="788" spans="85:85">
      <c r="CG788" s="94"/>
    </row>
    <row r="789" spans="85:85">
      <c r="CG789" s="94"/>
    </row>
    <row r="790" spans="85:85">
      <c r="CG790" s="94"/>
    </row>
    <row r="791" spans="85:85">
      <c r="CG791" s="94"/>
    </row>
    <row r="792" spans="85:85">
      <c r="CG792" s="94"/>
    </row>
    <row r="793" spans="85:85">
      <c r="CG793" s="94"/>
    </row>
  </sheetData>
  <sheetProtection algorithmName="SHA-512" hashValue="cFW1vkI7Z6HJUcUA7ku5Q7YYMj6hUcB0fZJLW2I2nRVQwOPSxfT1vtWA2UylbfKQHRViGmHWKPv3jw14FxqBEA==" saltValue="Kk9HdMNIOf37e8BkZ1D2HQ==" spinCount="100000" sheet="1" objects="1" selectLockedCells="1"/>
  <autoFilter ref="CF139:DC758" xr:uid="{00000000-0009-0000-0000-000000000000}"/>
  <dataConsolidate/>
  <mergeCells count="822">
    <mergeCell ref="BA136:BB136"/>
    <mergeCell ref="BA121:BC121"/>
    <mergeCell ref="BD121:BG121"/>
    <mergeCell ref="AM126:BD127"/>
    <mergeCell ref="AX132:AY132"/>
    <mergeCell ref="BA132:BB132"/>
    <mergeCell ref="AL121:AN121"/>
    <mergeCell ref="AO121:AQ121"/>
    <mergeCell ref="AR121:AT121"/>
    <mergeCell ref="AU121:AW121"/>
    <mergeCell ref="AX121:AZ121"/>
    <mergeCell ref="BD118:BG118"/>
    <mergeCell ref="AL118:AN118"/>
    <mergeCell ref="AO118:AQ118"/>
    <mergeCell ref="AR118:AT118"/>
    <mergeCell ref="AU118:AW118"/>
    <mergeCell ref="AX118:AZ118"/>
    <mergeCell ref="BA118:BC118"/>
    <mergeCell ref="AX134:AY134"/>
    <mergeCell ref="BA134:BB134"/>
    <mergeCell ref="AX120:AZ120"/>
    <mergeCell ref="BA120:BC120"/>
    <mergeCell ref="BD120:BG120"/>
    <mergeCell ref="AL120:AN120"/>
    <mergeCell ref="AO120:AQ120"/>
    <mergeCell ref="AR120:AT120"/>
    <mergeCell ref="AU120:AW120"/>
    <mergeCell ref="AO119:AQ119"/>
    <mergeCell ref="AR119:AT119"/>
    <mergeCell ref="AU119:AW119"/>
    <mergeCell ref="AX119:AZ119"/>
    <mergeCell ref="BA119:BC119"/>
    <mergeCell ref="BD119:BG119"/>
    <mergeCell ref="F121:G121"/>
    <mergeCell ref="H121:L121"/>
    <mergeCell ref="M121:Q121"/>
    <mergeCell ref="R121:U121"/>
    <mergeCell ref="V121:Y121"/>
    <mergeCell ref="Z121:AC121"/>
    <mergeCell ref="AD121:AF121"/>
    <mergeCell ref="AD120:AF120"/>
    <mergeCell ref="AG120:AK120"/>
    <mergeCell ref="F120:G120"/>
    <mergeCell ref="H120:L120"/>
    <mergeCell ref="M120:Q120"/>
    <mergeCell ref="R120:U120"/>
    <mergeCell ref="V120:Y120"/>
    <mergeCell ref="Z120:AC120"/>
    <mergeCell ref="AG121:AK121"/>
    <mergeCell ref="F116:G116"/>
    <mergeCell ref="H116:L116"/>
    <mergeCell ref="M116:Q116"/>
    <mergeCell ref="R116:U116"/>
    <mergeCell ref="V116:Y116"/>
    <mergeCell ref="AL117:AN117"/>
    <mergeCell ref="AO117:AQ117"/>
    <mergeCell ref="F119:G119"/>
    <mergeCell ref="H119:L119"/>
    <mergeCell ref="M119:Q119"/>
    <mergeCell ref="R119:U119"/>
    <mergeCell ref="V119:Y119"/>
    <mergeCell ref="Z119:AC119"/>
    <mergeCell ref="AD119:AF119"/>
    <mergeCell ref="AG119:AK119"/>
    <mergeCell ref="AL119:AN119"/>
    <mergeCell ref="M118:Q118"/>
    <mergeCell ref="R118:U118"/>
    <mergeCell ref="V118:Y118"/>
    <mergeCell ref="Z118:AC118"/>
    <mergeCell ref="AU114:AW114"/>
    <mergeCell ref="AX114:AZ114"/>
    <mergeCell ref="BA114:BC114"/>
    <mergeCell ref="F114:G114"/>
    <mergeCell ref="H114:L114"/>
    <mergeCell ref="M114:Q114"/>
    <mergeCell ref="AD118:AF118"/>
    <mergeCell ref="AG118:AK118"/>
    <mergeCell ref="AG117:AK117"/>
    <mergeCell ref="AX116:AZ116"/>
    <mergeCell ref="BA116:BC116"/>
    <mergeCell ref="F117:G117"/>
    <mergeCell ref="H117:L117"/>
    <mergeCell ref="M117:Q117"/>
    <mergeCell ref="R117:U117"/>
    <mergeCell ref="V117:Y117"/>
    <mergeCell ref="Z117:AC117"/>
    <mergeCell ref="AD117:AF117"/>
    <mergeCell ref="AD116:AF116"/>
    <mergeCell ref="AG116:AK116"/>
    <mergeCell ref="AL116:AN116"/>
    <mergeCell ref="AO116:AQ116"/>
    <mergeCell ref="F118:G118"/>
    <mergeCell ref="H118:L118"/>
    <mergeCell ref="F115:G115"/>
    <mergeCell ref="H115:L115"/>
    <mergeCell ref="M115:Q115"/>
    <mergeCell ref="R115:U115"/>
    <mergeCell ref="V115:Y115"/>
    <mergeCell ref="Z115:AC115"/>
    <mergeCell ref="AD115:AF115"/>
    <mergeCell ref="AG115:AK115"/>
    <mergeCell ref="AL115:AN115"/>
    <mergeCell ref="AX115:AZ115"/>
    <mergeCell ref="Z116:AC116"/>
    <mergeCell ref="BA117:BC117"/>
    <mergeCell ref="BD117:BG117"/>
    <mergeCell ref="BA115:BC115"/>
    <mergeCell ref="BD115:BG115"/>
    <mergeCell ref="BD116:BG116"/>
    <mergeCell ref="AX117:AZ117"/>
    <mergeCell ref="R114:U114"/>
    <mergeCell ref="V114:Y114"/>
    <mergeCell ref="Z114:AC114"/>
    <mergeCell ref="AD114:AF114"/>
    <mergeCell ref="AG114:AK114"/>
    <mergeCell ref="BD114:BG114"/>
    <mergeCell ref="AL114:AN114"/>
    <mergeCell ref="AO114:AQ114"/>
    <mergeCell ref="AR114:AT114"/>
    <mergeCell ref="AR116:AT116"/>
    <mergeCell ref="AU116:AW116"/>
    <mergeCell ref="AO115:AQ115"/>
    <mergeCell ref="AR115:AT115"/>
    <mergeCell ref="AU115:AW115"/>
    <mergeCell ref="AR117:AT117"/>
    <mergeCell ref="AU117:AW117"/>
    <mergeCell ref="AX112:AZ112"/>
    <mergeCell ref="BA112:BC112"/>
    <mergeCell ref="BD112:BG112"/>
    <mergeCell ref="AL112:AN112"/>
    <mergeCell ref="AO112:AQ112"/>
    <mergeCell ref="AR112:AT112"/>
    <mergeCell ref="AU112:AW112"/>
    <mergeCell ref="BA113:BC113"/>
    <mergeCell ref="BD113:BG113"/>
    <mergeCell ref="AL113:AN113"/>
    <mergeCell ref="AO113:AQ113"/>
    <mergeCell ref="AR113:AT113"/>
    <mergeCell ref="AU113:AW113"/>
    <mergeCell ref="AX113:AZ113"/>
    <mergeCell ref="AD113:AF113"/>
    <mergeCell ref="AD112:AF112"/>
    <mergeCell ref="AG112:AK112"/>
    <mergeCell ref="F112:G112"/>
    <mergeCell ref="H112:L112"/>
    <mergeCell ref="M112:Q112"/>
    <mergeCell ref="R112:U112"/>
    <mergeCell ref="V112:Y112"/>
    <mergeCell ref="Z112:AC112"/>
    <mergeCell ref="AG113:AK113"/>
    <mergeCell ref="M110:Q110"/>
    <mergeCell ref="R110:U110"/>
    <mergeCell ref="V110:Y110"/>
    <mergeCell ref="Z110:AC110"/>
    <mergeCell ref="F113:G113"/>
    <mergeCell ref="H113:L113"/>
    <mergeCell ref="M113:Q113"/>
    <mergeCell ref="R113:U113"/>
    <mergeCell ref="V113:Y113"/>
    <mergeCell ref="Z113:AC113"/>
    <mergeCell ref="AO111:AQ111"/>
    <mergeCell ref="AR111:AT111"/>
    <mergeCell ref="AU111:AW111"/>
    <mergeCell ref="AX111:AZ111"/>
    <mergeCell ref="BA111:BC111"/>
    <mergeCell ref="BD111:BG111"/>
    <mergeCell ref="BD110:BG110"/>
    <mergeCell ref="F111:G111"/>
    <mergeCell ref="H111:L111"/>
    <mergeCell ref="M111:Q111"/>
    <mergeCell ref="R111:U111"/>
    <mergeCell ref="V111:Y111"/>
    <mergeCell ref="Z111:AC111"/>
    <mergeCell ref="AD111:AF111"/>
    <mergeCell ref="AG111:AK111"/>
    <mergeCell ref="AL111:AN111"/>
    <mergeCell ref="AL110:AN110"/>
    <mergeCell ref="AO110:AQ110"/>
    <mergeCell ref="AR110:AT110"/>
    <mergeCell ref="AU110:AW110"/>
    <mergeCell ref="AX110:AZ110"/>
    <mergeCell ref="BA110:BC110"/>
    <mergeCell ref="F110:G110"/>
    <mergeCell ref="H110:L110"/>
    <mergeCell ref="F108:G108"/>
    <mergeCell ref="H108:L108"/>
    <mergeCell ref="M108:Q108"/>
    <mergeCell ref="R108:U108"/>
    <mergeCell ref="V108:Y108"/>
    <mergeCell ref="AL109:AN109"/>
    <mergeCell ref="AO109:AQ109"/>
    <mergeCell ref="AR109:AT109"/>
    <mergeCell ref="AU109:AW109"/>
    <mergeCell ref="AU106:AW106"/>
    <mergeCell ref="AX106:AZ106"/>
    <mergeCell ref="BA106:BC106"/>
    <mergeCell ref="F106:G106"/>
    <mergeCell ref="H106:L106"/>
    <mergeCell ref="M106:Q106"/>
    <mergeCell ref="AD110:AF110"/>
    <mergeCell ref="AG110:AK110"/>
    <mergeCell ref="AG109:AK109"/>
    <mergeCell ref="AX108:AZ108"/>
    <mergeCell ref="BA108:BC108"/>
    <mergeCell ref="F109:G109"/>
    <mergeCell ref="H109:L109"/>
    <mergeCell ref="M109:Q109"/>
    <mergeCell ref="R109:U109"/>
    <mergeCell ref="V109:Y109"/>
    <mergeCell ref="Z109:AC109"/>
    <mergeCell ref="AD109:AF109"/>
    <mergeCell ref="AD108:AF108"/>
    <mergeCell ref="AG108:AK108"/>
    <mergeCell ref="AL108:AN108"/>
    <mergeCell ref="AO108:AQ108"/>
    <mergeCell ref="AR108:AT108"/>
    <mergeCell ref="AU108:AW108"/>
    <mergeCell ref="F107:G107"/>
    <mergeCell ref="H107:L107"/>
    <mergeCell ref="M107:Q107"/>
    <mergeCell ref="R107:U107"/>
    <mergeCell ref="V107:Y107"/>
    <mergeCell ref="Z107:AC107"/>
    <mergeCell ref="AD107:AF107"/>
    <mergeCell ref="AG107:AK107"/>
    <mergeCell ref="AL107:AN107"/>
    <mergeCell ref="AO107:AQ107"/>
    <mergeCell ref="AR107:AT107"/>
    <mergeCell ref="AU107:AW107"/>
    <mergeCell ref="AX107:AZ107"/>
    <mergeCell ref="Z108:AC108"/>
    <mergeCell ref="BA109:BC109"/>
    <mergeCell ref="BD109:BG109"/>
    <mergeCell ref="BA107:BC107"/>
    <mergeCell ref="BD107:BG107"/>
    <mergeCell ref="BD108:BG108"/>
    <mergeCell ref="AX109:AZ109"/>
    <mergeCell ref="R106:U106"/>
    <mergeCell ref="V106:Y106"/>
    <mergeCell ref="Z106:AC106"/>
    <mergeCell ref="AD106:AF106"/>
    <mergeCell ref="AG106:AK106"/>
    <mergeCell ref="AG105:AK105"/>
    <mergeCell ref="AX104:AZ104"/>
    <mergeCell ref="BA104:BC104"/>
    <mergeCell ref="BD104:BG104"/>
    <mergeCell ref="AL104:AN104"/>
    <mergeCell ref="AO104:AQ104"/>
    <mergeCell ref="AR104:AT104"/>
    <mergeCell ref="AU104:AW104"/>
    <mergeCell ref="BA105:BC105"/>
    <mergeCell ref="BD105:BG105"/>
    <mergeCell ref="AL105:AN105"/>
    <mergeCell ref="AO105:AQ105"/>
    <mergeCell ref="AR105:AT105"/>
    <mergeCell ref="AU105:AW105"/>
    <mergeCell ref="AX105:AZ105"/>
    <mergeCell ref="BD106:BG106"/>
    <mergeCell ref="AL106:AN106"/>
    <mergeCell ref="AO106:AQ106"/>
    <mergeCell ref="AR106:AT106"/>
    <mergeCell ref="AD105:AF105"/>
    <mergeCell ref="AD104:AF104"/>
    <mergeCell ref="AG104:AK104"/>
    <mergeCell ref="F104:G104"/>
    <mergeCell ref="H104:L104"/>
    <mergeCell ref="M104:Q104"/>
    <mergeCell ref="R104:U104"/>
    <mergeCell ref="V104:Y104"/>
    <mergeCell ref="Z104:AC104"/>
    <mergeCell ref="M102:Q102"/>
    <mergeCell ref="R102:U102"/>
    <mergeCell ref="V102:Y102"/>
    <mergeCell ref="Z102:AC102"/>
    <mergeCell ref="F105:G105"/>
    <mergeCell ref="H105:L105"/>
    <mergeCell ref="M105:Q105"/>
    <mergeCell ref="R105:U105"/>
    <mergeCell ref="V105:Y105"/>
    <mergeCell ref="Z105:AC105"/>
    <mergeCell ref="AO103:AQ103"/>
    <mergeCell ref="AR103:AT103"/>
    <mergeCell ref="AU103:AW103"/>
    <mergeCell ref="AX103:AZ103"/>
    <mergeCell ref="BA103:BC103"/>
    <mergeCell ref="BD103:BG103"/>
    <mergeCell ref="BD102:BG102"/>
    <mergeCell ref="F103:G103"/>
    <mergeCell ref="H103:L103"/>
    <mergeCell ref="M103:Q103"/>
    <mergeCell ref="R103:U103"/>
    <mergeCell ref="V103:Y103"/>
    <mergeCell ref="Z103:AC103"/>
    <mergeCell ref="AD103:AF103"/>
    <mergeCell ref="AG103:AK103"/>
    <mergeCell ref="AL103:AN103"/>
    <mergeCell ref="AL102:AN102"/>
    <mergeCell ref="AO102:AQ102"/>
    <mergeCell ref="AR102:AT102"/>
    <mergeCell ref="AU102:AW102"/>
    <mergeCell ref="AX102:AZ102"/>
    <mergeCell ref="BA102:BC102"/>
    <mergeCell ref="F102:G102"/>
    <mergeCell ref="H102:L102"/>
    <mergeCell ref="F100:G100"/>
    <mergeCell ref="H100:L100"/>
    <mergeCell ref="M100:Q100"/>
    <mergeCell ref="R100:U100"/>
    <mergeCell ref="V100:Y100"/>
    <mergeCell ref="AL101:AN101"/>
    <mergeCell ref="AO101:AQ101"/>
    <mergeCell ref="AR101:AT101"/>
    <mergeCell ref="AU101:AW101"/>
    <mergeCell ref="AU98:AW98"/>
    <mergeCell ref="AX98:AZ98"/>
    <mergeCell ref="BA98:BC98"/>
    <mergeCell ref="F98:G98"/>
    <mergeCell ref="H98:L98"/>
    <mergeCell ref="M98:Q98"/>
    <mergeCell ref="AD102:AF102"/>
    <mergeCell ref="AG102:AK102"/>
    <mergeCell ref="AG101:AK101"/>
    <mergeCell ref="AX100:AZ100"/>
    <mergeCell ref="BA100:BC100"/>
    <mergeCell ref="F101:G101"/>
    <mergeCell ref="H101:L101"/>
    <mergeCell ref="M101:Q101"/>
    <mergeCell ref="R101:U101"/>
    <mergeCell ref="V101:Y101"/>
    <mergeCell ref="Z101:AC101"/>
    <mergeCell ref="AD101:AF101"/>
    <mergeCell ref="AD100:AF100"/>
    <mergeCell ref="AG100:AK100"/>
    <mergeCell ref="AL100:AN100"/>
    <mergeCell ref="AO100:AQ100"/>
    <mergeCell ref="AR100:AT100"/>
    <mergeCell ref="AU100:AW100"/>
    <mergeCell ref="F99:G99"/>
    <mergeCell ref="H99:L99"/>
    <mergeCell ref="M99:Q99"/>
    <mergeCell ref="R99:U99"/>
    <mergeCell ref="V99:Y99"/>
    <mergeCell ref="Z99:AC99"/>
    <mergeCell ref="AD99:AF99"/>
    <mergeCell ref="AG99:AK99"/>
    <mergeCell ref="AL99:AN99"/>
    <mergeCell ref="AO99:AQ99"/>
    <mergeCell ref="AR99:AT99"/>
    <mergeCell ref="AU99:AW99"/>
    <mergeCell ref="AX99:AZ99"/>
    <mergeCell ref="Z100:AC100"/>
    <mergeCell ref="BA101:BC101"/>
    <mergeCell ref="BD101:BG101"/>
    <mergeCell ref="BA99:BC99"/>
    <mergeCell ref="BD99:BG99"/>
    <mergeCell ref="BD100:BG100"/>
    <mergeCell ref="AX101:AZ101"/>
    <mergeCell ref="R98:U98"/>
    <mergeCell ref="V98:Y98"/>
    <mergeCell ref="Z98:AC98"/>
    <mergeCell ref="AD98:AF98"/>
    <mergeCell ref="AG98:AK98"/>
    <mergeCell ref="AG97:AK97"/>
    <mergeCell ref="AX96:AZ96"/>
    <mergeCell ref="BA96:BC96"/>
    <mergeCell ref="BD96:BG96"/>
    <mergeCell ref="AL96:AN96"/>
    <mergeCell ref="AO96:AQ96"/>
    <mergeCell ref="AR96:AT96"/>
    <mergeCell ref="AU96:AW96"/>
    <mergeCell ref="BA97:BC97"/>
    <mergeCell ref="BD97:BG97"/>
    <mergeCell ref="AL97:AN97"/>
    <mergeCell ref="AO97:AQ97"/>
    <mergeCell ref="AR97:AT97"/>
    <mergeCell ref="AU97:AW97"/>
    <mergeCell ref="AX97:AZ97"/>
    <mergeCell ref="BD98:BG98"/>
    <mergeCell ref="AL98:AN98"/>
    <mergeCell ref="AO98:AQ98"/>
    <mergeCell ref="AR98:AT98"/>
    <mergeCell ref="AD97:AF97"/>
    <mergeCell ref="AD96:AF96"/>
    <mergeCell ref="AG96:AK96"/>
    <mergeCell ref="F96:G96"/>
    <mergeCell ref="H96:L96"/>
    <mergeCell ref="M96:Q96"/>
    <mergeCell ref="R96:U96"/>
    <mergeCell ref="V96:Y96"/>
    <mergeCell ref="Z96:AC96"/>
    <mergeCell ref="M94:Q94"/>
    <mergeCell ref="R94:U94"/>
    <mergeCell ref="V94:Y94"/>
    <mergeCell ref="Z94:AC94"/>
    <mergeCell ref="F97:G97"/>
    <mergeCell ref="H97:L97"/>
    <mergeCell ref="M97:Q97"/>
    <mergeCell ref="R97:U97"/>
    <mergeCell ref="V97:Y97"/>
    <mergeCell ref="Z97:AC97"/>
    <mergeCell ref="AO95:AQ95"/>
    <mergeCell ref="AR95:AT95"/>
    <mergeCell ref="AU95:AW95"/>
    <mergeCell ref="AX95:AZ95"/>
    <mergeCell ref="BA95:BC95"/>
    <mergeCell ref="BD95:BG95"/>
    <mergeCell ref="BD94:BG94"/>
    <mergeCell ref="F95:G95"/>
    <mergeCell ref="H95:L95"/>
    <mergeCell ref="M95:Q95"/>
    <mergeCell ref="R95:U95"/>
    <mergeCell ref="V95:Y95"/>
    <mergeCell ref="Z95:AC95"/>
    <mergeCell ref="AD95:AF95"/>
    <mergeCell ref="AG95:AK95"/>
    <mergeCell ref="AL95:AN95"/>
    <mergeCell ref="AL94:AN94"/>
    <mergeCell ref="AO94:AQ94"/>
    <mergeCell ref="AR94:AT94"/>
    <mergeCell ref="AU94:AW94"/>
    <mergeCell ref="AX94:AZ94"/>
    <mergeCell ref="BA94:BC94"/>
    <mergeCell ref="F94:G94"/>
    <mergeCell ref="H94:L94"/>
    <mergeCell ref="F92:G92"/>
    <mergeCell ref="H92:L92"/>
    <mergeCell ref="M92:Q92"/>
    <mergeCell ref="R92:U92"/>
    <mergeCell ref="V92:Y92"/>
    <mergeCell ref="AL93:AN93"/>
    <mergeCell ref="AO93:AQ93"/>
    <mergeCell ref="AR93:AT93"/>
    <mergeCell ref="AU93:AW93"/>
    <mergeCell ref="AU90:AW90"/>
    <mergeCell ref="AX90:AZ90"/>
    <mergeCell ref="BA90:BC90"/>
    <mergeCell ref="F90:G90"/>
    <mergeCell ref="H90:L90"/>
    <mergeCell ref="M90:Q90"/>
    <mergeCell ref="AD94:AF94"/>
    <mergeCell ref="AG94:AK94"/>
    <mergeCell ref="AG93:AK93"/>
    <mergeCell ref="AX92:AZ92"/>
    <mergeCell ref="BA92:BC92"/>
    <mergeCell ref="F93:G93"/>
    <mergeCell ref="H93:L93"/>
    <mergeCell ref="M93:Q93"/>
    <mergeCell ref="R93:U93"/>
    <mergeCell ref="V93:Y93"/>
    <mergeCell ref="Z93:AC93"/>
    <mergeCell ref="AD93:AF93"/>
    <mergeCell ref="AD92:AF92"/>
    <mergeCell ref="AG92:AK92"/>
    <mergeCell ref="AL92:AN92"/>
    <mergeCell ref="AO92:AQ92"/>
    <mergeCell ref="AR92:AT92"/>
    <mergeCell ref="AU92:AW92"/>
    <mergeCell ref="F91:G91"/>
    <mergeCell ref="H91:L91"/>
    <mergeCell ref="M91:Q91"/>
    <mergeCell ref="R91:U91"/>
    <mergeCell ref="V91:Y91"/>
    <mergeCell ref="Z91:AC91"/>
    <mergeCell ref="AD91:AF91"/>
    <mergeCell ref="AG91:AK91"/>
    <mergeCell ref="AL91:AN91"/>
    <mergeCell ref="AO91:AQ91"/>
    <mergeCell ref="AR91:AT91"/>
    <mergeCell ref="AU91:AW91"/>
    <mergeCell ref="AX91:AZ91"/>
    <mergeCell ref="Z92:AC92"/>
    <mergeCell ref="BA93:BC93"/>
    <mergeCell ref="BD93:BG93"/>
    <mergeCell ref="BA91:BC91"/>
    <mergeCell ref="BD91:BG91"/>
    <mergeCell ref="BD92:BG92"/>
    <mergeCell ref="AX93:AZ93"/>
    <mergeCell ref="R90:U90"/>
    <mergeCell ref="V90:Y90"/>
    <mergeCell ref="Z90:AC90"/>
    <mergeCell ref="AD90:AF90"/>
    <mergeCell ref="AG90:AK90"/>
    <mergeCell ref="AG89:AK89"/>
    <mergeCell ref="AX88:AZ88"/>
    <mergeCell ref="BA88:BC88"/>
    <mergeCell ref="BD88:BG88"/>
    <mergeCell ref="AL88:AN88"/>
    <mergeCell ref="AO88:AQ88"/>
    <mergeCell ref="AR88:AT88"/>
    <mergeCell ref="AU88:AW88"/>
    <mergeCell ref="BA89:BC89"/>
    <mergeCell ref="BD89:BG89"/>
    <mergeCell ref="AL89:AN89"/>
    <mergeCell ref="AO89:AQ89"/>
    <mergeCell ref="AR89:AT89"/>
    <mergeCell ref="AU89:AW89"/>
    <mergeCell ref="AX89:AZ89"/>
    <mergeCell ref="BD90:BG90"/>
    <mergeCell ref="AL90:AN90"/>
    <mergeCell ref="AO90:AQ90"/>
    <mergeCell ref="AR90:AT90"/>
    <mergeCell ref="AD89:AF89"/>
    <mergeCell ref="AD88:AF88"/>
    <mergeCell ref="AG88:AK88"/>
    <mergeCell ref="F88:G88"/>
    <mergeCell ref="H88:L88"/>
    <mergeCell ref="M88:Q88"/>
    <mergeCell ref="R88:U88"/>
    <mergeCell ref="V88:Y88"/>
    <mergeCell ref="Z88:AC88"/>
    <mergeCell ref="M86:Q86"/>
    <mergeCell ref="R86:U86"/>
    <mergeCell ref="V86:Y86"/>
    <mergeCell ref="Z86:AC86"/>
    <mergeCell ref="F89:G89"/>
    <mergeCell ref="H89:L89"/>
    <mergeCell ref="M89:Q89"/>
    <mergeCell ref="R89:U89"/>
    <mergeCell ref="V89:Y89"/>
    <mergeCell ref="Z89:AC89"/>
    <mergeCell ref="AO87:AQ87"/>
    <mergeCell ref="AR87:AT87"/>
    <mergeCell ref="AU87:AW87"/>
    <mergeCell ref="AX87:AZ87"/>
    <mergeCell ref="BA87:BC87"/>
    <mergeCell ref="BD87:BG87"/>
    <mergeCell ref="BD86:BG86"/>
    <mergeCell ref="F87:G87"/>
    <mergeCell ref="H87:L87"/>
    <mergeCell ref="M87:Q87"/>
    <mergeCell ref="R87:U87"/>
    <mergeCell ref="V87:Y87"/>
    <mergeCell ref="Z87:AC87"/>
    <mergeCell ref="AD87:AF87"/>
    <mergeCell ref="AG87:AK87"/>
    <mergeCell ref="AL87:AN87"/>
    <mergeCell ref="AL86:AN86"/>
    <mergeCell ref="AO86:AQ86"/>
    <mergeCell ref="AR86:AT86"/>
    <mergeCell ref="AU86:AW86"/>
    <mergeCell ref="AX86:AZ86"/>
    <mergeCell ref="BA86:BC86"/>
    <mergeCell ref="F86:G86"/>
    <mergeCell ref="H86:L86"/>
    <mergeCell ref="F84:G84"/>
    <mergeCell ref="H84:L84"/>
    <mergeCell ref="M84:Q84"/>
    <mergeCell ref="R84:U84"/>
    <mergeCell ref="V84:Y84"/>
    <mergeCell ref="AL85:AN85"/>
    <mergeCell ref="AO85:AQ85"/>
    <mergeCell ref="AR85:AT85"/>
    <mergeCell ref="AU85:AW85"/>
    <mergeCell ref="AU82:AW82"/>
    <mergeCell ref="AX82:AZ82"/>
    <mergeCell ref="BA82:BC82"/>
    <mergeCell ref="F82:G82"/>
    <mergeCell ref="H82:L82"/>
    <mergeCell ref="M82:Q82"/>
    <mergeCell ref="AD86:AF86"/>
    <mergeCell ref="AG86:AK86"/>
    <mergeCell ref="AG85:AK85"/>
    <mergeCell ref="AX84:AZ84"/>
    <mergeCell ref="BA84:BC84"/>
    <mergeCell ref="F85:G85"/>
    <mergeCell ref="H85:L85"/>
    <mergeCell ref="M85:Q85"/>
    <mergeCell ref="R85:U85"/>
    <mergeCell ref="V85:Y85"/>
    <mergeCell ref="Z85:AC85"/>
    <mergeCell ref="AD85:AF85"/>
    <mergeCell ref="AD84:AF84"/>
    <mergeCell ref="AG84:AK84"/>
    <mergeCell ref="AL84:AN84"/>
    <mergeCell ref="AO84:AQ84"/>
    <mergeCell ref="AR84:AT84"/>
    <mergeCell ref="AU84:AW84"/>
    <mergeCell ref="F83:G83"/>
    <mergeCell ref="H83:L83"/>
    <mergeCell ref="M83:Q83"/>
    <mergeCell ref="R83:U83"/>
    <mergeCell ref="V83:Y83"/>
    <mergeCell ref="Z83:AC83"/>
    <mergeCell ref="AD83:AF83"/>
    <mergeCell ref="AG83:AK83"/>
    <mergeCell ref="AL83:AN83"/>
    <mergeCell ref="AO83:AQ83"/>
    <mergeCell ref="AR83:AT83"/>
    <mergeCell ref="AU83:AW83"/>
    <mergeCell ref="AX83:AZ83"/>
    <mergeCell ref="Z84:AC84"/>
    <mergeCell ref="BA85:BC85"/>
    <mergeCell ref="BD85:BG85"/>
    <mergeCell ref="BA83:BC83"/>
    <mergeCell ref="BD83:BG83"/>
    <mergeCell ref="BD84:BG84"/>
    <mergeCell ref="AX85:AZ85"/>
    <mergeCell ref="R82:U82"/>
    <mergeCell ref="V82:Y82"/>
    <mergeCell ref="Z82:AC82"/>
    <mergeCell ref="AD82:AF82"/>
    <mergeCell ref="AG82:AK82"/>
    <mergeCell ref="AG81:AK81"/>
    <mergeCell ref="AX80:AZ80"/>
    <mergeCell ref="BA80:BC80"/>
    <mergeCell ref="BD80:BG80"/>
    <mergeCell ref="AL80:AN80"/>
    <mergeCell ref="AO80:AQ80"/>
    <mergeCell ref="AR80:AT80"/>
    <mergeCell ref="AU80:AW80"/>
    <mergeCell ref="BA81:BC81"/>
    <mergeCell ref="BD81:BG81"/>
    <mergeCell ref="AL81:AN81"/>
    <mergeCell ref="AO81:AQ81"/>
    <mergeCell ref="AR81:AT81"/>
    <mergeCell ref="AU81:AW81"/>
    <mergeCell ref="AX81:AZ81"/>
    <mergeCell ref="BD82:BG82"/>
    <mergeCell ref="AL82:AN82"/>
    <mergeCell ref="AO82:AQ82"/>
    <mergeCell ref="AR82:AT82"/>
    <mergeCell ref="AD81:AF81"/>
    <mergeCell ref="AD80:AF80"/>
    <mergeCell ref="AG80:AK80"/>
    <mergeCell ref="F80:G80"/>
    <mergeCell ref="H80:L80"/>
    <mergeCell ref="M80:Q80"/>
    <mergeCell ref="R80:U80"/>
    <mergeCell ref="V80:Y80"/>
    <mergeCell ref="Z80:AC80"/>
    <mergeCell ref="M78:Q78"/>
    <mergeCell ref="R78:U78"/>
    <mergeCell ref="V78:Y78"/>
    <mergeCell ref="Z78:AC78"/>
    <mergeCell ref="F81:G81"/>
    <mergeCell ref="H81:L81"/>
    <mergeCell ref="M81:Q81"/>
    <mergeCell ref="R81:U81"/>
    <mergeCell ref="V81:Y81"/>
    <mergeCell ref="Z81:AC81"/>
    <mergeCell ref="AO79:AQ79"/>
    <mergeCell ref="AR79:AT79"/>
    <mergeCell ref="AU79:AW79"/>
    <mergeCell ref="AX79:AZ79"/>
    <mergeCell ref="BA79:BC79"/>
    <mergeCell ref="BD79:BG79"/>
    <mergeCell ref="BD78:BG78"/>
    <mergeCell ref="F79:G79"/>
    <mergeCell ref="H79:L79"/>
    <mergeCell ref="M79:Q79"/>
    <mergeCell ref="R79:U79"/>
    <mergeCell ref="V79:Y79"/>
    <mergeCell ref="Z79:AC79"/>
    <mergeCell ref="AD79:AF79"/>
    <mergeCell ref="AG79:AK79"/>
    <mergeCell ref="AL79:AN79"/>
    <mergeCell ref="AL78:AN78"/>
    <mergeCell ref="AO78:AQ78"/>
    <mergeCell ref="AR78:AT78"/>
    <mergeCell ref="AU78:AW78"/>
    <mergeCell ref="AX78:AZ78"/>
    <mergeCell ref="BA78:BC78"/>
    <mergeCell ref="F78:G78"/>
    <mergeCell ref="H78:L78"/>
    <mergeCell ref="F76:G76"/>
    <mergeCell ref="H76:L76"/>
    <mergeCell ref="M76:Q76"/>
    <mergeCell ref="R76:U76"/>
    <mergeCell ref="V76:Y76"/>
    <mergeCell ref="AL77:AN77"/>
    <mergeCell ref="AO77:AQ77"/>
    <mergeCell ref="AR77:AT77"/>
    <mergeCell ref="AU77:AW77"/>
    <mergeCell ref="AU74:AW74"/>
    <mergeCell ref="AX74:AZ74"/>
    <mergeCell ref="BA74:BC74"/>
    <mergeCell ref="F74:G74"/>
    <mergeCell ref="H74:L74"/>
    <mergeCell ref="M74:Q74"/>
    <mergeCell ref="AD78:AF78"/>
    <mergeCell ref="AG78:AK78"/>
    <mergeCell ref="AG77:AK77"/>
    <mergeCell ref="AX76:AZ76"/>
    <mergeCell ref="BA76:BC76"/>
    <mergeCell ref="F77:G77"/>
    <mergeCell ref="H77:L77"/>
    <mergeCell ref="M77:Q77"/>
    <mergeCell ref="R77:U77"/>
    <mergeCell ref="V77:Y77"/>
    <mergeCell ref="Z77:AC77"/>
    <mergeCell ref="AD77:AF77"/>
    <mergeCell ref="AD76:AF76"/>
    <mergeCell ref="AG76:AK76"/>
    <mergeCell ref="AL76:AN76"/>
    <mergeCell ref="AO76:AQ76"/>
    <mergeCell ref="AR76:AT76"/>
    <mergeCell ref="AU76:AW76"/>
    <mergeCell ref="F75:G75"/>
    <mergeCell ref="H75:L75"/>
    <mergeCell ref="M75:Q75"/>
    <mergeCell ref="R75:U75"/>
    <mergeCell ref="V75:Y75"/>
    <mergeCell ref="Z75:AC75"/>
    <mergeCell ref="AD75:AF75"/>
    <mergeCell ref="AG75:AK75"/>
    <mergeCell ref="AL75:AN75"/>
    <mergeCell ref="AO75:AQ75"/>
    <mergeCell ref="AR75:AT75"/>
    <mergeCell ref="AU75:AW75"/>
    <mergeCell ref="AX75:AZ75"/>
    <mergeCell ref="Z76:AC76"/>
    <mergeCell ref="BA77:BC77"/>
    <mergeCell ref="BD77:BG77"/>
    <mergeCell ref="BA75:BC75"/>
    <mergeCell ref="BD75:BG75"/>
    <mergeCell ref="BD76:BG76"/>
    <mergeCell ref="AX77:AZ77"/>
    <mergeCell ref="R74:U74"/>
    <mergeCell ref="V74:Y74"/>
    <mergeCell ref="Z74:AC74"/>
    <mergeCell ref="AD74:AF74"/>
    <mergeCell ref="AG74:AK74"/>
    <mergeCell ref="AG73:AK73"/>
    <mergeCell ref="AX72:AZ72"/>
    <mergeCell ref="BA72:BC72"/>
    <mergeCell ref="BD72:BG72"/>
    <mergeCell ref="AL72:AN72"/>
    <mergeCell ref="AO72:AQ72"/>
    <mergeCell ref="AR72:AT72"/>
    <mergeCell ref="AU72:AW72"/>
    <mergeCell ref="BA73:BC73"/>
    <mergeCell ref="BD73:BG73"/>
    <mergeCell ref="AL73:AN73"/>
    <mergeCell ref="AO73:AQ73"/>
    <mergeCell ref="AR73:AT73"/>
    <mergeCell ref="AU73:AW73"/>
    <mergeCell ref="AX73:AZ73"/>
    <mergeCell ref="BD74:BG74"/>
    <mergeCell ref="AL74:AN74"/>
    <mergeCell ref="AO74:AQ74"/>
    <mergeCell ref="AR74:AT74"/>
    <mergeCell ref="F73:G73"/>
    <mergeCell ref="H73:L73"/>
    <mergeCell ref="M73:Q73"/>
    <mergeCell ref="R73:U73"/>
    <mergeCell ref="V73:Y73"/>
    <mergeCell ref="Z73:AC73"/>
    <mergeCell ref="AD73:AF73"/>
    <mergeCell ref="AD72:AF72"/>
    <mergeCell ref="AG72:AK72"/>
    <mergeCell ref="F72:G72"/>
    <mergeCell ref="H72:L72"/>
    <mergeCell ref="M72:Q72"/>
    <mergeCell ref="R72:U72"/>
    <mergeCell ref="V72:Y72"/>
    <mergeCell ref="Z72:AC72"/>
    <mergeCell ref="F70:G71"/>
    <mergeCell ref="H70:L71"/>
    <mergeCell ref="M70:Q71"/>
    <mergeCell ref="R70:U71"/>
    <mergeCell ref="V70:Y71"/>
    <mergeCell ref="Z70:AC71"/>
    <mergeCell ref="AE39:BA39"/>
    <mergeCell ref="AC54:AI54"/>
    <mergeCell ref="H57:BG59"/>
    <mergeCell ref="H62:BG63"/>
    <mergeCell ref="F69:BG69"/>
    <mergeCell ref="AD70:AF71"/>
    <mergeCell ref="AG70:AK71"/>
    <mergeCell ref="AL70:BC70"/>
    <mergeCell ref="BD70:BG71"/>
    <mergeCell ref="AL71:AN71"/>
    <mergeCell ref="AO71:AQ71"/>
    <mergeCell ref="AR71:AT71"/>
    <mergeCell ref="AU71:AW71"/>
    <mergeCell ref="AX71:AZ71"/>
    <mergeCell ref="BA71:BC71"/>
    <mergeCell ref="H45:BF48"/>
    <mergeCell ref="F31:BG31"/>
    <mergeCell ref="F32:BG32"/>
    <mergeCell ref="F33:BG33"/>
    <mergeCell ref="F34:BG34"/>
    <mergeCell ref="F35:BG35"/>
    <mergeCell ref="F36:BG36"/>
    <mergeCell ref="F26:S26"/>
    <mergeCell ref="T26:BG26"/>
    <mergeCell ref="F27:S27"/>
    <mergeCell ref="T27:BG27"/>
    <mergeCell ref="F29:BG29"/>
    <mergeCell ref="F30:BG30"/>
    <mergeCell ref="F23:S23"/>
    <mergeCell ref="T23:BG23"/>
    <mergeCell ref="F24:S24"/>
    <mergeCell ref="T24:BG24"/>
    <mergeCell ref="F25:S25"/>
    <mergeCell ref="T25:BG25"/>
    <mergeCell ref="F18:M18"/>
    <mergeCell ref="N18:BG18"/>
    <mergeCell ref="F19:M19"/>
    <mergeCell ref="N19:BG19"/>
    <mergeCell ref="F21:BG21"/>
    <mergeCell ref="F22:S22"/>
    <mergeCell ref="T22:BG22"/>
    <mergeCell ref="F16:M16"/>
    <mergeCell ref="N16:BG16"/>
    <mergeCell ref="F17:M17"/>
    <mergeCell ref="N17:BG17"/>
    <mergeCell ref="F12:M12"/>
    <mergeCell ref="N12:BG12"/>
    <mergeCell ref="F13:M13"/>
    <mergeCell ref="N13:BG13"/>
    <mergeCell ref="F14:M14"/>
    <mergeCell ref="N14:BG14"/>
    <mergeCell ref="AZ7:BE7"/>
    <mergeCell ref="F9:BG9"/>
    <mergeCell ref="F10:M10"/>
    <mergeCell ref="N10:BG10"/>
    <mergeCell ref="F11:M11"/>
    <mergeCell ref="N11:BG11"/>
    <mergeCell ref="F15:M15"/>
    <mergeCell ref="N15:BG15"/>
    <mergeCell ref="J5:AY6"/>
  </mergeCells>
  <phoneticPr fontId="7"/>
  <conditionalFormatting sqref="H142:H156 H158:H204">
    <cfRule type="expression" dxfId="607" priority="131" stopIfTrue="1">
      <formula>VLOOKUP(H142,CheckList,3,FALSE)=TRUE</formula>
    </cfRule>
    <cfRule type="expression" dxfId="606" priority="133">
      <formula>$BM$137=TRUE</formula>
    </cfRule>
    <cfRule type="expression" dxfId="605" priority="132" stopIfTrue="1">
      <formula>VLOOKUP(H142&amp; "_1mM",CheckList,3,FALSE)=TRUE</formula>
    </cfRule>
  </conditionalFormatting>
  <conditionalFormatting sqref="H144 H146 H148 H150 H152 H154 H156 H158">
    <cfRule type="expression" dxfId="604" priority="121">
      <formula>$BM$137=TRUE</formula>
    </cfRule>
    <cfRule type="expression" dxfId="603" priority="120" stopIfTrue="1">
      <formula>VLOOKUP(H144&amp; "_1mM",CheckList,3,FALSE)=TRUE</formula>
    </cfRule>
    <cfRule type="expression" dxfId="602" priority="119" stopIfTrue="1">
      <formula>VLOOKUP(H144,CheckList,3,FALSE)=TRUE</formula>
    </cfRule>
  </conditionalFormatting>
  <conditionalFormatting sqref="H209">
    <cfRule type="expression" dxfId="601" priority="765" stopIfTrue="1">
      <formula>VLOOKUP(H209&amp; "_1mM",CheckList,3,FALSE)=TRUE</formula>
    </cfRule>
    <cfRule type="expression" dxfId="600" priority="766" stopIfTrue="1">
      <formula>$BM$137=TRUE</formula>
    </cfRule>
    <cfRule type="expression" dxfId="599" priority="764" stopIfTrue="1">
      <formula>VLOOKUP(H209,CheckList,3,FALSE)=TRUE</formula>
    </cfRule>
  </conditionalFormatting>
  <conditionalFormatting sqref="H211">
    <cfRule type="expression" dxfId="598" priority="784" stopIfTrue="1">
      <formula>$BM$137=TRUE</formula>
    </cfRule>
    <cfRule type="expression" dxfId="597" priority="783" stopIfTrue="1">
      <formula>VLOOKUP(H211&amp; "_1mM",CheckList,3,FALSE)=TRUE</formula>
    </cfRule>
    <cfRule type="expression" dxfId="596" priority="782" stopIfTrue="1">
      <formula>VLOOKUP(H211,CheckList,3,FALSE)=TRUE</formula>
    </cfRule>
  </conditionalFormatting>
  <conditionalFormatting sqref="H213">
    <cfRule type="expression" dxfId="595" priority="801" stopIfTrue="1">
      <formula>VLOOKUP(H213&amp; "_1mM",CheckList,3,FALSE)=TRUE</formula>
    </cfRule>
    <cfRule type="expression" dxfId="594" priority="802" stopIfTrue="1">
      <formula>$BM$137=TRUE</formula>
    </cfRule>
    <cfRule type="expression" dxfId="593" priority="800" stopIfTrue="1">
      <formula>VLOOKUP(H213,CheckList,3,FALSE)=TRUE</formula>
    </cfRule>
  </conditionalFormatting>
  <conditionalFormatting sqref="H215">
    <cfRule type="expression" dxfId="592" priority="819" stopIfTrue="1">
      <formula>VLOOKUP(H215&amp; "_1mM",CheckList,3,FALSE)=TRUE</formula>
    </cfRule>
    <cfRule type="expression" dxfId="591" priority="818" stopIfTrue="1">
      <formula>VLOOKUP(H215,CheckList,3,FALSE)=TRUE</formula>
    </cfRule>
    <cfRule type="expression" dxfId="590" priority="820" stopIfTrue="1">
      <formula>$BM$137=TRUE</formula>
    </cfRule>
  </conditionalFormatting>
  <conditionalFormatting sqref="H217">
    <cfRule type="expression" dxfId="589" priority="836" stopIfTrue="1">
      <formula>$BM$137=TRUE</formula>
    </cfRule>
    <cfRule type="expression" dxfId="588" priority="835" stopIfTrue="1">
      <formula>VLOOKUP(H217&amp; "_1mM",CheckList,3,FALSE)=TRUE</formula>
    </cfRule>
    <cfRule type="expression" dxfId="587" priority="834" stopIfTrue="1">
      <formula>VLOOKUP(H217,CheckList,3,FALSE)=TRUE</formula>
    </cfRule>
  </conditionalFormatting>
  <conditionalFormatting sqref="H219">
    <cfRule type="expression" dxfId="586" priority="852" stopIfTrue="1">
      <formula>VLOOKUP(H219,CheckList,3,FALSE)=TRUE</formula>
    </cfRule>
    <cfRule type="expression" dxfId="585" priority="853" stopIfTrue="1">
      <formula>VLOOKUP(H219&amp; "_1mM",CheckList,3,FALSE)=TRUE</formula>
    </cfRule>
    <cfRule type="expression" dxfId="584" priority="854" stopIfTrue="1">
      <formula>$BM$137=TRUE</formula>
    </cfRule>
  </conditionalFormatting>
  <conditionalFormatting sqref="H221">
    <cfRule type="expression" dxfId="583" priority="871" stopIfTrue="1">
      <formula>VLOOKUP(H221,CheckList,3,FALSE)=TRUE</formula>
    </cfRule>
    <cfRule type="expression" dxfId="582" priority="873" stopIfTrue="1">
      <formula>$BM$137=TRUE</formula>
    </cfRule>
    <cfRule type="expression" dxfId="581" priority="872" stopIfTrue="1">
      <formula>VLOOKUP(H221&amp; "_1mM",CheckList,3,FALSE)=TRUE</formula>
    </cfRule>
  </conditionalFormatting>
  <conditionalFormatting sqref="H223">
    <cfRule type="expression" dxfId="580" priority="891" stopIfTrue="1">
      <formula>VLOOKUP(H223,CheckList,3,FALSE)=TRUE</formula>
    </cfRule>
    <cfRule type="expression" dxfId="579" priority="892" stopIfTrue="1">
      <formula>VLOOKUP(H223&amp; "_1mM",CheckList,3,FALSE)=TRUE</formula>
    </cfRule>
    <cfRule type="expression" dxfId="578" priority="893" stopIfTrue="1">
      <formula>$BM$137=TRUE</formula>
    </cfRule>
  </conditionalFormatting>
  <conditionalFormatting sqref="H225">
    <cfRule type="expression" dxfId="577" priority="912" stopIfTrue="1">
      <formula>$BM$137=TRUE</formula>
    </cfRule>
    <cfRule type="expression" dxfId="576" priority="910" stopIfTrue="1">
      <formula>VLOOKUP(H225,CheckList,3,FALSE)=TRUE</formula>
    </cfRule>
    <cfRule type="expression" dxfId="575" priority="911" stopIfTrue="1">
      <formula>VLOOKUP(H225&amp; "_1mM",CheckList,3,FALSE)=TRUE</formula>
    </cfRule>
  </conditionalFormatting>
  <conditionalFormatting sqref="H227">
    <cfRule type="expression" dxfId="574" priority="927" stopIfTrue="1">
      <formula>VLOOKUP(H227,CheckList,3,FALSE)=TRUE</formula>
    </cfRule>
    <cfRule type="expression" dxfId="573" priority="928" stopIfTrue="1">
      <formula>VLOOKUP(H227&amp; "_1mM",CheckList,3,FALSE)=TRUE</formula>
    </cfRule>
    <cfRule type="expression" dxfId="572" priority="929" stopIfTrue="1">
      <formula>$BM$137=TRUE</formula>
    </cfRule>
  </conditionalFormatting>
  <conditionalFormatting sqref="H229">
    <cfRule type="expression" dxfId="571" priority="946" stopIfTrue="1">
      <formula>VLOOKUP(H229&amp; "_1mM",CheckList,3,FALSE)=TRUE</formula>
    </cfRule>
    <cfRule type="expression" dxfId="570" priority="945" stopIfTrue="1">
      <formula>VLOOKUP(H229,CheckList,3,FALSE)=TRUE</formula>
    </cfRule>
    <cfRule type="expression" dxfId="569" priority="947" stopIfTrue="1">
      <formula>$BM$137=TRUE</formula>
    </cfRule>
  </conditionalFormatting>
  <conditionalFormatting sqref="H231">
    <cfRule type="expression" dxfId="568" priority="963" stopIfTrue="1">
      <formula>VLOOKUP(H231,CheckList,3,FALSE)=TRUE</formula>
    </cfRule>
    <cfRule type="expression" dxfId="567" priority="965" stopIfTrue="1">
      <formula>$BM$137=TRUE</formula>
    </cfRule>
    <cfRule type="expression" dxfId="566" priority="964" stopIfTrue="1">
      <formula>VLOOKUP(H231&amp; "_1mM",CheckList,3,FALSE)=TRUE</formula>
    </cfRule>
  </conditionalFormatting>
  <conditionalFormatting sqref="H233">
    <cfRule type="expression" dxfId="565" priority="984" stopIfTrue="1">
      <formula>$BM$137=TRUE</formula>
    </cfRule>
    <cfRule type="expression" dxfId="564" priority="982" stopIfTrue="1">
      <formula>VLOOKUP(H233,CheckList,3,FALSE)=TRUE</formula>
    </cfRule>
    <cfRule type="expression" dxfId="563" priority="983" stopIfTrue="1">
      <formula>VLOOKUP(H233&amp; "_1mM",CheckList,3,FALSE)=TRUE</formula>
    </cfRule>
  </conditionalFormatting>
  <conditionalFormatting sqref="H235">
    <cfRule type="expression" dxfId="562" priority="1000" stopIfTrue="1">
      <formula>VLOOKUP(H235&amp; "_1mM",CheckList,3,FALSE)=TRUE</formula>
    </cfRule>
    <cfRule type="expression" dxfId="561" priority="999" stopIfTrue="1">
      <formula>VLOOKUP(H235,CheckList,3,FALSE)=TRUE</formula>
    </cfRule>
    <cfRule type="expression" dxfId="560" priority="1001" stopIfTrue="1">
      <formula>$BM$137=TRUE</formula>
    </cfRule>
  </conditionalFormatting>
  <conditionalFormatting sqref="H237">
    <cfRule type="expression" dxfId="559" priority="1020" stopIfTrue="1">
      <formula>$BM$137=TRUE</formula>
    </cfRule>
    <cfRule type="expression" dxfId="558" priority="1018" stopIfTrue="1">
      <formula>VLOOKUP(H237,CheckList,3,FALSE)=TRUE</formula>
    </cfRule>
    <cfRule type="expression" dxfId="557" priority="1019" stopIfTrue="1">
      <formula>VLOOKUP(H237&amp; "_1mM",CheckList,3,FALSE)=TRUE</formula>
    </cfRule>
  </conditionalFormatting>
  <conditionalFormatting sqref="H239">
    <cfRule type="expression" dxfId="556" priority="1035" stopIfTrue="1">
      <formula>VLOOKUP(H239,CheckList,3,FALSE)=TRUE</formula>
    </cfRule>
    <cfRule type="expression" dxfId="555" priority="1037" stopIfTrue="1">
      <formula>$BM$137=TRUE</formula>
    </cfRule>
    <cfRule type="expression" dxfId="554" priority="1036" stopIfTrue="1">
      <formula>VLOOKUP(H239&amp; "_1mM",CheckList,3,FALSE)=TRUE</formula>
    </cfRule>
  </conditionalFormatting>
  <conditionalFormatting sqref="H241">
    <cfRule type="expression" dxfId="553" priority="1052" stopIfTrue="1">
      <formula>VLOOKUP(H241,CheckList,3,FALSE)=TRUE</formula>
    </cfRule>
    <cfRule type="expression" dxfId="552" priority="1053" stopIfTrue="1">
      <formula>VLOOKUP(H241&amp; "_1mM",CheckList,3,FALSE)=TRUE</formula>
    </cfRule>
    <cfRule type="expression" dxfId="551" priority="1054" stopIfTrue="1">
      <formula>$BM$137=TRUE</formula>
    </cfRule>
  </conditionalFormatting>
  <conditionalFormatting sqref="H243">
    <cfRule type="expression" dxfId="550" priority="1071" stopIfTrue="1">
      <formula>$BM$137=TRUE</formula>
    </cfRule>
    <cfRule type="expression" dxfId="549" priority="1070" stopIfTrue="1">
      <formula>VLOOKUP(H243&amp; "_1mM",CheckList,3,FALSE)=TRUE</formula>
    </cfRule>
    <cfRule type="expression" dxfId="548" priority="1069" stopIfTrue="1">
      <formula>VLOOKUP(H243,CheckList,3,FALSE)=TRUE</formula>
    </cfRule>
  </conditionalFormatting>
  <conditionalFormatting sqref="H245">
    <cfRule type="expression" dxfId="547" priority="1088" stopIfTrue="1">
      <formula>VLOOKUP(H245,CheckList,3,FALSE)=TRUE</formula>
    </cfRule>
    <cfRule type="expression" dxfId="546" priority="1089" stopIfTrue="1">
      <formula>VLOOKUP(H245&amp; "_1mM",CheckList,3,FALSE)=TRUE</formula>
    </cfRule>
    <cfRule type="expression" dxfId="545" priority="1090" stopIfTrue="1">
      <formula>$BM$137=TRUE</formula>
    </cfRule>
  </conditionalFormatting>
  <conditionalFormatting sqref="H247">
    <cfRule type="expression" dxfId="544" priority="1107" stopIfTrue="1">
      <formula>$BM$137=TRUE</formula>
    </cfRule>
    <cfRule type="expression" dxfId="543" priority="1106" stopIfTrue="1">
      <formula>VLOOKUP(H247&amp; "_1mM",CheckList,3,FALSE)=TRUE</formula>
    </cfRule>
    <cfRule type="expression" dxfId="542" priority="1105" stopIfTrue="1">
      <formula>VLOOKUP(H247,CheckList,3,FALSE)=TRUE</formula>
    </cfRule>
  </conditionalFormatting>
  <conditionalFormatting sqref="H249">
    <cfRule type="expression" dxfId="541" priority="1123" stopIfTrue="1">
      <formula>$BM$137=TRUE</formula>
    </cfRule>
    <cfRule type="expression" dxfId="540" priority="1122" stopIfTrue="1">
      <formula>VLOOKUP(H249&amp; "_1mM",CheckList,3,FALSE)=TRUE</formula>
    </cfRule>
    <cfRule type="expression" dxfId="539" priority="1121" stopIfTrue="1">
      <formula>VLOOKUP(H249,CheckList,3,FALSE)=TRUE</formula>
    </cfRule>
  </conditionalFormatting>
  <conditionalFormatting sqref="H251">
    <cfRule type="expression" dxfId="538" priority="1138" stopIfTrue="1">
      <formula>VLOOKUP(H251,CheckList,3,FALSE)=TRUE</formula>
    </cfRule>
    <cfRule type="expression" dxfId="537" priority="1139" stopIfTrue="1">
      <formula>VLOOKUP(H251&amp; "_1mM",CheckList,3,FALSE)=TRUE</formula>
    </cfRule>
    <cfRule type="expression" dxfId="536" priority="1140" stopIfTrue="1">
      <formula>$BM$137=TRUE</formula>
    </cfRule>
  </conditionalFormatting>
  <conditionalFormatting sqref="H253">
    <cfRule type="expression" dxfId="535" priority="1154" stopIfTrue="1">
      <formula>VLOOKUP(H253,CheckList,3,FALSE)=TRUE</formula>
    </cfRule>
    <cfRule type="expression" dxfId="534" priority="1155" stopIfTrue="1">
      <formula>VLOOKUP(H253&amp; "_1mM",CheckList,3,FALSE)=TRUE</formula>
    </cfRule>
    <cfRule type="expression" dxfId="533" priority="1156" stopIfTrue="1">
      <formula>$BM$137=TRUE</formula>
    </cfRule>
  </conditionalFormatting>
  <conditionalFormatting sqref="H255">
    <cfRule type="expression" dxfId="532" priority="1173" stopIfTrue="1">
      <formula>$BM$137=TRUE</formula>
    </cfRule>
    <cfRule type="expression" dxfId="531" priority="1172" stopIfTrue="1">
      <formula>VLOOKUP(H255&amp; "_1mM",CheckList,3,FALSE)=TRUE</formula>
    </cfRule>
    <cfRule type="expression" dxfId="530" priority="1171" stopIfTrue="1">
      <formula>VLOOKUP(H255,CheckList,3,FALSE)=TRUE</formula>
    </cfRule>
  </conditionalFormatting>
  <conditionalFormatting sqref="H257">
    <cfRule type="expression" dxfId="529" priority="1188" stopIfTrue="1">
      <formula>VLOOKUP(H257&amp; "_1mM",CheckList,3,FALSE)=TRUE</formula>
    </cfRule>
    <cfRule type="expression" dxfId="528" priority="1189" stopIfTrue="1">
      <formula>$BM$137=TRUE</formula>
    </cfRule>
    <cfRule type="expression" dxfId="527" priority="1187" stopIfTrue="1">
      <formula>VLOOKUP(H257,CheckList,3,FALSE)=TRUE</formula>
    </cfRule>
  </conditionalFormatting>
  <conditionalFormatting sqref="H259">
    <cfRule type="expression" dxfId="526" priority="1206" stopIfTrue="1">
      <formula>VLOOKUP(H259,CheckList,3,FALSE)=TRUE</formula>
    </cfRule>
    <cfRule type="expression" dxfId="525" priority="1207" stopIfTrue="1">
      <formula>VLOOKUP(H259&amp; "_1mM",CheckList,3,FALSE)=TRUE</formula>
    </cfRule>
    <cfRule type="expression" dxfId="524" priority="1208" stopIfTrue="1">
      <formula>$BM$137=TRUE</formula>
    </cfRule>
  </conditionalFormatting>
  <conditionalFormatting sqref="H261">
    <cfRule type="expression" dxfId="523" priority="1224" stopIfTrue="1">
      <formula>VLOOKUP(H261,CheckList,3,FALSE)=TRUE</formula>
    </cfRule>
    <cfRule type="expression" dxfId="522" priority="1225" stopIfTrue="1">
      <formula>VLOOKUP(H261&amp; "_1mM",CheckList,3,FALSE)=TRUE</formula>
    </cfRule>
    <cfRule type="expression" dxfId="521" priority="1226" stopIfTrue="1">
      <formula>$BM$137=TRUE</formula>
    </cfRule>
  </conditionalFormatting>
  <conditionalFormatting sqref="H263">
    <cfRule type="expression" dxfId="520" priority="1244" stopIfTrue="1">
      <formula>VLOOKUP(H263&amp; "_1mM",CheckList,3,FALSE)=TRUE</formula>
    </cfRule>
    <cfRule type="expression" dxfId="519" priority="1245" stopIfTrue="1">
      <formula>$BM$137=TRUE</formula>
    </cfRule>
    <cfRule type="expression" dxfId="518" priority="1243" stopIfTrue="1">
      <formula>VLOOKUP(H263,CheckList,3,FALSE)=TRUE</formula>
    </cfRule>
  </conditionalFormatting>
  <conditionalFormatting sqref="H265">
    <cfRule type="expression" dxfId="517" priority="1261" stopIfTrue="1">
      <formula>VLOOKUP(H265,CheckList,3,FALSE)=TRUE</formula>
    </cfRule>
    <cfRule type="expression" dxfId="516" priority="1262" stopIfTrue="1">
      <formula>VLOOKUP(H265&amp; "_1mM",CheckList,3,FALSE)=TRUE</formula>
    </cfRule>
    <cfRule type="expression" dxfId="515" priority="1263" stopIfTrue="1">
      <formula>$BM$137=TRUE</formula>
    </cfRule>
  </conditionalFormatting>
  <conditionalFormatting sqref="H267">
    <cfRule type="expression" dxfId="514" priority="1278" stopIfTrue="1">
      <formula>VLOOKUP(H267,CheckList,3,FALSE)=TRUE</formula>
    </cfRule>
    <cfRule type="expression" dxfId="513" priority="1280" stopIfTrue="1">
      <formula>$BM$137=TRUE</formula>
    </cfRule>
    <cfRule type="expression" dxfId="512" priority="1279" stopIfTrue="1">
      <formula>VLOOKUP(H267&amp; "_1mM",CheckList,3,FALSE)=TRUE</formula>
    </cfRule>
  </conditionalFormatting>
  <conditionalFormatting sqref="H269">
    <cfRule type="expression" dxfId="511" priority="1295" stopIfTrue="1">
      <formula>VLOOKUP(H269,CheckList,3,FALSE)=TRUE</formula>
    </cfRule>
    <cfRule type="expression" dxfId="510" priority="1297" stopIfTrue="1">
      <formula>$BM$137=TRUE</formula>
    </cfRule>
    <cfRule type="expression" dxfId="509" priority="1296" stopIfTrue="1">
      <formula>VLOOKUP(H269&amp; "_1mM",CheckList,3,FALSE)=TRUE</formula>
    </cfRule>
  </conditionalFormatting>
  <conditionalFormatting sqref="H271">
    <cfRule type="expression" dxfId="508" priority="1314" stopIfTrue="1">
      <formula>$BM$137=TRUE</formula>
    </cfRule>
    <cfRule type="expression" dxfId="507" priority="1313" stopIfTrue="1">
      <formula>VLOOKUP(H271&amp; "_1mM",CheckList,3,FALSE)=TRUE</formula>
    </cfRule>
    <cfRule type="expression" dxfId="506" priority="1312" stopIfTrue="1">
      <formula>VLOOKUP(H271,CheckList,3,FALSE)=TRUE</formula>
    </cfRule>
  </conditionalFormatting>
  <conditionalFormatting sqref="H273">
    <cfRule type="expression" dxfId="505" priority="1330" stopIfTrue="1">
      <formula>VLOOKUP(H273,CheckList,3,FALSE)=TRUE</formula>
    </cfRule>
    <cfRule type="expression" dxfId="504" priority="1332" stopIfTrue="1">
      <formula>$BM$137=TRUE</formula>
    </cfRule>
    <cfRule type="expression" dxfId="503" priority="1331" stopIfTrue="1">
      <formula>VLOOKUP(H273&amp; "_1mM",CheckList,3,FALSE)=TRUE</formula>
    </cfRule>
  </conditionalFormatting>
  <conditionalFormatting sqref="H275">
    <cfRule type="expression" dxfId="502" priority="1350" stopIfTrue="1">
      <formula>$BM$137=TRUE</formula>
    </cfRule>
    <cfRule type="expression" dxfId="501" priority="1349" stopIfTrue="1">
      <formula>VLOOKUP(H275&amp; "_1mM",CheckList,3,FALSE)=TRUE</formula>
    </cfRule>
    <cfRule type="expression" dxfId="500" priority="1348" stopIfTrue="1">
      <formula>VLOOKUP(H275,CheckList,3,FALSE)=TRUE</formula>
    </cfRule>
  </conditionalFormatting>
  <conditionalFormatting sqref="H277">
    <cfRule type="expression" dxfId="499" priority="1365" stopIfTrue="1">
      <formula>VLOOKUP(H277&amp; "_1mM",CheckList,3,FALSE)=TRUE</formula>
    </cfRule>
    <cfRule type="expression" dxfId="498" priority="1366" stopIfTrue="1">
      <formula>$BM$137=TRUE</formula>
    </cfRule>
    <cfRule type="expression" dxfId="497" priority="1364" stopIfTrue="1">
      <formula>VLOOKUP(H277,CheckList,3,FALSE)=TRUE</formula>
    </cfRule>
  </conditionalFormatting>
  <conditionalFormatting sqref="H279">
    <cfRule type="expression" dxfId="496" priority="1383" stopIfTrue="1">
      <formula>$BM$137=TRUE</formula>
    </cfRule>
    <cfRule type="expression" dxfId="495" priority="1382" stopIfTrue="1">
      <formula>VLOOKUP(H279&amp; "_1mM",CheckList,3,FALSE)=TRUE</formula>
    </cfRule>
    <cfRule type="expression" dxfId="494" priority="1381" stopIfTrue="1">
      <formula>VLOOKUP(H279,CheckList,3,FALSE)=TRUE</formula>
    </cfRule>
  </conditionalFormatting>
  <conditionalFormatting sqref="H281">
    <cfRule type="expression" dxfId="493" priority="1398" stopIfTrue="1">
      <formula>VLOOKUP(H281,CheckList,3,FALSE)=TRUE</formula>
    </cfRule>
    <cfRule type="expression" dxfId="492" priority="1399" stopIfTrue="1">
      <formula>VLOOKUP(H281&amp; "_1mM",CheckList,3,FALSE)=TRUE</formula>
    </cfRule>
    <cfRule type="expression" dxfId="491" priority="1400" stopIfTrue="1">
      <formula>$BM$137=TRUE</formula>
    </cfRule>
  </conditionalFormatting>
  <conditionalFormatting sqref="H283">
    <cfRule type="expression" dxfId="490" priority="1417" stopIfTrue="1">
      <formula>$BM$137=TRUE</formula>
    </cfRule>
    <cfRule type="expression" dxfId="489" priority="1415" stopIfTrue="1">
      <formula>VLOOKUP(H283,CheckList,3,FALSE)=TRUE</formula>
    </cfRule>
    <cfRule type="expression" dxfId="488" priority="1416" stopIfTrue="1">
      <formula>VLOOKUP(H283&amp; "_1mM",CheckList,3,FALSE)=TRUE</formula>
    </cfRule>
  </conditionalFormatting>
  <conditionalFormatting sqref="H285">
    <cfRule type="expression" dxfId="487" priority="1434" stopIfTrue="1">
      <formula>VLOOKUP(H285,CheckList,3,FALSE)=TRUE</formula>
    </cfRule>
    <cfRule type="expression" dxfId="486" priority="1435" stopIfTrue="1">
      <formula>VLOOKUP(H285&amp; "_1mM",CheckList,3,FALSE)=TRUE</formula>
    </cfRule>
    <cfRule type="expression" dxfId="485" priority="1436" stopIfTrue="1">
      <formula>$BM$137=TRUE</formula>
    </cfRule>
  </conditionalFormatting>
  <conditionalFormatting sqref="H287">
    <cfRule type="expression" dxfId="484" priority="1454" stopIfTrue="1">
      <formula>$BM$137=TRUE</formula>
    </cfRule>
    <cfRule type="expression" dxfId="483" priority="1453" stopIfTrue="1">
      <formula>VLOOKUP(H287&amp; "_1mM",CheckList,3,FALSE)=TRUE</formula>
    </cfRule>
    <cfRule type="expression" dxfId="482" priority="1452" stopIfTrue="1">
      <formula>VLOOKUP(H287,CheckList,3,FALSE)=TRUE</formula>
    </cfRule>
  </conditionalFormatting>
  <conditionalFormatting sqref="H289">
    <cfRule type="expression" dxfId="481" priority="1472" stopIfTrue="1">
      <formula>$BM$137=TRUE</formula>
    </cfRule>
    <cfRule type="expression" dxfId="480" priority="1471" stopIfTrue="1">
      <formula>VLOOKUP(H289&amp; "_1mM",CheckList,3,FALSE)=TRUE</formula>
    </cfRule>
    <cfRule type="expression" dxfId="479" priority="1470" stopIfTrue="1">
      <formula>VLOOKUP(H289,CheckList,3,FALSE)=TRUE</formula>
    </cfRule>
  </conditionalFormatting>
  <conditionalFormatting sqref="H291">
    <cfRule type="expression" dxfId="478" priority="1487" stopIfTrue="1">
      <formula>VLOOKUP(H291,CheckList,3,FALSE)=TRUE</formula>
    </cfRule>
    <cfRule type="expression" dxfId="477" priority="1488" stopIfTrue="1">
      <formula>VLOOKUP(H291&amp; "_1mM",CheckList,3,FALSE)=TRUE</formula>
    </cfRule>
    <cfRule type="expression" dxfId="476" priority="1489" stopIfTrue="1">
      <formula>$BM$137=TRUE</formula>
    </cfRule>
  </conditionalFormatting>
  <conditionalFormatting sqref="H293">
    <cfRule type="expression" dxfId="475" priority="51" stopIfTrue="1">
      <formula>$BM$137=TRUE</formula>
    </cfRule>
    <cfRule type="expression" dxfId="474" priority="50" stopIfTrue="1">
      <formula>VLOOKUP(H293&amp; "_1mM",CheckList,3,FALSE)=TRUE</formula>
    </cfRule>
    <cfRule type="expression" dxfId="473" priority="49" stopIfTrue="1">
      <formula>VLOOKUP(H293,CheckList,3,FALSE)=TRUE</formula>
    </cfRule>
  </conditionalFormatting>
  <conditionalFormatting sqref="H295">
    <cfRule type="expression" dxfId="472" priority="61" stopIfTrue="1">
      <formula>VLOOKUP(H295,CheckList,3,FALSE)=TRUE</formula>
    </cfRule>
    <cfRule type="expression" dxfId="471" priority="62" stopIfTrue="1">
      <formula>VLOOKUP(H295&amp; "_1mM",CheckList,3,FALSE)=TRUE</formula>
    </cfRule>
    <cfRule type="expression" dxfId="470" priority="63" stopIfTrue="1">
      <formula>$BM$137=TRUE</formula>
    </cfRule>
  </conditionalFormatting>
  <conditionalFormatting sqref="H299">
    <cfRule type="expression" dxfId="469" priority="1529" stopIfTrue="1">
      <formula>VLOOKUP(H299,CheckList,3,FALSE)=TRUE</formula>
    </cfRule>
    <cfRule type="expression" dxfId="468" priority="1530" stopIfTrue="1">
      <formula>VLOOKUP(H299&amp; "_1mM",CheckList,3,FALSE)=TRUE</formula>
    </cfRule>
    <cfRule type="expression" dxfId="467" priority="1531" stopIfTrue="1">
      <formula>$BM$137=TRUE</formula>
    </cfRule>
  </conditionalFormatting>
  <conditionalFormatting sqref="H157:Q157">
    <cfRule type="expression" dxfId="466" priority="70" stopIfTrue="1">
      <formula>VLOOKUP(H156,CheckList,3,FALSE)=TRUE</formula>
    </cfRule>
    <cfRule type="expression" dxfId="465" priority="71" stopIfTrue="1">
      <formula>VLOOKUP(H156&amp;"_1mM",CheckList,3,FALSE)=TRUE</formula>
    </cfRule>
    <cfRule type="expression" dxfId="464" priority="100">
      <formula>$BM$137=TRUE</formula>
    </cfRule>
  </conditionalFormatting>
  <conditionalFormatting sqref="O142:O295">
    <cfRule type="expression" dxfId="463" priority="94" stopIfTrue="1">
      <formula>VLOOKUP(H142,CheckList,3,FALSE)=TRUE</formula>
    </cfRule>
  </conditionalFormatting>
  <conditionalFormatting sqref="O299">
    <cfRule type="expression" dxfId="462" priority="1532" stopIfTrue="1">
      <formula>VLOOKUP(H299,CheckList,3,FALSE)=TRUE</formula>
    </cfRule>
  </conditionalFormatting>
  <conditionalFormatting sqref="Q142:Q295">
    <cfRule type="expression" dxfId="461" priority="93" stopIfTrue="1">
      <formula>VLOOKUP(H142&amp; "_1mM",CheckList,3,FALSE)=TRUE</formula>
    </cfRule>
  </conditionalFormatting>
  <conditionalFormatting sqref="Q217">
    <cfRule type="expression" dxfId="460" priority="41" stopIfTrue="1">
      <formula>VLOOKUP(H217&amp; "_1mM",CheckList,3,FALSE)=TRUE</formula>
    </cfRule>
  </conditionalFormatting>
  <conditionalFormatting sqref="Q245">
    <cfRule type="expression" dxfId="459" priority="5" stopIfTrue="1">
      <formula>VLOOKUP(H245&amp; "_1mM",CheckList,3,FALSE)=TRUE</formula>
    </cfRule>
  </conditionalFormatting>
  <conditionalFormatting sqref="Q275">
    <cfRule type="expression" dxfId="458" priority="15" stopIfTrue="1">
      <formula>VLOOKUP(H275&amp; "_1mM",CheckList,3,FALSE)=TRUE</formula>
    </cfRule>
  </conditionalFormatting>
  <conditionalFormatting sqref="T23:BG23">
    <cfRule type="expression" dxfId="457" priority="2" stopIfTrue="1">
      <formula>$CL$25=TRUE</formula>
    </cfRule>
    <cfRule type="expression" dxfId="456" priority="3" stopIfTrue="1">
      <formula>$CL$26=TRUE</formula>
    </cfRule>
    <cfRule type="expression" dxfId="455" priority="4" stopIfTrue="1">
      <formula>$CG$24=0</formula>
    </cfRule>
    <cfRule type="expression" dxfId="454" priority="1" stopIfTrue="1">
      <formula>$CL$24=TRUE</formula>
    </cfRule>
  </conditionalFormatting>
  <conditionalFormatting sqref="U142:U154 U156 U158:U204">
    <cfRule type="expression" dxfId="453" priority="128" stopIfTrue="1">
      <formula>VLOOKUP(U142,CheckList,3,FALSE)=TRUE</formula>
    </cfRule>
    <cfRule type="expression" dxfId="452" priority="130">
      <formula>$BM$137=TRUE</formula>
    </cfRule>
    <cfRule type="expression" dxfId="451" priority="129" stopIfTrue="1">
      <formula>VLOOKUP(U142&amp; "_1mM",CheckList,3,FALSE)=TRUE</formula>
    </cfRule>
  </conditionalFormatting>
  <conditionalFormatting sqref="U209">
    <cfRule type="expression" dxfId="450" priority="771" stopIfTrue="1">
      <formula>$BM$137=TRUE</formula>
    </cfRule>
    <cfRule type="expression" dxfId="449" priority="769" stopIfTrue="1">
      <formula>VLOOKUP(U209,CheckList,3,FALSE)=TRUE</formula>
    </cfRule>
    <cfRule type="expression" dxfId="448" priority="770" stopIfTrue="1">
      <formula>VLOOKUP(U209&amp; "_1mM",CheckList,3,FALSE)=TRUE</formula>
    </cfRule>
  </conditionalFormatting>
  <conditionalFormatting sqref="U211">
    <cfRule type="expression" dxfId="447" priority="786" stopIfTrue="1">
      <formula>VLOOKUP(U211,CheckList,3,FALSE)=TRUE</formula>
    </cfRule>
    <cfRule type="expression" dxfId="446" priority="788" stopIfTrue="1">
      <formula>$BM$137=TRUE</formula>
    </cfRule>
    <cfRule type="expression" dxfId="445" priority="787" stopIfTrue="1">
      <formula>VLOOKUP(U211&amp; "_1mM",CheckList,3,FALSE)=TRUE</formula>
    </cfRule>
  </conditionalFormatting>
  <conditionalFormatting sqref="U213">
    <cfRule type="expression" dxfId="444" priority="807" stopIfTrue="1">
      <formula>$BM$137=TRUE</formula>
    </cfRule>
    <cfRule type="expression" dxfId="443" priority="806" stopIfTrue="1">
      <formula>VLOOKUP(U213&amp; "_1mM",CheckList,3,FALSE)=TRUE</formula>
    </cfRule>
    <cfRule type="expression" dxfId="442" priority="805" stopIfTrue="1">
      <formula>VLOOKUP(U213,CheckList,3,FALSE)=TRUE</formula>
    </cfRule>
  </conditionalFormatting>
  <conditionalFormatting sqref="U215">
    <cfRule type="expression" dxfId="441" priority="824" stopIfTrue="1">
      <formula>$BM$137=TRUE</formula>
    </cfRule>
    <cfRule type="expression" dxfId="440" priority="823" stopIfTrue="1">
      <formula>VLOOKUP(U215&amp; "_1mM",CheckList,3,FALSE)=TRUE</formula>
    </cfRule>
    <cfRule type="expression" dxfId="439" priority="822" stopIfTrue="1">
      <formula>VLOOKUP(U215,CheckList,3,FALSE)=TRUE</formula>
    </cfRule>
  </conditionalFormatting>
  <conditionalFormatting sqref="U217">
    <cfRule type="expression" dxfId="438" priority="838" stopIfTrue="1">
      <formula>VLOOKUP(U217,CheckList,3,FALSE)=TRUE</formula>
    </cfRule>
    <cfRule type="expression" dxfId="437" priority="839" stopIfTrue="1">
      <formula>VLOOKUP(U217&amp; "_1mM",CheckList,3,FALSE)=TRUE</formula>
    </cfRule>
    <cfRule type="expression" dxfId="436" priority="840" stopIfTrue="1">
      <formula>$BM$137=TRUE</formula>
    </cfRule>
  </conditionalFormatting>
  <conditionalFormatting sqref="U219">
    <cfRule type="expression" dxfId="435" priority="859" stopIfTrue="1">
      <formula>$BM$137=TRUE</formula>
    </cfRule>
    <cfRule type="expression" dxfId="434" priority="857" stopIfTrue="1">
      <formula>VLOOKUP(U219,CheckList,3,FALSE)=TRUE</formula>
    </cfRule>
    <cfRule type="expression" dxfId="433" priority="858" stopIfTrue="1">
      <formula>VLOOKUP(U219&amp; "_1mM",CheckList,3,FALSE)=TRUE</formula>
    </cfRule>
  </conditionalFormatting>
  <conditionalFormatting sqref="U221">
    <cfRule type="expression" dxfId="432" priority="876" stopIfTrue="1">
      <formula>VLOOKUP(U221,CheckList,3,FALSE)=TRUE</formula>
    </cfRule>
    <cfRule type="expression" dxfId="431" priority="877" stopIfTrue="1">
      <formula>VLOOKUP(U221&amp; "_1mM",CheckList,3,FALSE)=TRUE</formula>
    </cfRule>
    <cfRule type="expression" dxfId="430" priority="878" stopIfTrue="1">
      <formula>$BM$137=TRUE</formula>
    </cfRule>
  </conditionalFormatting>
  <conditionalFormatting sqref="U223">
    <cfRule type="expression" dxfId="429" priority="897" stopIfTrue="1">
      <formula>VLOOKUP(U223&amp; "_1mM",CheckList,3,FALSE)=TRUE</formula>
    </cfRule>
    <cfRule type="expression" dxfId="428" priority="896" stopIfTrue="1">
      <formula>VLOOKUP(U223,CheckList,3,FALSE)=TRUE</formula>
    </cfRule>
    <cfRule type="expression" dxfId="427" priority="898" stopIfTrue="1">
      <formula>$BM$137=TRUE</formula>
    </cfRule>
  </conditionalFormatting>
  <conditionalFormatting sqref="U225">
    <cfRule type="expression" dxfId="426" priority="915" stopIfTrue="1">
      <formula>VLOOKUP(U225,CheckList,3,FALSE)=TRUE</formula>
    </cfRule>
    <cfRule type="expression" dxfId="425" priority="916" stopIfTrue="1">
      <formula>VLOOKUP(U225&amp; "_1mM",CheckList,3,FALSE)=TRUE</formula>
    </cfRule>
    <cfRule type="expression" dxfId="424" priority="917" stopIfTrue="1">
      <formula>$BM$137=TRUE</formula>
    </cfRule>
  </conditionalFormatting>
  <conditionalFormatting sqref="U227">
    <cfRule type="expression" dxfId="423" priority="931" stopIfTrue="1">
      <formula>VLOOKUP(U227,CheckList,3,FALSE)=TRUE</formula>
    </cfRule>
    <cfRule type="expression" dxfId="422" priority="932" stopIfTrue="1">
      <formula>VLOOKUP(U227&amp; "_1mM",CheckList,3,FALSE)=TRUE</formula>
    </cfRule>
    <cfRule type="expression" dxfId="421" priority="933" stopIfTrue="1">
      <formula>$BM$137=TRUE</formula>
    </cfRule>
  </conditionalFormatting>
  <conditionalFormatting sqref="U229">
    <cfRule type="expression" dxfId="420" priority="950" stopIfTrue="1">
      <formula>VLOOKUP(U229,CheckList,3,FALSE)=TRUE</formula>
    </cfRule>
    <cfRule type="expression" dxfId="419" priority="951" stopIfTrue="1">
      <formula>VLOOKUP(U229&amp; "_1mM",CheckList,3,FALSE)=TRUE</formula>
    </cfRule>
    <cfRule type="expression" dxfId="418" priority="952" stopIfTrue="1">
      <formula>$BM$137=TRUE</formula>
    </cfRule>
  </conditionalFormatting>
  <conditionalFormatting sqref="U231">
    <cfRule type="expression" dxfId="417" priority="970" stopIfTrue="1">
      <formula>$BM$137=TRUE</formula>
    </cfRule>
    <cfRule type="expression" dxfId="416" priority="969" stopIfTrue="1">
      <formula>VLOOKUP(U231&amp; "_1mM",CheckList,3,FALSE)=TRUE</formula>
    </cfRule>
    <cfRule type="expression" dxfId="415" priority="968" stopIfTrue="1">
      <formula>VLOOKUP(U231,CheckList,3,FALSE)=TRUE</formula>
    </cfRule>
  </conditionalFormatting>
  <conditionalFormatting sqref="U233">
    <cfRule type="expression" dxfId="414" priority="988" stopIfTrue="1">
      <formula>$BM$137=TRUE</formula>
    </cfRule>
    <cfRule type="expression" dxfId="413" priority="987" stopIfTrue="1">
      <formula>VLOOKUP(U233&amp; "_1mM",CheckList,3,FALSE)=TRUE</formula>
    </cfRule>
    <cfRule type="expression" dxfId="412" priority="986" stopIfTrue="1">
      <formula>VLOOKUP(U233,CheckList,3,FALSE)=TRUE</formula>
    </cfRule>
  </conditionalFormatting>
  <conditionalFormatting sqref="U235">
    <cfRule type="expression" dxfId="411" priority="1006" stopIfTrue="1">
      <formula>$BM$137=TRUE</formula>
    </cfRule>
    <cfRule type="expression" dxfId="410" priority="1005" stopIfTrue="1">
      <formula>VLOOKUP(U235&amp; "_1mM",CheckList,3,FALSE)=TRUE</formula>
    </cfRule>
    <cfRule type="expression" dxfId="409" priority="1004" stopIfTrue="1">
      <formula>VLOOKUP(U235,CheckList,3,FALSE)=TRUE</formula>
    </cfRule>
  </conditionalFormatting>
  <conditionalFormatting sqref="U237">
    <cfRule type="expression" dxfId="408" priority="1024" stopIfTrue="1">
      <formula>$BM$137=TRUE</formula>
    </cfRule>
    <cfRule type="expression" dxfId="407" priority="1023" stopIfTrue="1">
      <formula>VLOOKUP(U237&amp; "_1mM",CheckList,3,FALSE)=TRUE</formula>
    </cfRule>
    <cfRule type="expression" dxfId="406" priority="1022" stopIfTrue="1">
      <formula>VLOOKUP(U237,CheckList,3,FALSE)=TRUE</formula>
    </cfRule>
  </conditionalFormatting>
  <conditionalFormatting sqref="U239">
    <cfRule type="expression" dxfId="405" priority="1041" stopIfTrue="1">
      <formula>$BM$137=TRUE</formula>
    </cfRule>
    <cfRule type="expression" dxfId="404" priority="1040" stopIfTrue="1">
      <formula>VLOOKUP(U239&amp; "_1mM",CheckList,3,FALSE)=TRUE</formula>
    </cfRule>
    <cfRule type="expression" dxfId="403" priority="1039" stopIfTrue="1">
      <formula>VLOOKUP(U239,CheckList,3,FALSE)=TRUE</formula>
    </cfRule>
  </conditionalFormatting>
  <conditionalFormatting sqref="U241">
    <cfRule type="expression" dxfId="402" priority="1059" stopIfTrue="1">
      <formula>$BM$137=TRUE</formula>
    </cfRule>
    <cfRule type="expression" dxfId="401" priority="1057" stopIfTrue="1">
      <formula>VLOOKUP(U241,CheckList,3,FALSE)=TRUE</formula>
    </cfRule>
    <cfRule type="expression" dxfId="400" priority="1058" stopIfTrue="1">
      <formula>VLOOKUP(U241&amp; "_1mM",CheckList,3,FALSE)=TRUE</formula>
    </cfRule>
  </conditionalFormatting>
  <conditionalFormatting sqref="U243">
    <cfRule type="expression" dxfId="399" priority="1076" stopIfTrue="1">
      <formula>$BM$137=TRUE</formula>
    </cfRule>
    <cfRule type="expression" dxfId="398" priority="1075" stopIfTrue="1">
      <formula>VLOOKUP(U243&amp; "_1mM",CheckList,3,FALSE)=TRUE</formula>
    </cfRule>
    <cfRule type="expression" dxfId="397" priority="1074" stopIfTrue="1">
      <formula>VLOOKUP(U243,CheckList,3,FALSE)=TRUE</formula>
    </cfRule>
  </conditionalFormatting>
  <conditionalFormatting sqref="U245">
    <cfRule type="expression" dxfId="396" priority="1093" stopIfTrue="1">
      <formula>VLOOKUP(U245&amp; "_1mM",CheckList,3,FALSE)=TRUE</formula>
    </cfRule>
    <cfRule type="expression" dxfId="395" priority="1094" stopIfTrue="1">
      <formula>$BM$137=TRUE</formula>
    </cfRule>
    <cfRule type="expression" dxfId="394" priority="1092" stopIfTrue="1">
      <formula>VLOOKUP(U245,CheckList,3,FALSE)=TRUE</formula>
    </cfRule>
  </conditionalFormatting>
  <conditionalFormatting sqref="U247">
    <cfRule type="expression" dxfId="393" priority="1111" stopIfTrue="1">
      <formula>$BM$137=TRUE</formula>
    </cfRule>
    <cfRule type="expression" dxfId="392" priority="1110" stopIfTrue="1">
      <formula>VLOOKUP(U247&amp; "_1mM",CheckList,3,FALSE)=TRUE</formula>
    </cfRule>
    <cfRule type="expression" dxfId="391" priority="1109" stopIfTrue="1">
      <formula>VLOOKUP(U247,CheckList,3,FALSE)=TRUE</formula>
    </cfRule>
  </conditionalFormatting>
  <conditionalFormatting sqref="U249">
    <cfRule type="expression" dxfId="390" priority="1126" stopIfTrue="1">
      <formula>VLOOKUP(U249&amp; "_1mM",CheckList,3,FALSE)=TRUE</formula>
    </cfRule>
    <cfRule type="expression" dxfId="389" priority="1125" stopIfTrue="1">
      <formula>VLOOKUP(U249,CheckList,3,FALSE)=TRUE</formula>
    </cfRule>
    <cfRule type="expression" dxfId="388" priority="1127" stopIfTrue="1">
      <formula>$BM$137=TRUE</formula>
    </cfRule>
  </conditionalFormatting>
  <conditionalFormatting sqref="U251">
    <cfRule type="expression" dxfId="387" priority="1142" stopIfTrue="1">
      <formula>VLOOKUP(U251,CheckList,3,FALSE)=TRUE</formula>
    </cfRule>
    <cfRule type="expression" dxfId="386" priority="1143" stopIfTrue="1">
      <formula>VLOOKUP(U251&amp; "_1mM",CheckList,3,FALSE)=TRUE</formula>
    </cfRule>
    <cfRule type="expression" dxfId="385" priority="1144" stopIfTrue="1">
      <formula>$BM$137=TRUE</formula>
    </cfRule>
  </conditionalFormatting>
  <conditionalFormatting sqref="U253">
    <cfRule type="expression" dxfId="384" priority="1158" stopIfTrue="1">
      <formula>VLOOKUP(U253,CheckList,3,FALSE)=TRUE</formula>
    </cfRule>
    <cfRule type="expression" dxfId="383" priority="1160" stopIfTrue="1">
      <formula>$BM$137=TRUE</formula>
    </cfRule>
    <cfRule type="expression" dxfId="382" priority="1159" stopIfTrue="1">
      <formula>VLOOKUP(U253&amp; "_1mM",CheckList,3,FALSE)=TRUE</formula>
    </cfRule>
  </conditionalFormatting>
  <conditionalFormatting sqref="U255">
    <cfRule type="expression" dxfId="381" priority="1175" stopIfTrue="1">
      <formula>VLOOKUP(U255,CheckList,3,FALSE)=TRUE</formula>
    </cfRule>
    <cfRule type="expression" dxfId="380" priority="1177" stopIfTrue="1">
      <formula>$BM$137=TRUE</formula>
    </cfRule>
    <cfRule type="expression" dxfId="379" priority="1176" stopIfTrue="1">
      <formula>VLOOKUP(U255&amp; "_1mM",CheckList,3,FALSE)=TRUE</formula>
    </cfRule>
  </conditionalFormatting>
  <conditionalFormatting sqref="U257">
    <cfRule type="expression" dxfId="378" priority="1192" stopIfTrue="1">
      <formula>VLOOKUP(U257,CheckList,3,FALSE)=TRUE</formula>
    </cfRule>
    <cfRule type="expression" dxfId="377" priority="1193" stopIfTrue="1">
      <formula>VLOOKUP(U257&amp; "_1mM",CheckList,3,FALSE)=TRUE</formula>
    </cfRule>
    <cfRule type="expression" dxfId="376" priority="1194" stopIfTrue="1">
      <formula>$BM$137=TRUE</formula>
    </cfRule>
  </conditionalFormatting>
  <conditionalFormatting sqref="U259">
    <cfRule type="expression" dxfId="375" priority="1213" stopIfTrue="1">
      <formula>$BM$137=TRUE</formula>
    </cfRule>
    <cfRule type="expression" dxfId="374" priority="1212" stopIfTrue="1">
      <formula>VLOOKUP(U259&amp; "_1mM",CheckList,3,FALSE)=TRUE</formula>
    </cfRule>
    <cfRule type="expression" dxfId="373" priority="1211" stopIfTrue="1">
      <formula>VLOOKUP(U259,CheckList,3,FALSE)=TRUE</formula>
    </cfRule>
  </conditionalFormatting>
  <conditionalFormatting sqref="U261">
    <cfRule type="expression" dxfId="372" priority="1230" stopIfTrue="1">
      <formula>$BM$137=TRUE</formula>
    </cfRule>
    <cfRule type="expression" dxfId="371" priority="1229" stopIfTrue="1">
      <formula>VLOOKUP(U261&amp; "_1mM",CheckList,3,FALSE)=TRUE</formula>
    </cfRule>
    <cfRule type="expression" dxfId="370" priority="1228" stopIfTrue="1">
      <formula>VLOOKUP(U261,CheckList,3,FALSE)=TRUE</formula>
    </cfRule>
  </conditionalFormatting>
  <conditionalFormatting sqref="U263">
    <cfRule type="expression" dxfId="369" priority="1250" stopIfTrue="1">
      <formula>$BM$137=TRUE</formula>
    </cfRule>
    <cfRule type="expression" dxfId="368" priority="1248" stopIfTrue="1">
      <formula>VLOOKUP(U263,CheckList,3,FALSE)=TRUE</formula>
    </cfRule>
    <cfRule type="expression" dxfId="367" priority="1249" stopIfTrue="1">
      <formula>VLOOKUP(U263&amp; "_1mM",CheckList,3,FALSE)=TRUE</formula>
    </cfRule>
  </conditionalFormatting>
  <conditionalFormatting sqref="U265">
    <cfRule type="expression" dxfId="366" priority="1268" stopIfTrue="1">
      <formula>$BM$137=TRUE</formula>
    </cfRule>
    <cfRule type="expression" dxfId="365" priority="1267" stopIfTrue="1">
      <formula>VLOOKUP(U265&amp; "_1mM",CheckList,3,FALSE)=TRUE</formula>
    </cfRule>
    <cfRule type="expression" dxfId="364" priority="1266" stopIfTrue="1">
      <formula>VLOOKUP(U265,CheckList,3,FALSE)=TRUE</formula>
    </cfRule>
  </conditionalFormatting>
  <conditionalFormatting sqref="U267">
    <cfRule type="expression" dxfId="363" priority="1284" stopIfTrue="1">
      <formula>$BM$137=TRUE</formula>
    </cfRule>
    <cfRule type="expression" dxfId="362" priority="1283" stopIfTrue="1">
      <formula>VLOOKUP(U267&amp; "_1mM",CheckList,3,FALSE)=TRUE</formula>
    </cfRule>
    <cfRule type="expression" dxfId="361" priority="1282" stopIfTrue="1">
      <formula>VLOOKUP(U267,CheckList,3,FALSE)=TRUE</formula>
    </cfRule>
  </conditionalFormatting>
  <conditionalFormatting sqref="U269">
    <cfRule type="expression" dxfId="360" priority="1300" stopIfTrue="1">
      <formula>VLOOKUP(U269,CheckList,3,FALSE)=TRUE</formula>
    </cfRule>
    <cfRule type="expression" dxfId="359" priority="1301" stopIfTrue="1">
      <formula>VLOOKUP(U269&amp; "_1mM",CheckList,3,FALSE)=TRUE</formula>
    </cfRule>
    <cfRule type="expression" dxfId="358" priority="1302" stopIfTrue="1">
      <formula>$BM$137=TRUE</formula>
    </cfRule>
  </conditionalFormatting>
  <conditionalFormatting sqref="U271">
    <cfRule type="expression" dxfId="357" priority="1316" stopIfTrue="1">
      <formula>VLOOKUP(U271,CheckList,3,FALSE)=TRUE</formula>
    </cfRule>
    <cfRule type="expression" dxfId="356" priority="1318" stopIfTrue="1">
      <formula>$BM$137=TRUE</formula>
    </cfRule>
    <cfRule type="expression" dxfId="355" priority="1317" stopIfTrue="1">
      <formula>VLOOKUP(U271&amp; "_1mM",CheckList,3,FALSE)=TRUE</formula>
    </cfRule>
  </conditionalFormatting>
  <conditionalFormatting sqref="U273">
    <cfRule type="expression" dxfId="354" priority="1335" stopIfTrue="1">
      <formula>VLOOKUP(U273,CheckList,3,FALSE)=TRUE</formula>
    </cfRule>
    <cfRule type="expression" dxfId="353" priority="1336" stopIfTrue="1">
      <formula>VLOOKUP(U273&amp; "_1mM",CheckList,3,FALSE)=TRUE</formula>
    </cfRule>
    <cfRule type="expression" dxfId="352" priority="1337" stopIfTrue="1">
      <formula>$BM$137=TRUE</formula>
    </cfRule>
  </conditionalFormatting>
  <conditionalFormatting sqref="U275">
    <cfRule type="expression" dxfId="351" priority="1352" stopIfTrue="1">
      <formula>VLOOKUP(U275,CheckList,3,FALSE)=TRUE</formula>
    </cfRule>
    <cfRule type="expression" dxfId="350" priority="1354" stopIfTrue="1">
      <formula>$BM$137=TRUE</formula>
    </cfRule>
    <cfRule type="expression" dxfId="349" priority="1353" stopIfTrue="1">
      <formula>VLOOKUP(U275&amp; "_1mM",CheckList,3,FALSE)=TRUE</formula>
    </cfRule>
  </conditionalFormatting>
  <conditionalFormatting sqref="U277">
    <cfRule type="expression" dxfId="348" priority="1369" stopIfTrue="1">
      <formula>VLOOKUP(U277,CheckList,3,FALSE)=TRUE</formula>
    </cfRule>
    <cfRule type="expression" dxfId="347" priority="1370" stopIfTrue="1">
      <formula>VLOOKUP(U277&amp; "_1mM",CheckList,3,FALSE)=TRUE</formula>
    </cfRule>
    <cfRule type="expression" dxfId="346" priority="1371" stopIfTrue="1">
      <formula>$BM$137=TRUE</formula>
    </cfRule>
  </conditionalFormatting>
  <conditionalFormatting sqref="U279">
    <cfRule type="expression" dxfId="345" priority="1386" stopIfTrue="1">
      <formula>VLOOKUP(U279&amp; "_1mM",CheckList,3,FALSE)=TRUE</formula>
    </cfRule>
    <cfRule type="expression" dxfId="344" priority="1387" stopIfTrue="1">
      <formula>$BM$137=TRUE</formula>
    </cfRule>
    <cfRule type="expression" dxfId="343" priority="1385" stopIfTrue="1">
      <formula>VLOOKUP(U279,CheckList,3,FALSE)=TRUE</formula>
    </cfRule>
  </conditionalFormatting>
  <conditionalFormatting sqref="U281">
    <cfRule type="expression" dxfId="342" priority="1402" stopIfTrue="1">
      <formula>VLOOKUP(U281,CheckList,3,FALSE)=TRUE</formula>
    </cfRule>
    <cfRule type="expression" dxfId="341" priority="1403" stopIfTrue="1">
      <formula>VLOOKUP(U281&amp; "_1mM",CheckList,3,FALSE)=TRUE</formula>
    </cfRule>
    <cfRule type="expression" dxfId="340" priority="1404" stopIfTrue="1">
      <formula>$BM$137=TRUE</formula>
    </cfRule>
  </conditionalFormatting>
  <conditionalFormatting sqref="U283">
    <cfRule type="expression" dxfId="339" priority="1421" stopIfTrue="1">
      <formula>VLOOKUP(U283&amp; "_1mM",CheckList,3,FALSE)=TRUE</formula>
    </cfRule>
    <cfRule type="expression" dxfId="338" priority="1420" stopIfTrue="1">
      <formula>VLOOKUP(U283,CheckList,3,FALSE)=TRUE</formula>
    </cfRule>
    <cfRule type="expression" dxfId="337" priority="1422" stopIfTrue="1">
      <formula>$BM$137=TRUE</formula>
    </cfRule>
  </conditionalFormatting>
  <conditionalFormatting sqref="U285">
    <cfRule type="expression" dxfId="336" priority="1439" stopIfTrue="1">
      <formula>VLOOKUP(U285&amp; "_1mM",CheckList,3,FALSE)=TRUE</formula>
    </cfRule>
    <cfRule type="expression" dxfId="335" priority="1438" stopIfTrue="1">
      <formula>VLOOKUP(U285,CheckList,3,FALSE)=TRUE</formula>
    </cfRule>
    <cfRule type="expression" dxfId="334" priority="1440" stopIfTrue="1">
      <formula>$BM$137=TRUE</formula>
    </cfRule>
  </conditionalFormatting>
  <conditionalFormatting sqref="U287">
    <cfRule type="expression" dxfId="333" priority="1459" stopIfTrue="1">
      <formula>$BM$137=TRUE</formula>
    </cfRule>
    <cfRule type="expression" dxfId="332" priority="1457" stopIfTrue="1">
      <formula>VLOOKUP(U287,CheckList,3,FALSE)=TRUE</formula>
    </cfRule>
    <cfRule type="expression" dxfId="331" priority="1458" stopIfTrue="1">
      <formula>VLOOKUP(U287&amp; "_1mM",CheckList,3,FALSE)=TRUE</formula>
    </cfRule>
  </conditionalFormatting>
  <conditionalFormatting sqref="U289">
    <cfRule type="expression" dxfId="330" priority="25" stopIfTrue="1">
      <formula>$BM$137=TRUE</formula>
    </cfRule>
    <cfRule type="expression" dxfId="329" priority="24" stopIfTrue="1">
      <formula>VLOOKUP(U289&amp; "_1mM",CheckList,3,FALSE)=TRUE</formula>
    </cfRule>
    <cfRule type="expression" dxfId="328" priority="23" stopIfTrue="1">
      <formula>VLOOKUP(U289,CheckList,3,FALSE)=TRUE</formula>
    </cfRule>
  </conditionalFormatting>
  <conditionalFormatting sqref="U291">
    <cfRule type="expression" dxfId="327" priority="1493" stopIfTrue="1">
      <formula>$BM$137=TRUE</formula>
    </cfRule>
    <cfRule type="expression" dxfId="326" priority="1492" stopIfTrue="1">
      <formula>VLOOKUP(U291&amp; "_1mM",CheckList,3,FALSE)=TRUE</formula>
    </cfRule>
    <cfRule type="expression" dxfId="325" priority="1491" stopIfTrue="1">
      <formula>VLOOKUP(U291,CheckList,3,FALSE)=TRUE</formula>
    </cfRule>
  </conditionalFormatting>
  <conditionalFormatting sqref="U293">
    <cfRule type="expression" dxfId="324" priority="54" stopIfTrue="1">
      <formula>$BM$137=TRUE</formula>
    </cfRule>
    <cfRule type="expression" dxfId="323" priority="53" stopIfTrue="1">
      <formula>VLOOKUP(U293&amp; "_1mM",CheckList,3,FALSE)=TRUE</formula>
    </cfRule>
    <cfRule type="expression" dxfId="322" priority="52" stopIfTrue="1">
      <formula>VLOOKUP(U293,CheckList,3,FALSE)=TRUE</formula>
    </cfRule>
  </conditionalFormatting>
  <conditionalFormatting sqref="U295">
    <cfRule type="expression" dxfId="321" priority="27" stopIfTrue="1">
      <formula>VLOOKUP(U295&amp; "_1mM",CheckList,3,FALSE)=TRUE</formula>
    </cfRule>
    <cfRule type="expression" dxfId="320" priority="26" stopIfTrue="1">
      <formula>VLOOKUP(U295,CheckList,3,FALSE)=TRUE</formula>
    </cfRule>
    <cfRule type="expression" dxfId="319" priority="28" stopIfTrue="1">
      <formula>$BM$137=TRUE</formula>
    </cfRule>
  </conditionalFormatting>
  <conditionalFormatting sqref="U299">
    <cfRule type="expression" dxfId="318" priority="1533" stopIfTrue="1">
      <formula>VLOOKUP(U299,CheckList,3,FALSE)=TRUE</formula>
    </cfRule>
    <cfRule type="expression" dxfId="317" priority="1534" stopIfTrue="1">
      <formula>VLOOKUP(U299&amp; "_1mM",CheckList,3,FALSE)=TRUE</formula>
    </cfRule>
    <cfRule type="expression" dxfId="316" priority="1535" stopIfTrue="1">
      <formula>$BM$137=TRUE</formula>
    </cfRule>
  </conditionalFormatting>
  <conditionalFormatting sqref="U155:AD155">
    <cfRule type="expression" dxfId="315" priority="97">
      <formula>$BM$137=TRUE</formula>
    </cfRule>
    <cfRule type="expression" dxfId="314" priority="74" stopIfTrue="1">
      <formula>VLOOKUP(U154,CheckList,3,FALSE)=TRUE</formula>
    </cfRule>
    <cfRule type="expression" dxfId="313" priority="75" stopIfTrue="1">
      <formula>VLOOKUP(U154&amp;"_1mM",CheckList,3,FALSE)=TRUE</formula>
    </cfRule>
  </conditionalFormatting>
  <conditionalFormatting sqref="U157:AD157">
    <cfRule type="expression" dxfId="312" priority="103">
      <formula>$BM$137=TRUE</formula>
    </cfRule>
    <cfRule type="expression" dxfId="311" priority="73" stopIfTrue="1">
      <formula>VLOOKUP(U156&amp;"_1mM",CheckList,3,FALSE)=TRUE</formula>
    </cfRule>
    <cfRule type="expression" dxfId="310" priority="72" stopIfTrue="1">
      <formula>VLOOKUP(U156,CheckList,3,FALSE)=TRUE</formula>
    </cfRule>
  </conditionalFormatting>
  <conditionalFormatting sqref="V72:Y121">
    <cfRule type="expression" dxfId="309" priority="139" stopIfTrue="1">
      <formula>AND($H72&lt;&gt;""=TRUE,$V72=""=TRUE)</formula>
    </cfRule>
  </conditionalFormatting>
  <conditionalFormatting sqref="Z72:AC121">
    <cfRule type="expression" dxfId="308" priority="140" stopIfTrue="1">
      <formula>AND($H72&lt;&gt;""=TRUE,$Z72=""=TRUE)</formula>
    </cfRule>
  </conditionalFormatting>
  <conditionalFormatting sqref="AB142:AB295">
    <cfRule type="expression" dxfId="307" priority="92" stopIfTrue="1">
      <formula>VLOOKUP(U142,CheckList,3,FALSE)=TRUE</formula>
    </cfRule>
  </conditionalFormatting>
  <conditionalFormatting sqref="AB299">
    <cfRule type="expression" dxfId="306" priority="1536" stopIfTrue="1">
      <formula>VLOOKUP(U299,CheckList,3,FALSE)=TRUE</formula>
    </cfRule>
  </conditionalFormatting>
  <conditionalFormatting sqref="AD142:AD216">
    <cfRule type="expression" dxfId="305" priority="91" stopIfTrue="1">
      <formula>VLOOKUP(U142&amp; "_1mM",CheckList,3,FALSE)=TRUE</formula>
    </cfRule>
  </conditionalFormatting>
  <conditionalFormatting sqref="AD217:AD295">
    <cfRule type="expression" dxfId="304" priority="6" stopIfTrue="1">
      <formula>VLOOKUP(U217&amp; "_1mM",CheckList,3,FALSE)=TRUE</formula>
    </cfRule>
  </conditionalFormatting>
  <conditionalFormatting sqref="AG72:AK121">
    <cfRule type="expression" dxfId="303" priority="138" stopIfTrue="1">
      <formula>AND($H72&lt;&gt;""=TRUE,$AG72=""=TRUE)</formula>
    </cfRule>
  </conditionalFormatting>
  <conditionalFormatting sqref="AH142:AH156 AH158 AH160:AH204">
    <cfRule type="expression" dxfId="302" priority="125" stopIfTrue="1">
      <formula>VLOOKUP(AH142,CheckList,3,FALSE)=TRUE</formula>
    </cfRule>
    <cfRule type="expression" dxfId="301" priority="126" stopIfTrue="1">
      <formula>VLOOKUP(AH142&amp; "_1mM",CheckList,3,FALSE)=TRUE</formula>
    </cfRule>
    <cfRule type="expression" dxfId="300" priority="127">
      <formula>$BM$137=TRUE</formula>
    </cfRule>
  </conditionalFormatting>
  <conditionalFormatting sqref="AH209">
    <cfRule type="expression" dxfId="299" priority="774" stopIfTrue="1">
      <formula>VLOOKUP(AH209&amp; "_1mM",CheckList,3,FALSE)=TRUE</formula>
    </cfRule>
    <cfRule type="expression" dxfId="298" priority="775" stopIfTrue="1">
      <formula>$BM$137=TRUE</formula>
    </cfRule>
    <cfRule type="expression" dxfId="297" priority="773" stopIfTrue="1">
      <formula>VLOOKUP(AH209,CheckList,3,FALSE)=TRUE</formula>
    </cfRule>
  </conditionalFormatting>
  <conditionalFormatting sqref="AH211">
    <cfRule type="expression" dxfId="296" priority="793" stopIfTrue="1">
      <formula>$BM$137=TRUE</formula>
    </cfRule>
    <cfRule type="expression" dxfId="295" priority="791" stopIfTrue="1">
      <formula>VLOOKUP(AH211,CheckList,3,FALSE)=TRUE</formula>
    </cfRule>
    <cfRule type="expression" dxfId="294" priority="792" stopIfTrue="1">
      <formula>VLOOKUP(AH211&amp; "_1mM",CheckList,3,FALSE)=TRUE</formula>
    </cfRule>
  </conditionalFormatting>
  <conditionalFormatting sqref="AH213">
    <cfRule type="expression" dxfId="293" priority="812" stopIfTrue="1">
      <formula>$BM$137=TRUE</formula>
    </cfRule>
    <cfRule type="expression" dxfId="292" priority="811" stopIfTrue="1">
      <formula>VLOOKUP(AH213&amp; "_1mM",CheckList,3,FALSE)=TRUE</formula>
    </cfRule>
    <cfRule type="expression" dxfId="291" priority="810" stopIfTrue="1">
      <formula>VLOOKUP(AH213,CheckList,3,FALSE)=TRUE</formula>
    </cfRule>
  </conditionalFormatting>
  <conditionalFormatting sqref="AH215">
    <cfRule type="expression" dxfId="290" priority="826" stopIfTrue="1">
      <formula>VLOOKUP(AH215,CheckList,3,FALSE)=TRUE</formula>
    </cfRule>
    <cfRule type="expression" dxfId="289" priority="827" stopIfTrue="1">
      <formula>VLOOKUP(AH215&amp; "_1mM",CheckList,3,FALSE)=TRUE</formula>
    </cfRule>
    <cfRule type="expression" dxfId="288" priority="828" stopIfTrue="1">
      <formula>$BM$137=TRUE</formula>
    </cfRule>
  </conditionalFormatting>
  <conditionalFormatting sqref="AH217">
    <cfRule type="expression" dxfId="287" priority="843" stopIfTrue="1">
      <formula>VLOOKUP(AH217&amp; "_1mM",CheckList,3,FALSE)=TRUE</formula>
    </cfRule>
    <cfRule type="expression" dxfId="286" priority="844" stopIfTrue="1">
      <formula>$BM$137=TRUE</formula>
    </cfRule>
    <cfRule type="expression" dxfId="285" priority="842" stopIfTrue="1">
      <formula>VLOOKUP(AH217,CheckList,3,FALSE)=TRUE</formula>
    </cfRule>
  </conditionalFormatting>
  <conditionalFormatting sqref="AH219">
    <cfRule type="expression" dxfId="284" priority="863" stopIfTrue="1">
      <formula>VLOOKUP(AH219&amp; "_1mM",CheckList,3,FALSE)=TRUE</formula>
    </cfRule>
    <cfRule type="expression" dxfId="283" priority="864" stopIfTrue="1">
      <formula>$BM$137=TRUE</formula>
    </cfRule>
    <cfRule type="expression" dxfId="282" priority="862" stopIfTrue="1">
      <formula>VLOOKUP(AH219,CheckList,3,FALSE)=TRUE</formula>
    </cfRule>
  </conditionalFormatting>
  <conditionalFormatting sqref="AH221">
    <cfRule type="expression" dxfId="281" priority="882" stopIfTrue="1">
      <formula>VLOOKUP(AH221&amp; "_1mM",CheckList,3,FALSE)=TRUE</formula>
    </cfRule>
    <cfRule type="expression" dxfId="280" priority="883" stopIfTrue="1">
      <formula>$BM$137=TRUE</formula>
    </cfRule>
    <cfRule type="expression" dxfId="279" priority="881" stopIfTrue="1">
      <formula>VLOOKUP(AH221,CheckList,3,FALSE)=TRUE</formula>
    </cfRule>
  </conditionalFormatting>
  <conditionalFormatting sqref="AH223">
    <cfRule type="expression" dxfId="278" priority="900" stopIfTrue="1">
      <formula>VLOOKUP(AH223,CheckList,3,FALSE)=TRUE</formula>
    </cfRule>
    <cfRule type="expression" dxfId="277" priority="902" stopIfTrue="1">
      <formula>$BM$137=TRUE</formula>
    </cfRule>
    <cfRule type="expression" dxfId="276" priority="901" stopIfTrue="1">
      <formula>VLOOKUP(AH223&amp; "_1mM",CheckList,3,FALSE)=TRUE</formula>
    </cfRule>
  </conditionalFormatting>
  <conditionalFormatting sqref="AH225">
    <cfRule type="expression" dxfId="275" priority="919" stopIfTrue="1">
      <formula>VLOOKUP(AH225,CheckList,3,FALSE)=TRUE</formula>
    </cfRule>
    <cfRule type="expression" dxfId="274" priority="921" stopIfTrue="1">
      <formula>$BM$137=TRUE</formula>
    </cfRule>
    <cfRule type="expression" dxfId="273" priority="920" stopIfTrue="1">
      <formula>VLOOKUP(AH225&amp; "_1mM",CheckList,3,FALSE)=TRUE</formula>
    </cfRule>
  </conditionalFormatting>
  <conditionalFormatting sqref="AH227">
    <cfRule type="expression" dxfId="272" priority="938" stopIfTrue="1">
      <formula>$BM$137=TRUE</formula>
    </cfRule>
    <cfRule type="expression" dxfId="271" priority="937" stopIfTrue="1">
      <formula>VLOOKUP(AH227&amp; "_1mM",CheckList,3,FALSE)=TRUE</formula>
    </cfRule>
    <cfRule type="expression" dxfId="270" priority="936" stopIfTrue="1">
      <formula>VLOOKUP(AH227,CheckList,3,FALSE)=TRUE</formula>
    </cfRule>
  </conditionalFormatting>
  <conditionalFormatting sqref="AH229">
    <cfRule type="expression" dxfId="269" priority="955" stopIfTrue="1">
      <formula>VLOOKUP(AH229,CheckList,3,FALSE)=TRUE</formula>
    </cfRule>
    <cfRule type="expression" dxfId="268" priority="956" stopIfTrue="1">
      <formula>VLOOKUP(AH229&amp; "_1mM",CheckList,3,FALSE)=TRUE</formula>
    </cfRule>
    <cfRule type="expression" dxfId="267" priority="957" stopIfTrue="1">
      <formula>$BM$137=TRUE</formula>
    </cfRule>
  </conditionalFormatting>
  <conditionalFormatting sqref="AH231">
    <cfRule type="expression" dxfId="266" priority="972" stopIfTrue="1">
      <formula>VLOOKUP(AH231,CheckList,3,FALSE)=TRUE</formula>
    </cfRule>
    <cfRule type="expression" dxfId="265" priority="974" stopIfTrue="1">
      <formula>$BM$137=TRUE</formula>
    </cfRule>
    <cfRule type="expression" dxfId="264" priority="973" stopIfTrue="1">
      <formula>VLOOKUP(AH231&amp; "_1mM",CheckList,3,FALSE)=TRUE</formula>
    </cfRule>
  </conditionalFormatting>
  <conditionalFormatting sqref="AH233">
    <cfRule type="expression" dxfId="263" priority="992" stopIfTrue="1">
      <formula>$BM$137=TRUE</formula>
    </cfRule>
    <cfRule type="expression" dxfId="262" priority="991" stopIfTrue="1">
      <formula>VLOOKUP(AH233&amp; "_1mM",CheckList,3,FALSE)=TRUE</formula>
    </cfRule>
    <cfRule type="expression" dxfId="261" priority="990" stopIfTrue="1">
      <formula>VLOOKUP(AH233,CheckList,3,FALSE)=TRUE</formula>
    </cfRule>
  </conditionalFormatting>
  <conditionalFormatting sqref="AH235">
    <cfRule type="expression" dxfId="260" priority="1008" stopIfTrue="1">
      <formula>VLOOKUP(AH235,CheckList,3,FALSE)=TRUE</formula>
    </cfRule>
    <cfRule type="expression" dxfId="259" priority="1010" stopIfTrue="1">
      <formula>$BM$137=TRUE</formula>
    </cfRule>
    <cfRule type="expression" dxfId="258" priority="1009" stopIfTrue="1">
      <formula>VLOOKUP(AH235&amp; "_1mM",CheckList,3,FALSE)=TRUE</formula>
    </cfRule>
  </conditionalFormatting>
  <conditionalFormatting sqref="AH237">
    <cfRule type="expression" dxfId="257" priority="1029" stopIfTrue="1">
      <formula>$BM$137=TRUE</formula>
    </cfRule>
    <cfRule type="expression" dxfId="256" priority="1028" stopIfTrue="1">
      <formula>VLOOKUP(AH237&amp; "_1mM",CheckList,3,FALSE)=TRUE</formula>
    </cfRule>
    <cfRule type="expression" dxfId="255" priority="1027" stopIfTrue="1">
      <formula>VLOOKUP(AH237,CheckList,3,FALSE)=TRUE</formula>
    </cfRule>
  </conditionalFormatting>
  <conditionalFormatting sqref="AH239">
    <cfRule type="expression" dxfId="254" priority="1046" stopIfTrue="1">
      <formula>$BM$137=TRUE</formula>
    </cfRule>
    <cfRule type="expression" dxfId="253" priority="1044" stopIfTrue="1">
      <formula>VLOOKUP(AH239,CheckList,3,FALSE)=TRUE</formula>
    </cfRule>
    <cfRule type="expression" dxfId="252" priority="1045" stopIfTrue="1">
      <formula>VLOOKUP(AH239&amp; "_1mM",CheckList,3,FALSE)=TRUE</formula>
    </cfRule>
  </conditionalFormatting>
  <conditionalFormatting sqref="AH241">
    <cfRule type="expression" dxfId="251" priority="1063" stopIfTrue="1">
      <formula>$BM$137=TRUE</formula>
    </cfRule>
    <cfRule type="expression" dxfId="250" priority="1061" stopIfTrue="1">
      <formula>VLOOKUP(AH241,CheckList,3,FALSE)=TRUE</formula>
    </cfRule>
    <cfRule type="expression" dxfId="249" priority="1062" stopIfTrue="1">
      <formula>VLOOKUP(AH241&amp; "_1mM",CheckList,3,FALSE)=TRUE</formula>
    </cfRule>
  </conditionalFormatting>
  <conditionalFormatting sqref="AH243">
    <cfRule type="expression" dxfId="248" priority="1081" stopIfTrue="1">
      <formula>$BM$137=TRUE</formula>
    </cfRule>
    <cfRule type="expression" dxfId="247" priority="1080" stopIfTrue="1">
      <formula>VLOOKUP(AH243&amp; "_1mM",CheckList,3,FALSE)=TRUE</formula>
    </cfRule>
    <cfRule type="expression" dxfId="246" priority="1079" stopIfTrue="1">
      <formula>VLOOKUP(AH243,CheckList,3,FALSE)=TRUE</formula>
    </cfRule>
  </conditionalFormatting>
  <conditionalFormatting sqref="AH245">
    <cfRule type="expression" dxfId="245" priority="1097" stopIfTrue="1">
      <formula>VLOOKUP(AH245&amp; "_1mM",CheckList,3,FALSE)=TRUE</formula>
    </cfRule>
    <cfRule type="expression" dxfId="244" priority="1096" stopIfTrue="1">
      <formula>VLOOKUP(AH245,CheckList,3,FALSE)=TRUE</formula>
    </cfRule>
    <cfRule type="expression" dxfId="243" priority="1098" stopIfTrue="1">
      <formula>$BM$137=TRUE</formula>
    </cfRule>
  </conditionalFormatting>
  <conditionalFormatting sqref="AH247">
    <cfRule type="expression" dxfId="242" priority="1115" stopIfTrue="1">
      <formula>$BM$137=TRUE</formula>
    </cfRule>
    <cfRule type="expression" dxfId="241" priority="1114" stopIfTrue="1">
      <formula>VLOOKUP(AH247&amp; "_1mM",CheckList,3,FALSE)=TRUE</formula>
    </cfRule>
    <cfRule type="expression" dxfId="240" priority="1113" stopIfTrue="1">
      <formula>VLOOKUP(AH247,CheckList,3,FALSE)=TRUE</formula>
    </cfRule>
  </conditionalFormatting>
  <conditionalFormatting sqref="AH249">
    <cfRule type="expression" dxfId="239" priority="1131" stopIfTrue="1">
      <formula>$BM$137=TRUE</formula>
    </cfRule>
    <cfRule type="expression" dxfId="238" priority="1130" stopIfTrue="1">
      <formula>VLOOKUP(AH249&amp; "_1mM",CheckList,3,FALSE)=TRUE</formula>
    </cfRule>
    <cfRule type="expression" dxfId="237" priority="1129" stopIfTrue="1">
      <formula>VLOOKUP(AH249,CheckList,3,FALSE)=TRUE</formula>
    </cfRule>
  </conditionalFormatting>
  <conditionalFormatting sqref="AH251">
    <cfRule type="expression" dxfId="236" priority="1147" stopIfTrue="1">
      <formula>VLOOKUP(AH251&amp; "_1mM",CheckList,3,FALSE)=TRUE</formula>
    </cfRule>
    <cfRule type="expression" dxfId="235" priority="1148" stopIfTrue="1">
      <formula>$BM$137=TRUE</formula>
    </cfRule>
    <cfRule type="expression" dxfId="234" priority="1146" stopIfTrue="1">
      <formula>VLOOKUP(AH251,CheckList,3,FALSE)=TRUE</formula>
    </cfRule>
  </conditionalFormatting>
  <conditionalFormatting sqref="AH253">
    <cfRule type="expression" dxfId="233" priority="1162" stopIfTrue="1">
      <formula>VLOOKUP(AH253,CheckList,3,FALSE)=TRUE</formula>
    </cfRule>
    <cfRule type="expression" dxfId="232" priority="1164" stopIfTrue="1">
      <formula>$BM$137=TRUE</formula>
    </cfRule>
    <cfRule type="expression" dxfId="231" priority="1163" stopIfTrue="1">
      <formula>VLOOKUP(AH253&amp; "_1mM",CheckList,3,FALSE)=TRUE</formula>
    </cfRule>
  </conditionalFormatting>
  <conditionalFormatting sqref="AH255">
    <cfRule type="expression" dxfId="230" priority="1181" stopIfTrue="1">
      <formula>$BM$137=TRUE</formula>
    </cfRule>
    <cfRule type="expression" dxfId="229" priority="1180" stopIfTrue="1">
      <formula>VLOOKUP(AH255&amp; "_1mM",CheckList,3,FALSE)=TRUE</formula>
    </cfRule>
    <cfRule type="expression" dxfId="228" priority="1179" stopIfTrue="1">
      <formula>VLOOKUP(AH255,CheckList,3,FALSE)=TRUE</formula>
    </cfRule>
  </conditionalFormatting>
  <conditionalFormatting sqref="AH257">
    <cfRule type="expression" dxfId="227" priority="1199" stopIfTrue="1">
      <formula>$BM$137=TRUE</formula>
    </cfRule>
    <cfRule type="expression" dxfId="226" priority="1198" stopIfTrue="1">
      <formula>VLOOKUP(AH257&amp; "_1mM",CheckList,3,FALSE)=TRUE</formula>
    </cfRule>
    <cfRule type="expression" dxfId="225" priority="1197" stopIfTrue="1">
      <formula>VLOOKUP(AH257,CheckList,3,FALSE)=TRUE</formula>
    </cfRule>
  </conditionalFormatting>
  <conditionalFormatting sqref="AH259">
    <cfRule type="expression" dxfId="224" priority="1216" stopIfTrue="1">
      <formula>VLOOKUP(AH259,CheckList,3,FALSE)=TRUE</formula>
    </cfRule>
    <cfRule type="expression" dxfId="223" priority="1217" stopIfTrue="1">
      <formula>VLOOKUP(AH259&amp; "_1mM",CheckList,3,FALSE)=TRUE</formula>
    </cfRule>
    <cfRule type="expression" dxfId="222" priority="1218" stopIfTrue="1">
      <formula>$BM$137=TRUE</formula>
    </cfRule>
  </conditionalFormatting>
  <conditionalFormatting sqref="AH261">
    <cfRule type="expression" dxfId="221" priority="1235" stopIfTrue="1">
      <formula>$BM$137=TRUE</formula>
    </cfRule>
    <cfRule type="expression" dxfId="220" priority="1234" stopIfTrue="1">
      <formula>VLOOKUP(AH261&amp; "_1mM",CheckList,3,FALSE)=TRUE</formula>
    </cfRule>
    <cfRule type="expression" dxfId="219" priority="1233" stopIfTrue="1">
      <formula>VLOOKUP(AH261,CheckList,3,FALSE)=TRUE</formula>
    </cfRule>
  </conditionalFormatting>
  <conditionalFormatting sqref="AH263">
    <cfRule type="expression" dxfId="218" priority="1253" stopIfTrue="1">
      <formula>VLOOKUP(AH263,CheckList,3,FALSE)=TRUE</formula>
    </cfRule>
    <cfRule type="expression" dxfId="217" priority="1254" stopIfTrue="1">
      <formula>VLOOKUP(AH263&amp; "_1mM",CheckList,3,FALSE)=TRUE</formula>
    </cfRule>
    <cfRule type="expression" dxfId="216" priority="1255" stopIfTrue="1">
      <formula>$BM$137=TRUE</formula>
    </cfRule>
  </conditionalFormatting>
  <conditionalFormatting sqref="AH265">
    <cfRule type="expression" dxfId="215" priority="1270" stopIfTrue="1">
      <formula>VLOOKUP(AH265,CheckList,3,FALSE)=TRUE</formula>
    </cfRule>
    <cfRule type="expression" dxfId="214" priority="1272" stopIfTrue="1">
      <formula>$BM$137=TRUE</formula>
    </cfRule>
    <cfRule type="expression" dxfId="213" priority="1271" stopIfTrue="1">
      <formula>VLOOKUP(AH265&amp; "_1mM",CheckList,3,FALSE)=TRUE</formula>
    </cfRule>
  </conditionalFormatting>
  <conditionalFormatting sqref="AH267">
    <cfRule type="expression" dxfId="212" priority="1289" stopIfTrue="1">
      <formula>$BM$137=TRUE</formula>
    </cfRule>
    <cfRule type="expression" dxfId="211" priority="1287" stopIfTrue="1">
      <formula>VLOOKUP(AH267,CheckList,3,FALSE)=TRUE</formula>
    </cfRule>
    <cfRule type="expression" dxfId="210" priority="1288" stopIfTrue="1">
      <formula>VLOOKUP(AH267&amp; "_1mM",CheckList,3,FALSE)=TRUE</formula>
    </cfRule>
  </conditionalFormatting>
  <conditionalFormatting sqref="AH269">
    <cfRule type="expression" dxfId="209" priority="1304" stopIfTrue="1">
      <formula>VLOOKUP(AH269,CheckList,3,FALSE)=TRUE</formula>
    </cfRule>
    <cfRule type="expression" dxfId="208" priority="1305" stopIfTrue="1">
      <formula>VLOOKUP(AH269&amp; "_1mM",CheckList,3,FALSE)=TRUE</formula>
    </cfRule>
    <cfRule type="expression" dxfId="207" priority="1306" stopIfTrue="1">
      <formula>$BM$137=TRUE</formula>
    </cfRule>
  </conditionalFormatting>
  <conditionalFormatting sqref="AH271">
    <cfRule type="expression" dxfId="206" priority="1321" stopIfTrue="1">
      <formula>VLOOKUP(AH271,CheckList,3,FALSE)=TRUE</formula>
    </cfRule>
    <cfRule type="expression" dxfId="205" priority="1322" stopIfTrue="1">
      <formula>VLOOKUP(AH271&amp; "_1mM",CheckList,3,FALSE)=TRUE</formula>
    </cfRule>
    <cfRule type="expression" dxfId="204" priority="1323" stopIfTrue="1">
      <formula>$BM$137=TRUE</formula>
    </cfRule>
  </conditionalFormatting>
  <conditionalFormatting sqref="AH273">
    <cfRule type="expression" dxfId="203" priority="1340" stopIfTrue="1">
      <formula>VLOOKUP(AH273&amp; "_1mM",CheckList,3,FALSE)=TRUE</formula>
    </cfRule>
    <cfRule type="expression" dxfId="202" priority="1339" stopIfTrue="1">
      <formula>VLOOKUP(AH273,CheckList,3,FALSE)=TRUE</formula>
    </cfRule>
    <cfRule type="expression" dxfId="201" priority="1341" stopIfTrue="1">
      <formula>$BM$137=TRUE</formula>
    </cfRule>
  </conditionalFormatting>
  <conditionalFormatting sqref="AH275">
    <cfRule type="expression" dxfId="200" priority="1358" stopIfTrue="1">
      <formula>$BM$137=TRUE</formula>
    </cfRule>
    <cfRule type="expression" dxfId="199" priority="1357" stopIfTrue="1">
      <formula>VLOOKUP(AH275&amp; "_1mM",CheckList,3,FALSE)=TRUE</formula>
    </cfRule>
    <cfRule type="expression" dxfId="198" priority="1356" stopIfTrue="1">
      <formula>VLOOKUP(AH275,CheckList,3,FALSE)=TRUE</formula>
    </cfRule>
  </conditionalFormatting>
  <conditionalFormatting sqref="AH277">
    <cfRule type="expression" dxfId="197" priority="1375" stopIfTrue="1">
      <formula>$BM$137=TRUE</formula>
    </cfRule>
    <cfRule type="expression" dxfId="196" priority="1373" stopIfTrue="1">
      <formula>VLOOKUP(AH277,CheckList,3,FALSE)=TRUE</formula>
    </cfRule>
    <cfRule type="expression" dxfId="195" priority="1374" stopIfTrue="1">
      <formula>VLOOKUP(AH277&amp; "_1mM",CheckList,3,FALSE)=TRUE</formula>
    </cfRule>
  </conditionalFormatting>
  <conditionalFormatting sqref="AH279">
    <cfRule type="expression" dxfId="194" priority="1391" stopIfTrue="1">
      <formula>$BM$137=TRUE</formula>
    </cfRule>
    <cfRule type="expression" dxfId="193" priority="1389" stopIfTrue="1">
      <formula>VLOOKUP(AH279,CheckList,3,FALSE)=TRUE</formula>
    </cfRule>
    <cfRule type="expression" dxfId="192" priority="1390" stopIfTrue="1">
      <formula>VLOOKUP(AH279&amp; "_1mM",CheckList,3,FALSE)=TRUE</formula>
    </cfRule>
  </conditionalFormatting>
  <conditionalFormatting sqref="AH281">
    <cfRule type="expression" dxfId="191" priority="1406" stopIfTrue="1">
      <formula>VLOOKUP(AH281,CheckList,3,FALSE)=TRUE</formula>
    </cfRule>
    <cfRule type="expression" dxfId="190" priority="1408" stopIfTrue="1">
      <formula>$BM$137=TRUE</formula>
    </cfRule>
    <cfRule type="expression" dxfId="189" priority="1407" stopIfTrue="1">
      <formula>VLOOKUP(AH281&amp; "_1mM",CheckList,3,FALSE)=TRUE</formula>
    </cfRule>
  </conditionalFormatting>
  <conditionalFormatting sqref="AH283">
    <cfRule type="expression" dxfId="188" priority="1426" stopIfTrue="1">
      <formula>$BM$137=TRUE</formula>
    </cfRule>
    <cfRule type="expression" dxfId="187" priority="1425" stopIfTrue="1">
      <formula>VLOOKUP(AH283&amp; "_1mM",CheckList,3,FALSE)=TRUE</formula>
    </cfRule>
    <cfRule type="expression" dxfId="186" priority="1424" stopIfTrue="1">
      <formula>VLOOKUP(AH283,CheckList,3,FALSE)=TRUE</formula>
    </cfRule>
  </conditionalFormatting>
  <conditionalFormatting sqref="AH285">
    <cfRule type="expression" dxfId="185" priority="1444" stopIfTrue="1">
      <formula>VLOOKUP(AH285&amp; "_1mM",CheckList,3,FALSE)=TRUE</formula>
    </cfRule>
    <cfRule type="expression" dxfId="184" priority="1443" stopIfTrue="1">
      <formula>VLOOKUP(AH285,CheckList,3,FALSE)=TRUE</formula>
    </cfRule>
    <cfRule type="expression" dxfId="183" priority="1445" stopIfTrue="1">
      <formula>$BM$137=TRUE</formula>
    </cfRule>
  </conditionalFormatting>
  <conditionalFormatting sqref="AH287">
    <cfRule type="expression" dxfId="182" priority="1464" stopIfTrue="1">
      <formula>$BM$137=TRUE</formula>
    </cfRule>
    <cfRule type="expression" dxfId="181" priority="1462" stopIfTrue="1">
      <formula>VLOOKUP(AH287,CheckList,3,FALSE)=TRUE</formula>
    </cfRule>
    <cfRule type="expression" dxfId="180" priority="1463" stopIfTrue="1">
      <formula>VLOOKUP(AH287&amp; "_1mM",CheckList,3,FALSE)=TRUE</formula>
    </cfRule>
  </conditionalFormatting>
  <conditionalFormatting sqref="AH289">
    <cfRule type="expression" dxfId="179" priority="1479" stopIfTrue="1">
      <formula>VLOOKUP(AH289,CheckList,3,FALSE)=TRUE</formula>
    </cfRule>
    <cfRule type="expression" dxfId="178" priority="1480" stopIfTrue="1">
      <formula>VLOOKUP(AH289&amp; "_1mM",CheckList,3,FALSE)=TRUE</formula>
    </cfRule>
    <cfRule type="expression" dxfId="177" priority="1481" stopIfTrue="1">
      <formula>$BM$137=TRUE</formula>
    </cfRule>
  </conditionalFormatting>
  <conditionalFormatting sqref="AH291">
    <cfRule type="expression" dxfId="176" priority="44" stopIfTrue="1">
      <formula>VLOOKUP(AH291&amp; "_1mM",CheckList,3,FALSE)=TRUE</formula>
    </cfRule>
    <cfRule type="expression" dxfId="175" priority="45" stopIfTrue="1">
      <formula>$BM$137=TRUE</formula>
    </cfRule>
    <cfRule type="expression" dxfId="174" priority="43" stopIfTrue="1">
      <formula>VLOOKUP(AH291,CheckList,3,FALSE)=TRUE</formula>
    </cfRule>
  </conditionalFormatting>
  <conditionalFormatting sqref="AH293">
    <cfRule type="expression" dxfId="173" priority="57" stopIfTrue="1">
      <formula>$BM$137=TRUE</formula>
    </cfRule>
    <cfRule type="expression" dxfId="172" priority="56" stopIfTrue="1">
      <formula>VLOOKUP(AH293&amp; "_1mM",CheckList,3,FALSE)=TRUE</formula>
    </cfRule>
    <cfRule type="expression" dxfId="171" priority="55" stopIfTrue="1">
      <formula>VLOOKUP(AH293,CheckList,3,FALSE)=TRUE</formula>
    </cfRule>
  </conditionalFormatting>
  <conditionalFormatting sqref="AH295">
    <cfRule type="expression" dxfId="170" priority="30" stopIfTrue="1">
      <formula>VLOOKUP(AH295&amp; "_1mM",CheckList,3,FALSE)=TRUE</formula>
    </cfRule>
    <cfRule type="expression" dxfId="169" priority="29" stopIfTrue="1">
      <formula>VLOOKUP(AH295,CheckList,3,FALSE)=TRUE</formula>
    </cfRule>
    <cfRule type="expression" dxfId="168" priority="31" stopIfTrue="1">
      <formula>$BM$137=TRUE</formula>
    </cfRule>
  </conditionalFormatting>
  <conditionalFormatting sqref="AH157:AQ157">
    <cfRule type="expression" dxfId="167" priority="106">
      <formula>$BM$137=TRUE</formula>
    </cfRule>
    <cfRule type="expression" dxfId="166" priority="79" stopIfTrue="1">
      <formula>VLOOKUP(AH156&amp;"_1mM",CheckList,3,FALSE)=TRUE</formula>
    </cfRule>
    <cfRule type="expression" dxfId="165" priority="78" stopIfTrue="1">
      <formula>VLOOKUP(AH156,CheckList,3,FALSE)=TRUE</formula>
    </cfRule>
  </conditionalFormatting>
  <conditionalFormatting sqref="AH159:AQ159">
    <cfRule type="expression" dxfId="164" priority="77" stopIfTrue="1">
      <formula>VLOOKUP(AH158&amp;"_1mM",CheckList,3,FALSE)=TRUE</formula>
    </cfRule>
    <cfRule type="expression" dxfId="163" priority="76" stopIfTrue="1">
      <formula>VLOOKUP(AH158,CheckList,3,FALSE)=TRUE</formula>
    </cfRule>
    <cfRule type="expression" dxfId="162" priority="109">
      <formula>$BM$137=TRUE</formula>
    </cfRule>
  </conditionalFormatting>
  <conditionalFormatting sqref="AL72:AN121">
    <cfRule type="expression" dxfId="161" priority="141" stopIfTrue="1">
      <formula>AND($H72&lt;&gt;""=TRUE,$AL72=""=TRUE)</formula>
    </cfRule>
  </conditionalFormatting>
  <conditionalFormatting sqref="AO142:AO295">
    <cfRule type="expression" dxfId="160" priority="90" stopIfTrue="1">
      <formula>VLOOKUP(AH142,CheckList,3,FALSE)=TRUE</formula>
    </cfRule>
  </conditionalFormatting>
  <conditionalFormatting sqref="AQ142:AQ295">
    <cfRule type="expression" dxfId="159" priority="89" stopIfTrue="1">
      <formula>VLOOKUP(AH142&amp; "_1mM",CheckList,3,FALSE)=TRUE</formula>
    </cfRule>
  </conditionalFormatting>
  <conditionalFormatting sqref="AQ215">
    <cfRule type="expression" dxfId="158" priority="42" stopIfTrue="1">
      <formula>VLOOKUP(AH215&amp; "_1mM",CheckList,3,FALSE)=TRUE</formula>
    </cfRule>
  </conditionalFormatting>
  <conditionalFormatting sqref="AQ257">
    <cfRule type="expression" dxfId="157" priority="9" stopIfTrue="1">
      <formula>VLOOKUP(AH257&amp; "_1mM",CheckList,3,FALSE)=TRUE</formula>
    </cfRule>
  </conditionalFormatting>
  <conditionalFormatting sqref="AQ259">
    <cfRule type="expression" dxfId="156" priority="10" stopIfTrue="1">
      <formula>VLOOKUP(AH259&amp; "_1mM",CheckList,3,FALSE)=TRUE</formula>
    </cfRule>
  </conditionalFormatting>
  <conditionalFormatting sqref="AQ263">
    <cfRule type="expression" dxfId="155" priority="11" stopIfTrue="1">
      <formula>VLOOKUP(AH263&amp; "_1mM",CheckList,3,FALSE)=TRUE</formula>
    </cfRule>
  </conditionalFormatting>
  <conditionalFormatting sqref="AQ273">
    <cfRule type="expression" dxfId="154" priority="14" stopIfTrue="1">
      <formula>VLOOKUP(AH273&amp; "_1mM",CheckList,3,FALSE)=TRUE</formula>
    </cfRule>
  </conditionalFormatting>
  <conditionalFormatting sqref="AQ285">
    <cfRule type="expression" dxfId="153" priority="37" stopIfTrue="1">
      <formula>VLOOKUP(AH285&amp; "_1mM",CheckList,3,FALSE)=TRUE</formula>
    </cfRule>
  </conditionalFormatting>
  <conditionalFormatting sqref="AQ287">
    <cfRule type="expression" dxfId="152" priority="21" stopIfTrue="1">
      <formula>VLOOKUP(AH287&amp; "_1mM",CheckList,3,FALSE)=TRUE</formula>
    </cfRule>
  </conditionalFormatting>
  <conditionalFormatting sqref="AU142:AU146 AU148:AU154 AU156:AU158 AU160:AU204">
    <cfRule type="expression" dxfId="151" priority="122" stopIfTrue="1">
      <formula>VLOOKUP(AU142,CheckList,3,FALSE)=TRUE</formula>
    </cfRule>
    <cfRule type="expression" dxfId="150" priority="123" stopIfTrue="1">
      <formula>VLOOKUP(AU142&amp; "_1mM",CheckList,3,FALSE)=TRUE</formula>
    </cfRule>
    <cfRule type="expression" dxfId="149" priority="124">
      <formula>$BM$137=TRUE</formula>
    </cfRule>
  </conditionalFormatting>
  <conditionalFormatting sqref="AU209">
    <cfRule type="expression" dxfId="148" priority="779" stopIfTrue="1">
      <formula>$BM$137=TRUE</formula>
    </cfRule>
    <cfRule type="expression" dxfId="147" priority="777" stopIfTrue="1">
      <formula>VLOOKUP(AU209,CheckList,3,FALSE)=TRUE</formula>
    </cfRule>
    <cfRule type="expression" dxfId="146" priority="778" stopIfTrue="1">
      <formula>VLOOKUP(AU209&amp; "_1mM",CheckList,3,FALSE)=TRUE</formula>
    </cfRule>
  </conditionalFormatting>
  <conditionalFormatting sqref="AU211">
    <cfRule type="expression" dxfId="145" priority="797" stopIfTrue="1">
      <formula>$BM$137=TRUE</formula>
    </cfRule>
    <cfRule type="expression" dxfId="144" priority="796" stopIfTrue="1">
      <formula>VLOOKUP(AU211&amp; "_1mM",CheckList,3,FALSE)=TRUE</formula>
    </cfRule>
    <cfRule type="expression" dxfId="143" priority="795" stopIfTrue="1">
      <formula>VLOOKUP(AU211,CheckList,3,FALSE)=TRUE</formula>
    </cfRule>
  </conditionalFormatting>
  <conditionalFormatting sqref="AU213">
    <cfRule type="expression" dxfId="142" priority="814" stopIfTrue="1">
      <formula>VLOOKUP(AU213,CheckList,3,FALSE)=TRUE</formula>
    </cfRule>
    <cfRule type="expression" dxfId="141" priority="816" stopIfTrue="1">
      <formula>$BM$137=TRUE</formula>
    </cfRule>
    <cfRule type="expression" dxfId="140" priority="815" stopIfTrue="1">
      <formula>VLOOKUP(AU213&amp; "_1mM",CheckList,3,FALSE)=TRUE</formula>
    </cfRule>
  </conditionalFormatting>
  <conditionalFormatting sqref="AU215">
    <cfRule type="expression" dxfId="139" priority="830" stopIfTrue="1">
      <formula>VLOOKUP(AU215,CheckList,3,FALSE)=TRUE</formula>
    </cfRule>
    <cfRule type="expression" dxfId="138" priority="832" stopIfTrue="1">
      <formula>$BM$137=TRUE</formula>
    </cfRule>
    <cfRule type="expression" dxfId="137" priority="831" stopIfTrue="1">
      <formula>VLOOKUP(AU215&amp; "_1mM",CheckList,3,FALSE)=TRUE</formula>
    </cfRule>
  </conditionalFormatting>
  <conditionalFormatting sqref="AU217">
    <cfRule type="expression" dxfId="136" priority="848" stopIfTrue="1">
      <formula>VLOOKUP(AU217&amp; "_1mM",CheckList,3,FALSE)=TRUE</formula>
    </cfRule>
    <cfRule type="expression" dxfId="135" priority="847" stopIfTrue="1">
      <formula>VLOOKUP(AU217,CheckList,3,FALSE)=TRUE</formula>
    </cfRule>
    <cfRule type="expression" dxfId="134" priority="849" stopIfTrue="1">
      <formula>$BM$137=TRUE</formula>
    </cfRule>
  </conditionalFormatting>
  <conditionalFormatting sqref="AU219">
    <cfRule type="expression" dxfId="133" priority="867" stopIfTrue="1">
      <formula>VLOOKUP(AU219,CheckList,3,FALSE)=TRUE</formula>
    </cfRule>
    <cfRule type="expression" dxfId="132" priority="868" stopIfTrue="1">
      <formula>VLOOKUP(AU219&amp; "_1mM",CheckList,3,FALSE)=TRUE</formula>
    </cfRule>
    <cfRule type="expression" dxfId="131" priority="869" stopIfTrue="1">
      <formula>$BM$137=TRUE</formula>
    </cfRule>
  </conditionalFormatting>
  <conditionalFormatting sqref="AU221">
    <cfRule type="expression" dxfId="130" priority="888" stopIfTrue="1">
      <formula>$BM$137=TRUE</formula>
    </cfRule>
    <cfRule type="expression" dxfId="129" priority="887" stopIfTrue="1">
      <formula>VLOOKUP(AU221&amp; "_1mM",CheckList,3,FALSE)=TRUE</formula>
    </cfRule>
    <cfRule type="expression" dxfId="128" priority="886" stopIfTrue="1">
      <formula>VLOOKUP(AU221,CheckList,3,FALSE)=TRUE</formula>
    </cfRule>
  </conditionalFormatting>
  <conditionalFormatting sqref="AU223">
    <cfRule type="expression" dxfId="127" priority="907" stopIfTrue="1">
      <formula>$BM$137=TRUE</formula>
    </cfRule>
    <cfRule type="expression" dxfId="126" priority="906" stopIfTrue="1">
      <formula>VLOOKUP(AU223&amp; "_1mM",CheckList,3,FALSE)=TRUE</formula>
    </cfRule>
    <cfRule type="expression" dxfId="125" priority="905" stopIfTrue="1">
      <formula>VLOOKUP(AU223,CheckList,3,FALSE)=TRUE</formula>
    </cfRule>
  </conditionalFormatting>
  <conditionalFormatting sqref="AU225">
    <cfRule type="expression" dxfId="124" priority="925" stopIfTrue="1">
      <formula>$BM$137=TRUE</formula>
    </cfRule>
    <cfRule type="expression" dxfId="123" priority="923" stopIfTrue="1">
      <formula>VLOOKUP(AU225,CheckList,3,FALSE)=TRUE</formula>
    </cfRule>
    <cfRule type="expression" dxfId="122" priority="924" stopIfTrue="1">
      <formula>VLOOKUP(AU225&amp; "_1mM",CheckList,3,FALSE)=TRUE</formula>
    </cfRule>
  </conditionalFormatting>
  <conditionalFormatting sqref="AU227">
    <cfRule type="expression" dxfId="121" priority="943" stopIfTrue="1">
      <formula>$BM$137=TRUE</formula>
    </cfRule>
    <cfRule type="expression" dxfId="120" priority="942" stopIfTrue="1">
      <formula>VLOOKUP(AU227&amp; "_1mM",CheckList,3,FALSE)=TRUE</formula>
    </cfRule>
    <cfRule type="expression" dxfId="119" priority="941" stopIfTrue="1">
      <formula>VLOOKUP(AU227,CheckList,3,FALSE)=TRUE</formula>
    </cfRule>
  </conditionalFormatting>
  <conditionalFormatting sqref="AU229">
    <cfRule type="expression" dxfId="118" priority="961" stopIfTrue="1">
      <formula>$BM$137=TRUE</formula>
    </cfRule>
    <cfRule type="expression" dxfId="117" priority="960" stopIfTrue="1">
      <formula>VLOOKUP(AU229&amp; "_1mM",CheckList,3,FALSE)=TRUE</formula>
    </cfRule>
    <cfRule type="expression" dxfId="116" priority="959" stopIfTrue="1">
      <formula>VLOOKUP(AU229,CheckList,3,FALSE)=TRUE</formula>
    </cfRule>
  </conditionalFormatting>
  <conditionalFormatting sqref="AU231">
    <cfRule type="expression" dxfId="115" priority="979" stopIfTrue="1">
      <formula>$BM$137=TRUE</formula>
    </cfRule>
    <cfRule type="expression" dxfId="114" priority="978" stopIfTrue="1">
      <formula>VLOOKUP(AU231&amp; "_1mM",CheckList,3,FALSE)=TRUE</formula>
    </cfRule>
    <cfRule type="expression" dxfId="113" priority="977" stopIfTrue="1">
      <formula>VLOOKUP(AU231,CheckList,3,FALSE)=TRUE</formula>
    </cfRule>
  </conditionalFormatting>
  <conditionalFormatting sqref="AU233">
    <cfRule type="expression" dxfId="112" priority="996" stopIfTrue="1">
      <formula>$BM$137=TRUE</formula>
    </cfRule>
    <cfRule type="expression" dxfId="111" priority="995" stopIfTrue="1">
      <formula>VLOOKUP(AU233&amp; "_1mM",CheckList,3,FALSE)=TRUE</formula>
    </cfRule>
    <cfRule type="expression" dxfId="110" priority="994" stopIfTrue="1">
      <formula>VLOOKUP(AU233,CheckList,3,FALSE)=TRUE</formula>
    </cfRule>
  </conditionalFormatting>
  <conditionalFormatting sqref="AU235">
    <cfRule type="expression" dxfId="109" priority="1013" stopIfTrue="1">
      <formula>VLOOKUP(AU235,CheckList,3,FALSE)=TRUE</formula>
    </cfRule>
    <cfRule type="expression" dxfId="108" priority="1014" stopIfTrue="1">
      <formula>VLOOKUP(AU235&amp; "_1mM",CheckList,3,FALSE)=TRUE</formula>
    </cfRule>
    <cfRule type="expression" dxfId="107" priority="1015" stopIfTrue="1">
      <formula>$BM$137=TRUE</formula>
    </cfRule>
  </conditionalFormatting>
  <conditionalFormatting sqref="AU237">
    <cfRule type="expression" dxfId="106" priority="1033" stopIfTrue="1">
      <formula>$BM$137=TRUE</formula>
    </cfRule>
    <cfRule type="expression" dxfId="105" priority="1031" stopIfTrue="1">
      <formula>VLOOKUP(AU237,CheckList,3,FALSE)=TRUE</formula>
    </cfRule>
    <cfRule type="expression" dxfId="104" priority="1032" stopIfTrue="1">
      <formula>VLOOKUP(AU237&amp; "_1mM",CheckList,3,FALSE)=TRUE</formula>
    </cfRule>
  </conditionalFormatting>
  <conditionalFormatting sqref="AU239">
    <cfRule type="expression" dxfId="103" priority="1048" stopIfTrue="1">
      <formula>VLOOKUP(AU239,CheckList,3,FALSE)=TRUE</formula>
    </cfRule>
    <cfRule type="expression" dxfId="102" priority="1050" stopIfTrue="1">
      <formula>$BM$137=TRUE</formula>
    </cfRule>
    <cfRule type="expression" dxfId="101" priority="1049" stopIfTrue="1">
      <formula>VLOOKUP(AU239&amp; "_1mM",CheckList,3,FALSE)=TRUE</formula>
    </cfRule>
  </conditionalFormatting>
  <conditionalFormatting sqref="AU241">
    <cfRule type="expression" dxfId="100" priority="1067" stopIfTrue="1">
      <formula>$BM$137=TRUE</formula>
    </cfRule>
    <cfRule type="expression" dxfId="99" priority="1065" stopIfTrue="1">
      <formula>VLOOKUP(AU241,CheckList,3,FALSE)=TRUE</formula>
    </cfRule>
    <cfRule type="expression" dxfId="98" priority="1066" stopIfTrue="1">
      <formula>VLOOKUP(AU241&amp; "_1mM",CheckList,3,FALSE)=TRUE</formula>
    </cfRule>
  </conditionalFormatting>
  <conditionalFormatting sqref="AU243">
    <cfRule type="expression" dxfId="97" priority="1084" stopIfTrue="1">
      <formula>VLOOKUP(AU243,CheckList,3,FALSE)=TRUE</formula>
    </cfRule>
    <cfRule type="expression" dxfId="96" priority="1085" stopIfTrue="1">
      <formula>VLOOKUP(AU243&amp; "_1mM",CheckList,3,FALSE)=TRUE</formula>
    </cfRule>
    <cfRule type="expression" dxfId="95" priority="1086" stopIfTrue="1">
      <formula>$BM$137=TRUE</formula>
    </cfRule>
  </conditionalFormatting>
  <conditionalFormatting sqref="AU245">
    <cfRule type="expression" dxfId="94" priority="1101" stopIfTrue="1">
      <formula>VLOOKUP(AU245,CheckList,3,FALSE)=TRUE</formula>
    </cfRule>
    <cfRule type="expression" dxfId="93" priority="1102" stopIfTrue="1">
      <formula>VLOOKUP(AU245&amp; "_1mM",CheckList,3,FALSE)=TRUE</formula>
    </cfRule>
    <cfRule type="expression" dxfId="92" priority="1103" stopIfTrue="1">
      <formula>$BM$137=TRUE</formula>
    </cfRule>
  </conditionalFormatting>
  <conditionalFormatting sqref="AU247">
    <cfRule type="expression" dxfId="91" priority="1117" stopIfTrue="1">
      <formula>VLOOKUP(AU247,CheckList,3,FALSE)=TRUE</formula>
    </cfRule>
    <cfRule type="expression" dxfId="90" priority="1118" stopIfTrue="1">
      <formula>VLOOKUP(AU247&amp; "_1mM",CheckList,3,FALSE)=TRUE</formula>
    </cfRule>
    <cfRule type="expression" dxfId="89" priority="1119" stopIfTrue="1">
      <formula>$BM$137=TRUE</formula>
    </cfRule>
  </conditionalFormatting>
  <conditionalFormatting sqref="AU249">
    <cfRule type="expression" dxfId="88" priority="1136" stopIfTrue="1">
      <formula>$BM$137=TRUE</formula>
    </cfRule>
    <cfRule type="expression" dxfId="87" priority="1134" stopIfTrue="1">
      <formula>VLOOKUP(AU249,CheckList,3,FALSE)=TRUE</formula>
    </cfRule>
    <cfRule type="expression" dxfId="86" priority="1135" stopIfTrue="1">
      <formula>VLOOKUP(AU249&amp; "_1mM",CheckList,3,FALSE)=TRUE</formula>
    </cfRule>
  </conditionalFormatting>
  <conditionalFormatting sqref="AU251">
    <cfRule type="expression" dxfId="85" priority="1151" stopIfTrue="1">
      <formula>VLOOKUP(AU251&amp; "_1mM",CheckList,3,FALSE)=TRUE</formula>
    </cfRule>
    <cfRule type="expression" dxfId="84" priority="1150" stopIfTrue="1">
      <formula>VLOOKUP(AU251,CheckList,3,FALSE)=TRUE</formula>
    </cfRule>
    <cfRule type="expression" dxfId="83" priority="1152" stopIfTrue="1">
      <formula>$BM$137=TRUE</formula>
    </cfRule>
  </conditionalFormatting>
  <conditionalFormatting sqref="AU253">
    <cfRule type="expression" dxfId="82" priority="1167" stopIfTrue="1">
      <formula>VLOOKUP(AU253,CheckList,3,FALSE)=TRUE</formula>
    </cfRule>
    <cfRule type="expression" dxfId="81" priority="1169" stopIfTrue="1">
      <formula>$BM$137=TRUE</formula>
    </cfRule>
    <cfRule type="expression" dxfId="80" priority="1168" stopIfTrue="1">
      <formula>VLOOKUP(AU253&amp; "_1mM",CheckList,3,FALSE)=TRUE</formula>
    </cfRule>
  </conditionalFormatting>
  <conditionalFormatting sqref="AU255">
    <cfRule type="expression" dxfId="79" priority="1185" stopIfTrue="1">
      <formula>$BM$137=TRUE</formula>
    </cfRule>
    <cfRule type="expression" dxfId="78" priority="1184" stopIfTrue="1">
      <formula>VLOOKUP(AU255&amp; "_1mM",CheckList,3,FALSE)=TRUE</formula>
    </cfRule>
    <cfRule type="expression" dxfId="77" priority="1183" stopIfTrue="1">
      <formula>VLOOKUP(AU255,CheckList,3,FALSE)=TRUE</formula>
    </cfRule>
  </conditionalFormatting>
  <conditionalFormatting sqref="AU257">
    <cfRule type="expression" dxfId="76" priority="1201" stopIfTrue="1">
      <formula>VLOOKUP(AU257,CheckList,3,FALSE)=TRUE</formula>
    </cfRule>
    <cfRule type="expression" dxfId="75" priority="1203" stopIfTrue="1">
      <formula>$BM$137=TRUE</formula>
    </cfRule>
    <cfRule type="expression" dxfId="74" priority="1202" stopIfTrue="1">
      <formula>VLOOKUP(AU257&amp; "_1mM",CheckList,3,FALSE)=TRUE</formula>
    </cfRule>
  </conditionalFormatting>
  <conditionalFormatting sqref="AU259">
    <cfRule type="expression" dxfId="73" priority="1220" stopIfTrue="1">
      <formula>VLOOKUP(AU259,CheckList,3,FALSE)=TRUE</formula>
    </cfRule>
    <cfRule type="expression" dxfId="72" priority="1222" stopIfTrue="1">
      <formula>$BM$137=TRUE</formula>
    </cfRule>
    <cfRule type="expression" dxfId="71" priority="1221" stopIfTrue="1">
      <formula>VLOOKUP(AU259&amp; "_1mM",CheckList,3,FALSE)=TRUE</formula>
    </cfRule>
  </conditionalFormatting>
  <conditionalFormatting sqref="AU261">
    <cfRule type="expression" dxfId="70" priority="1240" stopIfTrue="1">
      <formula>$BM$137=TRUE</formula>
    </cfRule>
    <cfRule type="expression" dxfId="69" priority="1239" stopIfTrue="1">
      <formula>VLOOKUP(AU261&amp; "_1mM",CheckList,3,FALSE)=TRUE</formula>
    </cfRule>
    <cfRule type="expression" dxfId="68" priority="1238" stopIfTrue="1">
      <formula>VLOOKUP(AU261,CheckList,3,FALSE)=TRUE</formula>
    </cfRule>
  </conditionalFormatting>
  <conditionalFormatting sqref="AU263">
    <cfRule type="expression" dxfId="67" priority="1258" stopIfTrue="1">
      <formula>VLOOKUP(AU263&amp; "_1mM",CheckList,3,FALSE)=TRUE</formula>
    </cfRule>
    <cfRule type="expression" dxfId="66" priority="1257" stopIfTrue="1">
      <formula>VLOOKUP(AU263,CheckList,3,FALSE)=TRUE</formula>
    </cfRule>
    <cfRule type="expression" dxfId="65" priority="1259" stopIfTrue="1">
      <formula>$BM$137=TRUE</formula>
    </cfRule>
  </conditionalFormatting>
  <conditionalFormatting sqref="AU265">
    <cfRule type="expression" dxfId="64" priority="1274" stopIfTrue="1">
      <formula>VLOOKUP(AU265,CheckList,3,FALSE)=TRUE</formula>
    </cfRule>
    <cfRule type="expression" dxfId="63" priority="1275" stopIfTrue="1">
      <formula>VLOOKUP(AU265&amp; "_1mM",CheckList,3,FALSE)=TRUE</formula>
    </cfRule>
    <cfRule type="expression" dxfId="62" priority="1276" stopIfTrue="1">
      <formula>$BM$137=TRUE</formula>
    </cfRule>
  </conditionalFormatting>
  <conditionalFormatting sqref="AU267">
    <cfRule type="expression" dxfId="61" priority="1293" stopIfTrue="1">
      <formula>$BM$137=TRUE</formula>
    </cfRule>
    <cfRule type="expression" dxfId="60" priority="1292" stopIfTrue="1">
      <formula>VLOOKUP(AU267&amp; "_1mM",CheckList,3,FALSE)=TRUE</formula>
    </cfRule>
    <cfRule type="expression" dxfId="59" priority="1291" stopIfTrue="1">
      <formula>VLOOKUP(AU267,CheckList,3,FALSE)=TRUE</formula>
    </cfRule>
  </conditionalFormatting>
  <conditionalFormatting sqref="AU269">
    <cfRule type="expression" dxfId="58" priority="1310" stopIfTrue="1">
      <formula>$BM$137=TRUE</formula>
    </cfRule>
    <cfRule type="expression" dxfId="57" priority="1309" stopIfTrue="1">
      <formula>VLOOKUP(AU269&amp; "_1mM",CheckList,3,FALSE)=TRUE</formula>
    </cfRule>
    <cfRule type="expression" dxfId="56" priority="1308" stopIfTrue="1">
      <formula>VLOOKUP(AU269,CheckList,3,FALSE)=TRUE</formula>
    </cfRule>
  </conditionalFormatting>
  <conditionalFormatting sqref="AU271">
    <cfRule type="expression" dxfId="55" priority="1327" stopIfTrue="1">
      <formula>VLOOKUP(AU271&amp; "_1mM",CheckList,3,FALSE)=TRUE</formula>
    </cfRule>
    <cfRule type="expression" dxfId="54" priority="1326" stopIfTrue="1">
      <formula>VLOOKUP(AU271,CheckList,3,FALSE)=TRUE</formula>
    </cfRule>
    <cfRule type="expression" dxfId="53" priority="1328" stopIfTrue="1">
      <formula>$BM$137=TRUE</formula>
    </cfRule>
  </conditionalFormatting>
  <conditionalFormatting sqref="AU273">
    <cfRule type="expression" dxfId="52" priority="1343" stopIfTrue="1">
      <formula>VLOOKUP(AU273,CheckList,3,FALSE)=TRUE</formula>
    </cfRule>
    <cfRule type="expression" dxfId="51" priority="1344" stopIfTrue="1">
      <formula>VLOOKUP(AU273&amp; "_1mM",CheckList,3,FALSE)=TRUE</formula>
    </cfRule>
    <cfRule type="expression" dxfId="50" priority="1345" stopIfTrue="1">
      <formula>$BM$137=TRUE</formula>
    </cfRule>
  </conditionalFormatting>
  <conditionalFormatting sqref="AU275">
    <cfRule type="expression" dxfId="49" priority="1360" stopIfTrue="1">
      <formula>VLOOKUP(AU275,CheckList,3,FALSE)=TRUE</formula>
    </cfRule>
    <cfRule type="expression" dxfId="48" priority="1361" stopIfTrue="1">
      <formula>VLOOKUP(AU275&amp; "_1mM",CheckList,3,FALSE)=TRUE</formula>
    </cfRule>
    <cfRule type="expression" dxfId="47" priority="1362" stopIfTrue="1">
      <formula>$BM$137=TRUE</formula>
    </cfRule>
  </conditionalFormatting>
  <conditionalFormatting sqref="AU277">
    <cfRule type="expression" dxfId="46" priority="1377" stopIfTrue="1">
      <formula>VLOOKUP(AU277,CheckList,3,FALSE)=TRUE</formula>
    </cfRule>
    <cfRule type="expression" dxfId="45" priority="1379" stopIfTrue="1">
      <formula>$BM$137=TRUE</formula>
    </cfRule>
    <cfRule type="expression" dxfId="44" priority="1378" stopIfTrue="1">
      <formula>VLOOKUP(AU277&amp; "_1mM",CheckList,3,FALSE)=TRUE</formula>
    </cfRule>
  </conditionalFormatting>
  <conditionalFormatting sqref="AU279">
    <cfRule type="expression" dxfId="43" priority="1395" stopIfTrue="1">
      <formula>VLOOKUP(AU279&amp; "_1mM",CheckList,3,FALSE)=TRUE</formula>
    </cfRule>
    <cfRule type="expression" dxfId="42" priority="1394" stopIfTrue="1">
      <formula>VLOOKUP(AU279,CheckList,3,FALSE)=TRUE</formula>
    </cfRule>
    <cfRule type="expression" dxfId="41" priority="1396" stopIfTrue="1">
      <formula>$BM$137=TRUE</formula>
    </cfRule>
  </conditionalFormatting>
  <conditionalFormatting sqref="AU281">
    <cfRule type="expression" dxfId="40" priority="1413" stopIfTrue="1">
      <formula>$BM$137=TRUE</formula>
    </cfRule>
    <cfRule type="expression" dxfId="39" priority="1411" stopIfTrue="1">
      <formula>VLOOKUP(AU281,CheckList,3,FALSE)=TRUE</formula>
    </cfRule>
    <cfRule type="expression" dxfId="38" priority="1412" stopIfTrue="1">
      <formula>VLOOKUP(AU281&amp; "_1mM",CheckList,3,FALSE)=TRUE</formula>
    </cfRule>
  </conditionalFormatting>
  <conditionalFormatting sqref="AU283">
    <cfRule type="expression" dxfId="37" priority="1429" stopIfTrue="1">
      <formula>VLOOKUP(AU283,CheckList,3,FALSE)=TRUE</formula>
    </cfRule>
    <cfRule type="expression" dxfId="36" priority="1430" stopIfTrue="1">
      <formula>VLOOKUP(AU283&amp; "_1mM",CheckList,3,FALSE)=TRUE</formula>
    </cfRule>
    <cfRule type="expression" dxfId="35" priority="1431" stopIfTrue="1">
      <formula>$BM$137=TRUE</formula>
    </cfRule>
  </conditionalFormatting>
  <conditionalFormatting sqref="AU285">
    <cfRule type="expression" dxfId="34" priority="1448" stopIfTrue="1">
      <formula>VLOOKUP(AU285&amp; "_1mM",CheckList,3,FALSE)=TRUE</formula>
    </cfRule>
    <cfRule type="expression" dxfId="33" priority="1449" stopIfTrue="1">
      <formula>$BM$137=TRUE</formula>
    </cfRule>
    <cfRule type="expression" dxfId="32" priority="1447" stopIfTrue="1">
      <formula>VLOOKUP(AU285,CheckList,3,FALSE)=TRUE</formula>
    </cfRule>
  </conditionalFormatting>
  <conditionalFormatting sqref="AU287">
    <cfRule type="expression" dxfId="31" priority="1468" stopIfTrue="1">
      <formula>$BM$137=TRUE</formula>
    </cfRule>
    <cfRule type="expression" dxfId="30" priority="1466" stopIfTrue="1">
      <formula>VLOOKUP(AU287,CheckList,3,FALSE)=TRUE</formula>
    </cfRule>
    <cfRule type="expression" dxfId="29" priority="1467" stopIfTrue="1">
      <formula>VLOOKUP(AU287&amp; "_1mM",CheckList,3,FALSE)=TRUE</formula>
    </cfRule>
  </conditionalFormatting>
  <conditionalFormatting sqref="AU289">
    <cfRule type="expression" dxfId="28" priority="1484" stopIfTrue="1">
      <formula>VLOOKUP(AU289&amp; "_1mM",CheckList,3,FALSE)=TRUE</formula>
    </cfRule>
    <cfRule type="expression" dxfId="27" priority="1485" stopIfTrue="1">
      <formula>$BM$137=TRUE</formula>
    </cfRule>
    <cfRule type="expression" dxfId="26" priority="1483" stopIfTrue="1">
      <formula>VLOOKUP(AU289,CheckList,3,FALSE)=TRUE</formula>
    </cfRule>
  </conditionalFormatting>
  <conditionalFormatting sqref="AU291">
    <cfRule type="expression" dxfId="25" priority="48" stopIfTrue="1">
      <formula>$BM$137=TRUE</formula>
    </cfRule>
    <cfRule type="expression" dxfId="24" priority="47" stopIfTrue="1">
      <formula>VLOOKUP(AU291&amp; "_1mM",CheckList,3,FALSE)=TRUE</formula>
    </cfRule>
    <cfRule type="expression" dxfId="23" priority="46" stopIfTrue="1">
      <formula>VLOOKUP(AU291,CheckList,3,FALSE)=TRUE</formula>
    </cfRule>
  </conditionalFormatting>
  <conditionalFormatting sqref="AU293">
    <cfRule type="expression" dxfId="22" priority="59" stopIfTrue="1">
      <formula>VLOOKUP(AU293&amp; "_1mM",CheckList,3,FALSE)=TRUE</formula>
    </cfRule>
    <cfRule type="expression" dxfId="21" priority="58" stopIfTrue="1">
      <formula>VLOOKUP(AU293,CheckList,3,FALSE)=TRUE</formula>
    </cfRule>
    <cfRule type="expression" dxfId="20" priority="60" stopIfTrue="1">
      <formula>$BM$137=TRUE</formula>
    </cfRule>
  </conditionalFormatting>
  <conditionalFormatting sqref="AU295">
    <cfRule type="expression" dxfId="19" priority="34" stopIfTrue="1">
      <formula>$BM$137=TRUE</formula>
    </cfRule>
    <cfRule type="expression" dxfId="18" priority="33" stopIfTrue="1">
      <formula>VLOOKUP(AU295&amp; "_1mM",CheckList,3,FALSE)=TRUE</formula>
    </cfRule>
    <cfRule type="expression" dxfId="17" priority="32" stopIfTrue="1">
      <formula>VLOOKUP(AU295,CheckList,3,FALSE)=TRUE</formula>
    </cfRule>
  </conditionalFormatting>
  <conditionalFormatting sqref="AU147:BD147">
    <cfRule type="expression" dxfId="16" priority="86" stopIfTrue="1">
      <formula>VLOOKUP(AU146,CheckList,3,FALSE)=TRUE</formula>
    </cfRule>
    <cfRule type="expression" dxfId="15" priority="85" stopIfTrue="1">
      <formula>VLOOKUP(AU146&amp;"_1mM",CheckList,3,FALSE)=TRUE</formula>
    </cfRule>
    <cfRule type="expression" dxfId="14" priority="112">
      <formula>$BM$137=TRUE</formula>
    </cfRule>
  </conditionalFormatting>
  <conditionalFormatting sqref="AU155:BD155">
    <cfRule type="expression" dxfId="13" priority="84" stopIfTrue="1">
      <formula>VLOOKUP(AU154&amp;"_1mM",CheckList,3,FALSE)=TRUE</formula>
    </cfRule>
    <cfRule type="expression" dxfId="12" priority="115">
      <formula>$BM$137=TRUE</formula>
    </cfRule>
    <cfRule type="expression" dxfId="11" priority="82" stopIfTrue="1">
      <formula>VLOOKUP(AU154,CheckList,3,FALSE)=TRUE</formula>
    </cfRule>
  </conditionalFormatting>
  <conditionalFormatting sqref="AU159:BD159">
    <cfRule type="expression" dxfId="10" priority="80" stopIfTrue="1">
      <formula>VLOOKUP(AU158,CheckList,3,FALSE)=TRUE</formula>
    </cfRule>
    <cfRule type="expression" dxfId="9" priority="81" stopIfTrue="1">
      <formula>VLOOKUP(AU158&amp;"_1mM",CheckList,3,FALSE)=TRUE</formula>
    </cfRule>
    <cfRule type="expression" dxfId="8" priority="118">
      <formula>$BM$137=TRUE</formula>
    </cfRule>
  </conditionalFormatting>
  <conditionalFormatting sqref="BB142:BB295">
    <cfRule type="expression" dxfId="7" priority="88" stopIfTrue="1">
      <formula>VLOOKUP(AU142,CheckList,3,FALSE)=TRUE</formula>
    </cfRule>
  </conditionalFormatting>
  <conditionalFormatting sqref="BB295">
    <cfRule type="expression" dxfId="6" priority="35" stopIfTrue="1">
      <formula>VLOOKUP(AU295,CheckList,3,FALSE)=TRUE</formula>
    </cfRule>
  </conditionalFormatting>
  <conditionalFormatting sqref="BD142:BD295">
    <cfRule type="expression" dxfId="5" priority="87" stopIfTrue="1">
      <formula>VLOOKUP(AU142&amp; "_1mM",CheckList,3,FALSE)=TRUE</formula>
    </cfRule>
  </conditionalFormatting>
  <conditionalFormatting sqref="BD275">
    <cfRule type="expression" dxfId="4" priority="16" stopIfTrue="1">
      <formula>VLOOKUP(AU275&amp; "_1mM",CheckList,3,FALSE)=TRUE</formula>
    </cfRule>
  </conditionalFormatting>
  <conditionalFormatting sqref="BD279">
    <cfRule type="expression" dxfId="3" priority="18" stopIfTrue="1">
      <formula>VLOOKUP(AU279&amp; "_1mM",CheckList,3,FALSE)=TRUE</formula>
    </cfRule>
  </conditionalFormatting>
  <conditionalFormatting sqref="BD281">
    <cfRule type="expression" dxfId="2" priority="19" stopIfTrue="1">
      <formula>VLOOKUP(AU281&amp; "_1mM",CheckList,3,FALSE)=TRUE</formula>
    </cfRule>
  </conditionalFormatting>
  <conditionalFormatting sqref="BD291">
    <cfRule type="expression" dxfId="1" priority="36" stopIfTrue="1">
      <formula>VLOOKUP(AU291&amp; "_1mM",CheckList,3,FALSE)=TRUE</formula>
    </cfRule>
  </conditionalFormatting>
  <conditionalFormatting sqref="CR127 CS128 CT129 CU130 CV131 CW132 CX133 CY134 CZ135 DA136 DB137">
    <cfRule type="cellIs" dxfId="0" priority="143" stopIfTrue="1" operator="equal">
      <formula>TRUE</formula>
    </cfRule>
  </conditionalFormatting>
  <dataValidations count="2">
    <dataValidation type="list" allowBlank="1" showDropDown="1" showInputMessage="1" showErrorMessage="1" error="Kinase Listシートに表示されている名前を入力してください。" sqref="DJ142:DJ656" xr:uid="{00000000-0002-0000-0000-000000000000}">
      <formula1>KinaseList</formula1>
    </dataValidation>
    <dataValidation type="list" allowBlank="1" showInputMessage="1" showErrorMessage="1" sqref="AG72:AK121" xr:uid="{00000000-0002-0000-0000-000001000000}">
      <formula1>"Freeze"</formula1>
    </dataValidation>
  </dataValidations>
  <hyperlinks>
    <hyperlink ref="AE39" r:id="rId1" xr:uid="{00000000-0004-0000-0000-000000000000}"/>
    <hyperlink ref="AC54:AI54" r:id="rId2" display="info@carnabio.com " xr:uid="{00000000-0004-0000-0000-000001000000}"/>
  </hyperlinks>
  <printOptions horizontalCentered="1"/>
  <pageMargins left="0.23622047244094491" right="0.23622047244094491" top="0.39370078740157483" bottom="0.39370078740157483" header="0.23622047244094491" footer="0.23622047244094491"/>
  <pageSetup paperSize="9" scale="72" fitToWidth="0" fitToHeight="0" orientation="portrait" r:id="rId3"/>
  <headerFooter alignWithMargins="0">
    <oddHeader>&amp;R&amp;F</oddHeader>
    <oddFooter>&amp;L&amp;"Times New Roman,太字 斜体"QuickScout Selectivity Profiling</oddFooter>
  </headerFooter>
  <rowBreaks count="2" manualBreakCount="2">
    <brk id="67" min="5" max="58" man="1"/>
    <brk id="122" min="5" max="58" man="1"/>
  </rowBreaks>
  <drawing r:id="rId4"/>
  <legacyDrawing r:id="rId5"/>
  <mc:AlternateContent xmlns:mc="http://schemas.openxmlformats.org/markup-compatibility/2006">
    <mc:Choice Requires="x14">
      <controls>
        <mc:AlternateContent xmlns:mc="http://schemas.openxmlformats.org/markup-compatibility/2006">
          <mc:Choice Requires="x14">
            <control shapeId="2050" r:id="rId6" name="Option Button 2">
              <controlPr defaultSize="0" autoFill="0" autoLine="0" autoPict="0">
                <anchor moveWithCells="1">
                  <from>
                    <xdr:col>19</xdr:col>
                    <xdr:colOff>104775</xdr:colOff>
                    <xdr:row>21</xdr:row>
                    <xdr:rowOff>66675</xdr:rowOff>
                  </from>
                  <to>
                    <xdr:col>29</xdr:col>
                    <xdr:colOff>76200</xdr:colOff>
                    <xdr:row>21</xdr:row>
                    <xdr:rowOff>276225</xdr:rowOff>
                  </to>
                </anchor>
              </controlPr>
            </control>
          </mc:Choice>
        </mc:AlternateContent>
        <mc:AlternateContent xmlns:mc="http://schemas.openxmlformats.org/markup-compatibility/2006">
          <mc:Choice Requires="x14">
            <control shapeId="2053" r:id="rId7" name="Group Box 5">
              <controlPr defaultSize="0" autoFill="0" autoPict="0">
                <anchor moveWithCells="1">
                  <from>
                    <xdr:col>19</xdr:col>
                    <xdr:colOff>66675</xdr:colOff>
                    <xdr:row>21</xdr:row>
                    <xdr:rowOff>19050</xdr:rowOff>
                  </from>
                  <to>
                    <xdr:col>58</xdr:col>
                    <xdr:colOff>104775</xdr:colOff>
                    <xdr:row>21</xdr:row>
                    <xdr:rowOff>314325</xdr:rowOff>
                  </to>
                </anchor>
              </controlPr>
            </control>
          </mc:Choice>
        </mc:AlternateContent>
        <mc:AlternateContent xmlns:mc="http://schemas.openxmlformats.org/markup-compatibility/2006">
          <mc:Choice Requires="x14">
            <control shapeId="2054" r:id="rId8" name="Group Box 6">
              <controlPr defaultSize="0" autoFill="0" autoPict="0">
                <anchor moveWithCells="1">
                  <from>
                    <xdr:col>19</xdr:col>
                    <xdr:colOff>57150</xdr:colOff>
                    <xdr:row>22</xdr:row>
                    <xdr:rowOff>38100</xdr:rowOff>
                  </from>
                  <to>
                    <xdr:col>58</xdr:col>
                    <xdr:colOff>85725</xdr:colOff>
                    <xdr:row>22</xdr:row>
                    <xdr:rowOff>295275</xdr:rowOff>
                  </to>
                </anchor>
              </controlPr>
            </control>
          </mc:Choice>
        </mc:AlternateContent>
        <mc:AlternateContent xmlns:mc="http://schemas.openxmlformats.org/markup-compatibility/2006">
          <mc:Choice Requires="x14">
            <control shapeId="2055" r:id="rId9" name="Option Button 7">
              <controlPr defaultSize="0" autoFill="0" autoLine="0" autoPict="0">
                <anchor moveWithCells="1">
                  <from>
                    <xdr:col>19</xdr:col>
                    <xdr:colOff>104775</xdr:colOff>
                    <xdr:row>23</xdr:row>
                    <xdr:rowOff>66675</xdr:rowOff>
                  </from>
                  <to>
                    <xdr:col>25</xdr:col>
                    <xdr:colOff>28575</xdr:colOff>
                    <xdr:row>23</xdr:row>
                    <xdr:rowOff>276225</xdr:rowOff>
                  </to>
                </anchor>
              </controlPr>
            </control>
          </mc:Choice>
        </mc:AlternateContent>
        <mc:AlternateContent xmlns:mc="http://schemas.openxmlformats.org/markup-compatibility/2006">
          <mc:Choice Requires="x14">
            <control shapeId="2056" r:id="rId10" name="Option Button 8">
              <controlPr defaultSize="0" autoFill="0" autoLine="0" autoPict="0">
                <anchor moveWithCells="1">
                  <from>
                    <xdr:col>25</xdr:col>
                    <xdr:colOff>57150</xdr:colOff>
                    <xdr:row>23</xdr:row>
                    <xdr:rowOff>66675</xdr:rowOff>
                  </from>
                  <to>
                    <xdr:col>31</xdr:col>
                    <xdr:colOff>0</xdr:colOff>
                    <xdr:row>23</xdr:row>
                    <xdr:rowOff>276225</xdr:rowOff>
                  </to>
                </anchor>
              </controlPr>
            </control>
          </mc:Choice>
        </mc:AlternateContent>
        <mc:AlternateContent xmlns:mc="http://schemas.openxmlformats.org/markup-compatibility/2006">
          <mc:Choice Requires="x14">
            <control shapeId="2057" r:id="rId11" name="Group Box 9">
              <controlPr defaultSize="0" autoFill="0" autoPict="0">
                <anchor moveWithCells="1">
                  <from>
                    <xdr:col>19</xdr:col>
                    <xdr:colOff>66675</xdr:colOff>
                    <xdr:row>23</xdr:row>
                    <xdr:rowOff>38100</xdr:rowOff>
                  </from>
                  <to>
                    <xdr:col>58</xdr:col>
                    <xdr:colOff>76200</xdr:colOff>
                    <xdr:row>23</xdr:row>
                    <xdr:rowOff>314325</xdr:rowOff>
                  </to>
                </anchor>
              </controlPr>
            </control>
          </mc:Choice>
        </mc:AlternateContent>
        <mc:AlternateContent xmlns:mc="http://schemas.openxmlformats.org/markup-compatibility/2006">
          <mc:Choice Requires="x14">
            <control shapeId="2058" r:id="rId12" name="Option Button 10">
              <controlPr defaultSize="0" autoFill="0" autoLine="0" autoPict="0">
                <anchor moveWithCells="1" sizeWithCells="1">
                  <from>
                    <xdr:col>19</xdr:col>
                    <xdr:colOff>104775</xdr:colOff>
                    <xdr:row>24</xdr:row>
                    <xdr:rowOff>76200</xdr:rowOff>
                  </from>
                  <to>
                    <xdr:col>25</xdr:col>
                    <xdr:colOff>9525</xdr:colOff>
                    <xdr:row>24</xdr:row>
                    <xdr:rowOff>285750</xdr:rowOff>
                  </to>
                </anchor>
              </controlPr>
            </control>
          </mc:Choice>
        </mc:AlternateContent>
        <mc:AlternateContent xmlns:mc="http://schemas.openxmlformats.org/markup-compatibility/2006">
          <mc:Choice Requires="x14">
            <control shapeId="2059" r:id="rId13" name="Option Button 11">
              <controlPr defaultSize="0" autoFill="0" autoLine="0" autoPict="0">
                <anchor moveWithCells="1" sizeWithCells="1">
                  <from>
                    <xdr:col>25</xdr:col>
                    <xdr:colOff>57150</xdr:colOff>
                    <xdr:row>24</xdr:row>
                    <xdr:rowOff>76200</xdr:rowOff>
                  </from>
                  <to>
                    <xdr:col>32</xdr:col>
                    <xdr:colOff>123825</xdr:colOff>
                    <xdr:row>24</xdr:row>
                    <xdr:rowOff>295275</xdr:rowOff>
                  </to>
                </anchor>
              </controlPr>
            </control>
          </mc:Choice>
        </mc:AlternateContent>
        <mc:AlternateContent xmlns:mc="http://schemas.openxmlformats.org/markup-compatibility/2006">
          <mc:Choice Requires="x14">
            <control shapeId="2060" r:id="rId14" name="Group Box 12">
              <controlPr defaultSize="0" autoFill="0" autoPict="0">
                <anchor moveWithCells="1">
                  <from>
                    <xdr:col>19</xdr:col>
                    <xdr:colOff>76200</xdr:colOff>
                    <xdr:row>24</xdr:row>
                    <xdr:rowOff>57150</xdr:rowOff>
                  </from>
                  <to>
                    <xdr:col>58</xdr:col>
                    <xdr:colOff>76200</xdr:colOff>
                    <xdr:row>24</xdr:row>
                    <xdr:rowOff>314325</xdr:rowOff>
                  </to>
                </anchor>
              </controlPr>
            </control>
          </mc:Choice>
        </mc:AlternateContent>
        <mc:AlternateContent xmlns:mc="http://schemas.openxmlformats.org/markup-compatibility/2006">
          <mc:Choice Requires="x14">
            <control shapeId="2061" r:id="rId15" name="Group Box 13">
              <controlPr defaultSize="0" autoFill="0" autoPict="0">
                <anchor moveWithCells="1">
                  <from>
                    <xdr:col>19</xdr:col>
                    <xdr:colOff>28575</xdr:colOff>
                    <xdr:row>26</xdr:row>
                    <xdr:rowOff>38100</xdr:rowOff>
                  </from>
                  <to>
                    <xdr:col>58</xdr:col>
                    <xdr:colOff>76200</xdr:colOff>
                    <xdr:row>26</xdr:row>
                    <xdr:rowOff>295275</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sizeWithCells="1">
                  <from>
                    <xdr:col>5</xdr:col>
                    <xdr:colOff>152400</xdr:colOff>
                    <xdr:row>129</xdr:row>
                    <xdr:rowOff>133350</xdr:rowOff>
                  </from>
                  <to>
                    <xdr:col>6</xdr:col>
                    <xdr:colOff>152400</xdr:colOff>
                    <xdr:row>131</xdr:row>
                    <xdr:rowOff>9525</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sizeWithCells="1">
                  <from>
                    <xdr:col>5</xdr:col>
                    <xdr:colOff>152400</xdr:colOff>
                    <xdr:row>132</xdr:row>
                    <xdr:rowOff>0</xdr:rowOff>
                  </from>
                  <to>
                    <xdr:col>6</xdr:col>
                    <xdr:colOff>152400</xdr:colOff>
                    <xdr:row>132</xdr:row>
                    <xdr:rowOff>152400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sizeWithCells="1">
                  <from>
                    <xdr:col>5</xdr:col>
                    <xdr:colOff>152400</xdr:colOff>
                    <xdr:row>134</xdr:row>
                    <xdr:rowOff>0</xdr:rowOff>
                  </from>
                  <to>
                    <xdr:col>6</xdr:col>
                    <xdr:colOff>152400</xdr:colOff>
                    <xdr:row>134</xdr:row>
                    <xdr:rowOff>152400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sizeWithCells="1">
                  <from>
                    <xdr:col>5</xdr:col>
                    <xdr:colOff>152400</xdr:colOff>
                    <xdr:row>136</xdr:row>
                    <xdr:rowOff>0</xdr:rowOff>
                  </from>
                  <to>
                    <xdr:col>6</xdr:col>
                    <xdr:colOff>152400</xdr:colOff>
                    <xdr:row>136</xdr:row>
                    <xdr:rowOff>152400</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sizeWithCells="1">
                  <from>
                    <xdr:col>37</xdr:col>
                    <xdr:colOff>123825</xdr:colOff>
                    <xdr:row>127</xdr:row>
                    <xdr:rowOff>9525</xdr:rowOff>
                  </from>
                  <to>
                    <xdr:col>38</xdr:col>
                    <xdr:colOff>123825</xdr:colOff>
                    <xdr:row>128</xdr:row>
                    <xdr:rowOff>19050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sizeWithCells="1">
                  <from>
                    <xdr:col>22</xdr:col>
                    <xdr:colOff>0</xdr:colOff>
                    <xdr:row>129</xdr:row>
                    <xdr:rowOff>123825</xdr:rowOff>
                  </from>
                  <to>
                    <xdr:col>23</xdr:col>
                    <xdr:colOff>0</xdr:colOff>
                    <xdr:row>131</xdr:row>
                    <xdr:rowOff>0</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sizeWithCells="1">
                  <from>
                    <xdr:col>35</xdr:col>
                    <xdr:colOff>9525</xdr:colOff>
                    <xdr:row>129</xdr:row>
                    <xdr:rowOff>133350</xdr:rowOff>
                  </from>
                  <to>
                    <xdr:col>36</xdr:col>
                    <xdr:colOff>9525</xdr:colOff>
                    <xdr:row>131</xdr:row>
                    <xdr:rowOff>9525</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sizeWithCells="1">
                  <from>
                    <xdr:col>22</xdr:col>
                    <xdr:colOff>0</xdr:colOff>
                    <xdr:row>135</xdr:row>
                    <xdr:rowOff>142875</xdr:rowOff>
                  </from>
                  <to>
                    <xdr:col>23</xdr:col>
                    <xdr:colOff>0</xdr:colOff>
                    <xdr:row>137</xdr:row>
                    <xdr:rowOff>19050</xdr:rowOff>
                  </to>
                </anchor>
              </controlPr>
            </control>
          </mc:Choice>
        </mc:AlternateContent>
        <mc:AlternateContent xmlns:mc="http://schemas.openxmlformats.org/markup-compatibility/2006">
          <mc:Choice Requires="x14">
            <control shapeId="2072" r:id="rId24" name="Check Box 24">
              <controlPr defaultSize="0" autoFill="0" autoLine="0" autoPict="0">
                <anchor moveWithCells="1">
                  <from>
                    <xdr:col>26</xdr:col>
                    <xdr:colOff>142875</xdr:colOff>
                    <xdr:row>140</xdr:row>
                    <xdr:rowOff>171450</xdr:rowOff>
                  </from>
                  <to>
                    <xdr:col>28</xdr:col>
                    <xdr:colOff>104775</xdr:colOff>
                    <xdr:row>142</xdr:row>
                    <xdr:rowOff>28575</xdr:rowOff>
                  </to>
                </anchor>
              </controlPr>
            </control>
          </mc:Choice>
        </mc:AlternateContent>
        <mc:AlternateContent xmlns:mc="http://schemas.openxmlformats.org/markup-compatibility/2006">
          <mc:Choice Requires="x14">
            <control shapeId="2073" r:id="rId25" name="Check Box 25">
              <controlPr defaultSize="0" autoFill="0" autoLine="0" autoPict="0">
                <anchor moveWithCells="1">
                  <from>
                    <xdr:col>28</xdr:col>
                    <xdr:colOff>142875</xdr:colOff>
                    <xdr:row>140</xdr:row>
                    <xdr:rowOff>171450</xdr:rowOff>
                  </from>
                  <to>
                    <xdr:col>30</xdr:col>
                    <xdr:colOff>104775</xdr:colOff>
                    <xdr:row>142</xdr:row>
                    <xdr:rowOff>28575</xdr:rowOff>
                  </to>
                </anchor>
              </controlPr>
            </control>
          </mc:Choice>
        </mc:AlternateContent>
        <mc:AlternateContent xmlns:mc="http://schemas.openxmlformats.org/markup-compatibility/2006">
          <mc:Choice Requires="x14">
            <control shapeId="2074" r:id="rId26" name="Check Box 26">
              <controlPr defaultSize="0" autoFill="0" autoLine="0" autoPict="0">
                <anchor moveWithCells="1">
                  <from>
                    <xdr:col>39</xdr:col>
                    <xdr:colOff>142875</xdr:colOff>
                    <xdr:row>140</xdr:row>
                    <xdr:rowOff>171450</xdr:rowOff>
                  </from>
                  <to>
                    <xdr:col>41</xdr:col>
                    <xdr:colOff>104775</xdr:colOff>
                    <xdr:row>142</xdr:row>
                    <xdr:rowOff>28575</xdr:rowOff>
                  </to>
                </anchor>
              </controlPr>
            </control>
          </mc:Choice>
        </mc:AlternateContent>
        <mc:AlternateContent xmlns:mc="http://schemas.openxmlformats.org/markup-compatibility/2006">
          <mc:Choice Requires="x14">
            <control shapeId="2075" r:id="rId27" name="Check Box 27">
              <controlPr defaultSize="0" autoFill="0" autoLine="0" autoPict="0">
                <anchor moveWithCells="1">
                  <from>
                    <xdr:col>41</xdr:col>
                    <xdr:colOff>142875</xdr:colOff>
                    <xdr:row>140</xdr:row>
                    <xdr:rowOff>171450</xdr:rowOff>
                  </from>
                  <to>
                    <xdr:col>43</xdr:col>
                    <xdr:colOff>104775</xdr:colOff>
                    <xdr:row>142</xdr:row>
                    <xdr:rowOff>28575</xdr:rowOff>
                  </to>
                </anchor>
              </controlPr>
            </control>
          </mc:Choice>
        </mc:AlternateContent>
        <mc:AlternateContent xmlns:mc="http://schemas.openxmlformats.org/markup-compatibility/2006">
          <mc:Choice Requires="x14">
            <control shapeId="2078" r:id="rId28" name="Check Box 30">
              <controlPr defaultSize="0" autoFill="0" autoLine="0" autoPict="0">
                <anchor moveWithCells="1">
                  <from>
                    <xdr:col>13</xdr:col>
                    <xdr:colOff>142875</xdr:colOff>
                    <xdr:row>142</xdr:row>
                    <xdr:rowOff>171450</xdr:rowOff>
                  </from>
                  <to>
                    <xdr:col>15</xdr:col>
                    <xdr:colOff>104775</xdr:colOff>
                    <xdr:row>144</xdr:row>
                    <xdr:rowOff>28575</xdr:rowOff>
                  </to>
                </anchor>
              </controlPr>
            </control>
          </mc:Choice>
        </mc:AlternateContent>
        <mc:AlternateContent xmlns:mc="http://schemas.openxmlformats.org/markup-compatibility/2006">
          <mc:Choice Requires="x14">
            <control shapeId="2079" r:id="rId29" name="Check Box 31">
              <controlPr defaultSize="0" autoFill="0" autoLine="0" autoPict="0">
                <anchor moveWithCells="1">
                  <from>
                    <xdr:col>15</xdr:col>
                    <xdr:colOff>142875</xdr:colOff>
                    <xdr:row>142</xdr:row>
                    <xdr:rowOff>171450</xdr:rowOff>
                  </from>
                  <to>
                    <xdr:col>17</xdr:col>
                    <xdr:colOff>104775</xdr:colOff>
                    <xdr:row>144</xdr:row>
                    <xdr:rowOff>28575</xdr:rowOff>
                  </to>
                </anchor>
              </controlPr>
            </control>
          </mc:Choice>
        </mc:AlternateContent>
        <mc:AlternateContent xmlns:mc="http://schemas.openxmlformats.org/markup-compatibility/2006">
          <mc:Choice Requires="x14">
            <control shapeId="2080" r:id="rId30" name="Check Box 32">
              <controlPr defaultSize="0" autoFill="0" autoLine="0" autoPict="0">
                <anchor moveWithCells="1">
                  <from>
                    <xdr:col>26</xdr:col>
                    <xdr:colOff>142875</xdr:colOff>
                    <xdr:row>142</xdr:row>
                    <xdr:rowOff>171450</xdr:rowOff>
                  </from>
                  <to>
                    <xdr:col>28</xdr:col>
                    <xdr:colOff>104775</xdr:colOff>
                    <xdr:row>144</xdr:row>
                    <xdr:rowOff>28575</xdr:rowOff>
                  </to>
                </anchor>
              </controlPr>
            </control>
          </mc:Choice>
        </mc:AlternateContent>
        <mc:AlternateContent xmlns:mc="http://schemas.openxmlformats.org/markup-compatibility/2006">
          <mc:Choice Requires="x14">
            <control shapeId="2081" r:id="rId31" name="Check Box 33">
              <controlPr defaultSize="0" autoFill="0" autoLine="0" autoPict="0">
                <anchor moveWithCells="1">
                  <from>
                    <xdr:col>28</xdr:col>
                    <xdr:colOff>142875</xdr:colOff>
                    <xdr:row>142</xdr:row>
                    <xdr:rowOff>171450</xdr:rowOff>
                  </from>
                  <to>
                    <xdr:col>30</xdr:col>
                    <xdr:colOff>104775</xdr:colOff>
                    <xdr:row>144</xdr:row>
                    <xdr:rowOff>28575</xdr:rowOff>
                  </to>
                </anchor>
              </controlPr>
            </control>
          </mc:Choice>
        </mc:AlternateContent>
        <mc:AlternateContent xmlns:mc="http://schemas.openxmlformats.org/markup-compatibility/2006">
          <mc:Choice Requires="x14">
            <control shapeId="2082" r:id="rId32" name="Check Box 34">
              <controlPr defaultSize="0" autoFill="0" autoLine="0" autoPict="0">
                <anchor moveWithCells="1">
                  <from>
                    <xdr:col>39</xdr:col>
                    <xdr:colOff>142875</xdr:colOff>
                    <xdr:row>142</xdr:row>
                    <xdr:rowOff>171450</xdr:rowOff>
                  </from>
                  <to>
                    <xdr:col>41</xdr:col>
                    <xdr:colOff>104775</xdr:colOff>
                    <xdr:row>144</xdr:row>
                    <xdr:rowOff>28575</xdr:rowOff>
                  </to>
                </anchor>
              </controlPr>
            </control>
          </mc:Choice>
        </mc:AlternateContent>
        <mc:AlternateContent xmlns:mc="http://schemas.openxmlformats.org/markup-compatibility/2006">
          <mc:Choice Requires="x14">
            <control shapeId="2083" r:id="rId33" name="Check Box 35">
              <controlPr defaultSize="0" autoFill="0" autoLine="0" autoPict="0">
                <anchor moveWithCells="1">
                  <from>
                    <xdr:col>41</xdr:col>
                    <xdr:colOff>142875</xdr:colOff>
                    <xdr:row>142</xdr:row>
                    <xdr:rowOff>171450</xdr:rowOff>
                  </from>
                  <to>
                    <xdr:col>43</xdr:col>
                    <xdr:colOff>104775</xdr:colOff>
                    <xdr:row>144</xdr:row>
                    <xdr:rowOff>28575</xdr:rowOff>
                  </to>
                </anchor>
              </controlPr>
            </control>
          </mc:Choice>
        </mc:AlternateContent>
        <mc:AlternateContent xmlns:mc="http://schemas.openxmlformats.org/markup-compatibility/2006">
          <mc:Choice Requires="x14">
            <control shapeId="2084" r:id="rId34" name="Check Box 36">
              <controlPr defaultSize="0" autoFill="0" autoLine="0" autoPict="0">
                <anchor moveWithCells="1">
                  <from>
                    <xdr:col>52</xdr:col>
                    <xdr:colOff>142875</xdr:colOff>
                    <xdr:row>142</xdr:row>
                    <xdr:rowOff>171450</xdr:rowOff>
                  </from>
                  <to>
                    <xdr:col>54</xdr:col>
                    <xdr:colOff>104775</xdr:colOff>
                    <xdr:row>144</xdr:row>
                    <xdr:rowOff>28575</xdr:rowOff>
                  </to>
                </anchor>
              </controlPr>
            </control>
          </mc:Choice>
        </mc:AlternateContent>
        <mc:AlternateContent xmlns:mc="http://schemas.openxmlformats.org/markup-compatibility/2006">
          <mc:Choice Requires="x14">
            <control shapeId="2085" r:id="rId35" name="Check Box 37">
              <controlPr defaultSize="0" autoFill="0" autoLine="0" autoPict="0">
                <anchor moveWithCells="1">
                  <from>
                    <xdr:col>54</xdr:col>
                    <xdr:colOff>142875</xdr:colOff>
                    <xdr:row>142</xdr:row>
                    <xdr:rowOff>171450</xdr:rowOff>
                  </from>
                  <to>
                    <xdr:col>56</xdr:col>
                    <xdr:colOff>104775</xdr:colOff>
                    <xdr:row>144</xdr:row>
                    <xdr:rowOff>28575</xdr:rowOff>
                  </to>
                </anchor>
              </controlPr>
            </control>
          </mc:Choice>
        </mc:AlternateContent>
        <mc:AlternateContent xmlns:mc="http://schemas.openxmlformats.org/markup-compatibility/2006">
          <mc:Choice Requires="x14">
            <control shapeId="2086" r:id="rId36" name="Check Box 38">
              <controlPr defaultSize="0" autoFill="0" autoLine="0" autoPict="0">
                <anchor moveWithCells="1">
                  <from>
                    <xdr:col>13</xdr:col>
                    <xdr:colOff>142875</xdr:colOff>
                    <xdr:row>144</xdr:row>
                    <xdr:rowOff>171450</xdr:rowOff>
                  </from>
                  <to>
                    <xdr:col>15</xdr:col>
                    <xdr:colOff>104775</xdr:colOff>
                    <xdr:row>146</xdr:row>
                    <xdr:rowOff>28575</xdr:rowOff>
                  </to>
                </anchor>
              </controlPr>
            </control>
          </mc:Choice>
        </mc:AlternateContent>
        <mc:AlternateContent xmlns:mc="http://schemas.openxmlformats.org/markup-compatibility/2006">
          <mc:Choice Requires="x14">
            <control shapeId="2087" r:id="rId37" name="Check Box 39">
              <controlPr defaultSize="0" autoFill="0" autoLine="0" autoPict="0">
                <anchor moveWithCells="1">
                  <from>
                    <xdr:col>15</xdr:col>
                    <xdr:colOff>142875</xdr:colOff>
                    <xdr:row>144</xdr:row>
                    <xdr:rowOff>171450</xdr:rowOff>
                  </from>
                  <to>
                    <xdr:col>17</xdr:col>
                    <xdr:colOff>104775</xdr:colOff>
                    <xdr:row>146</xdr:row>
                    <xdr:rowOff>28575</xdr:rowOff>
                  </to>
                </anchor>
              </controlPr>
            </control>
          </mc:Choice>
        </mc:AlternateContent>
        <mc:AlternateContent xmlns:mc="http://schemas.openxmlformats.org/markup-compatibility/2006">
          <mc:Choice Requires="x14">
            <control shapeId="2088" r:id="rId38" name="Check Box 40">
              <controlPr defaultSize="0" autoFill="0" autoLine="0" autoPict="0">
                <anchor moveWithCells="1">
                  <from>
                    <xdr:col>26</xdr:col>
                    <xdr:colOff>142875</xdr:colOff>
                    <xdr:row>144</xdr:row>
                    <xdr:rowOff>171450</xdr:rowOff>
                  </from>
                  <to>
                    <xdr:col>28</xdr:col>
                    <xdr:colOff>104775</xdr:colOff>
                    <xdr:row>146</xdr:row>
                    <xdr:rowOff>28575</xdr:rowOff>
                  </to>
                </anchor>
              </controlPr>
            </control>
          </mc:Choice>
        </mc:AlternateContent>
        <mc:AlternateContent xmlns:mc="http://schemas.openxmlformats.org/markup-compatibility/2006">
          <mc:Choice Requires="x14">
            <control shapeId="2089" r:id="rId39" name="Check Box 41">
              <controlPr defaultSize="0" autoFill="0" autoLine="0" autoPict="0">
                <anchor moveWithCells="1">
                  <from>
                    <xdr:col>28</xdr:col>
                    <xdr:colOff>142875</xdr:colOff>
                    <xdr:row>144</xdr:row>
                    <xdr:rowOff>171450</xdr:rowOff>
                  </from>
                  <to>
                    <xdr:col>30</xdr:col>
                    <xdr:colOff>104775</xdr:colOff>
                    <xdr:row>146</xdr:row>
                    <xdr:rowOff>28575</xdr:rowOff>
                  </to>
                </anchor>
              </controlPr>
            </control>
          </mc:Choice>
        </mc:AlternateContent>
        <mc:AlternateContent xmlns:mc="http://schemas.openxmlformats.org/markup-compatibility/2006">
          <mc:Choice Requires="x14">
            <control shapeId="2090" r:id="rId40" name="Check Box 42">
              <controlPr defaultSize="0" autoFill="0" autoLine="0" autoPict="0">
                <anchor moveWithCells="1">
                  <from>
                    <xdr:col>39</xdr:col>
                    <xdr:colOff>142875</xdr:colOff>
                    <xdr:row>144</xdr:row>
                    <xdr:rowOff>171450</xdr:rowOff>
                  </from>
                  <to>
                    <xdr:col>41</xdr:col>
                    <xdr:colOff>104775</xdr:colOff>
                    <xdr:row>146</xdr:row>
                    <xdr:rowOff>28575</xdr:rowOff>
                  </to>
                </anchor>
              </controlPr>
            </control>
          </mc:Choice>
        </mc:AlternateContent>
        <mc:AlternateContent xmlns:mc="http://schemas.openxmlformats.org/markup-compatibility/2006">
          <mc:Choice Requires="x14">
            <control shapeId="2091" r:id="rId41" name="Check Box 43">
              <controlPr defaultSize="0" autoFill="0" autoLine="0" autoPict="0">
                <anchor moveWithCells="1">
                  <from>
                    <xdr:col>41</xdr:col>
                    <xdr:colOff>142875</xdr:colOff>
                    <xdr:row>144</xdr:row>
                    <xdr:rowOff>171450</xdr:rowOff>
                  </from>
                  <to>
                    <xdr:col>43</xdr:col>
                    <xdr:colOff>104775</xdr:colOff>
                    <xdr:row>146</xdr:row>
                    <xdr:rowOff>28575</xdr:rowOff>
                  </to>
                </anchor>
              </controlPr>
            </control>
          </mc:Choice>
        </mc:AlternateContent>
        <mc:AlternateContent xmlns:mc="http://schemas.openxmlformats.org/markup-compatibility/2006">
          <mc:Choice Requires="x14">
            <control shapeId="2096" r:id="rId42" name="Check Box 48">
              <controlPr defaultSize="0" autoFill="0" autoLine="0" autoPict="0">
                <anchor moveWithCells="1">
                  <from>
                    <xdr:col>26</xdr:col>
                    <xdr:colOff>142875</xdr:colOff>
                    <xdr:row>146</xdr:row>
                    <xdr:rowOff>257175</xdr:rowOff>
                  </from>
                  <to>
                    <xdr:col>28</xdr:col>
                    <xdr:colOff>104775</xdr:colOff>
                    <xdr:row>148</xdr:row>
                    <xdr:rowOff>28575</xdr:rowOff>
                  </to>
                </anchor>
              </controlPr>
            </control>
          </mc:Choice>
        </mc:AlternateContent>
        <mc:AlternateContent xmlns:mc="http://schemas.openxmlformats.org/markup-compatibility/2006">
          <mc:Choice Requires="x14">
            <control shapeId="2097" r:id="rId43" name="Check Box 49">
              <controlPr defaultSize="0" autoFill="0" autoLine="0" autoPict="0">
                <anchor moveWithCells="1">
                  <from>
                    <xdr:col>28</xdr:col>
                    <xdr:colOff>142875</xdr:colOff>
                    <xdr:row>146</xdr:row>
                    <xdr:rowOff>257175</xdr:rowOff>
                  </from>
                  <to>
                    <xdr:col>30</xdr:col>
                    <xdr:colOff>104775</xdr:colOff>
                    <xdr:row>148</xdr:row>
                    <xdr:rowOff>28575</xdr:rowOff>
                  </to>
                </anchor>
              </controlPr>
            </control>
          </mc:Choice>
        </mc:AlternateContent>
        <mc:AlternateContent xmlns:mc="http://schemas.openxmlformats.org/markup-compatibility/2006">
          <mc:Choice Requires="x14">
            <control shapeId="2098" r:id="rId44" name="Check Box 50">
              <controlPr defaultSize="0" autoFill="0" autoLine="0" autoPict="0">
                <anchor moveWithCells="1">
                  <from>
                    <xdr:col>39</xdr:col>
                    <xdr:colOff>142875</xdr:colOff>
                    <xdr:row>146</xdr:row>
                    <xdr:rowOff>257175</xdr:rowOff>
                  </from>
                  <to>
                    <xdr:col>41</xdr:col>
                    <xdr:colOff>104775</xdr:colOff>
                    <xdr:row>148</xdr:row>
                    <xdr:rowOff>28575</xdr:rowOff>
                  </to>
                </anchor>
              </controlPr>
            </control>
          </mc:Choice>
        </mc:AlternateContent>
        <mc:AlternateContent xmlns:mc="http://schemas.openxmlformats.org/markup-compatibility/2006">
          <mc:Choice Requires="x14">
            <control shapeId="2099" r:id="rId45" name="Check Box 51">
              <controlPr defaultSize="0" autoFill="0" autoLine="0" autoPict="0">
                <anchor moveWithCells="1">
                  <from>
                    <xdr:col>41</xdr:col>
                    <xdr:colOff>142875</xdr:colOff>
                    <xdr:row>146</xdr:row>
                    <xdr:rowOff>257175</xdr:rowOff>
                  </from>
                  <to>
                    <xdr:col>43</xdr:col>
                    <xdr:colOff>104775</xdr:colOff>
                    <xdr:row>148</xdr:row>
                    <xdr:rowOff>28575</xdr:rowOff>
                  </to>
                </anchor>
              </controlPr>
            </control>
          </mc:Choice>
        </mc:AlternateContent>
        <mc:AlternateContent xmlns:mc="http://schemas.openxmlformats.org/markup-compatibility/2006">
          <mc:Choice Requires="x14">
            <control shapeId="2104" r:id="rId46" name="Check Box 56">
              <controlPr defaultSize="0" autoFill="0" autoLine="0" autoPict="0">
                <anchor moveWithCells="1">
                  <from>
                    <xdr:col>26</xdr:col>
                    <xdr:colOff>142875</xdr:colOff>
                    <xdr:row>148</xdr:row>
                    <xdr:rowOff>171450</xdr:rowOff>
                  </from>
                  <to>
                    <xdr:col>28</xdr:col>
                    <xdr:colOff>104775</xdr:colOff>
                    <xdr:row>150</xdr:row>
                    <xdr:rowOff>28575</xdr:rowOff>
                  </to>
                </anchor>
              </controlPr>
            </control>
          </mc:Choice>
        </mc:AlternateContent>
        <mc:AlternateContent xmlns:mc="http://schemas.openxmlformats.org/markup-compatibility/2006">
          <mc:Choice Requires="x14">
            <control shapeId="2105" r:id="rId47" name="Check Box 57">
              <controlPr defaultSize="0" autoFill="0" autoLine="0" autoPict="0">
                <anchor moveWithCells="1">
                  <from>
                    <xdr:col>28</xdr:col>
                    <xdr:colOff>142875</xdr:colOff>
                    <xdr:row>148</xdr:row>
                    <xdr:rowOff>171450</xdr:rowOff>
                  </from>
                  <to>
                    <xdr:col>30</xdr:col>
                    <xdr:colOff>104775</xdr:colOff>
                    <xdr:row>150</xdr:row>
                    <xdr:rowOff>28575</xdr:rowOff>
                  </to>
                </anchor>
              </controlPr>
            </control>
          </mc:Choice>
        </mc:AlternateContent>
        <mc:AlternateContent xmlns:mc="http://schemas.openxmlformats.org/markup-compatibility/2006">
          <mc:Choice Requires="x14">
            <control shapeId="2118" r:id="rId48" name="Check Box 70">
              <controlPr defaultSize="0" autoFill="0" autoLine="0" autoPict="0">
                <anchor moveWithCells="1">
                  <from>
                    <xdr:col>13</xdr:col>
                    <xdr:colOff>142875</xdr:colOff>
                    <xdr:row>152</xdr:row>
                    <xdr:rowOff>171450</xdr:rowOff>
                  </from>
                  <to>
                    <xdr:col>15</xdr:col>
                    <xdr:colOff>104775</xdr:colOff>
                    <xdr:row>154</xdr:row>
                    <xdr:rowOff>28575</xdr:rowOff>
                  </to>
                </anchor>
              </controlPr>
            </control>
          </mc:Choice>
        </mc:AlternateContent>
        <mc:AlternateContent xmlns:mc="http://schemas.openxmlformats.org/markup-compatibility/2006">
          <mc:Choice Requires="x14">
            <control shapeId="2119" r:id="rId49" name="Check Box 71">
              <controlPr defaultSize="0" autoFill="0" autoLine="0" autoPict="0">
                <anchor moveWithCells="1">
                  <from>
                    <xdr:col>15</xdr:col>
                    <xdr:colOff>142875</xdr:colOff>
                    <xdr:row>152</xdr:row>
                    <xdr:rowOff>171450</xdr:rowOff>
                  </from>
                  <to>
                    <xdr:col>17</xdr:col>
                    <xdr:colOff>104775</xdr:colOff>
                    <xdr:row>154</xdr:row>
                    <xdr:rowOff>28575</xdr:rowOff>
                  </to>
                </anchor>
              </controlPr>
            </control>
          </mc:Choice>
        </mc:AlternateContent>
        <mc:AlternateContent xmlns:mc="http://schemas.openxmlformats.org/markup-compatibility/2006">
          <mc:Choice Requires="x14">
            <control shapeId="2122" r:id="rId50" name="Check Box 74">
              <controlPr defaultSize="0" autoFill="0" autoLine="0" autoPict="0">
                <anchor moveWithCells="1">
                  <from>
                    <xdr:col>39</xdr:col>
                    <xdr:colOff>142875</xdr:colOff>
                    <xdr:row>152</xdr:row>
                    <xdr:rowOff>171450</xdr:rowOff>
                  </from>
                  <to>
                    <xdr:col>41</xdr:col>
                    <xdr:colOff>104775</xdr:colOff>
                    <xdr:row>154</xdr:row>
                    <xdr:rowOff>28575</xdr:rowOff>
                  </to>
                </anchor>
              </controlPr>
            </control>
          </mc:Choice>
        </mc:AlternateContent>
        <mc:AlternateContent xmlns:mc="http://schemas.openxmlformats.org/markup-compatibility/2006">
          <mc:Choice Requires="x14">
            <control shapeId="2123" r:id="rId51" name="Check Box 75">
              <controlPr defaultSize="0" autoFill="0" autoLine="0" autoPict="0">
                <anchor moveWithCells="1">
                  <from>
                    <xdr:col>41</xdr:col>
                    <xdr:colOff>142875</xdr:colOff>
                    <xdr:row>152</xdr:row>
                    <xdr:rowOff>171450</xdr:rowOff>
                  </from>
                  <to>
                    <xdr:col>43</xdr:col>
                    <xdr:colOff>104775</xdr:colOff>
                    <xdr:row>154</xdr:row>
                    <xdr:rowOff>28575</xdr:rowOff>
                  </to>
                </anchor>
              </controlPr>
            </control>
          </mc:Choice>
        </mc:AlternateContent>
        <mc:AlternateContent xmlns:mc="http://schemas.openxmlformats.org/markup-compatibility/2006">
          <mc:Choice Requires="x14">
            <control shapeId="2124" r:id="rId52" name="Check Box 76">
              <controlPr defaultSize="0" autoFill="0" autoLine="0" autoPict="0">
                <anchor moveWithCells="1">
                  <from>
                    <xdr:col>52</xdr:col>
                    <xdr:colOff>142875</xdr:colOff>
                    <xdr:row>152</xdr:row>
                    <xdr:rowOff>171450</xdr:rowOff>
                  </from>
                  <to>
                    <xdr:col>54</xdr:col>
                    <xdr:colOff>104775</xdr:colOff>
                    <xdr:row>154</xdr:row>
                    <xdr:rowOff>28575</xdr:rowOff>
                  </to>
                </anchor>
              </controlPr>
            </control>
          </mc:Choice>
        </mc:AlternateContent>
        <mc:AlternateContent xmlns:mc="http://schemas.openxmlformats.org/markup-compatibility/2006">
          <mc:Choice Requires="x14">
            <control shapeId="2125" r:id="rId53" name="Check Box 77">
              <controlPr defaultSize="0" autoFill="0" autoLine="0" autoPict="0">
                <anchor moveWithCells="1">
                  <from>
                    <xdr:col>54</xdr:col>
                    <xdr:colOff>142875</xdr:colOff>
                    <xdr:row>152</xdr:row>
                    <xdr:rowOff>171450</xdr:rowOff>
                  </from>
                  <to>
                    <xdr:col>56</xdr:col>
                    <xdr:colOff>104775</xdr:colOff>
                    <xdr:row>154</xdr:row>
                    <xdr:rowOff>28575</xdr:rowOff>
                  </to>
                </anchor>
              </controlPr>
            </control>
          </mc:Choice>
        </mc:AlternateContent>
        <mc:AlternateContent xmlns:mc="http://schemas.openxmlformats.org/markup-compatibility/2006">
          <mc:Choice Requires="x14">
            <control shapeId="2132" r:id="rId54" name="Check Box 84">
              <controlPr defaultSize="0" autoFill="0" autoLine="0" autoPict="0">
                <anchor moveWithCells="1">
                  <from>
                    <xdr:col>52</xdr:col>
                    <xdr:colOff>142875</xdr:colOff>
                    <xdr:row>154</xdr:row>
                    <xdr:rowOff>247650</xdr:rowOff>
                  </from>
                  <to>
                    <xdr:col>54</xdr:col>
                    <xdr:colOff>104775</xdr:colOff>
                    <xdr:row>156</xdr:row>
                    <xdr:rowOff>9525</xdr:rowOff>
                  </to>
                </anchor>
              </controlPr>
            </control>
          </mc:Choice>
        </mc:AlternateContent>
        <mc:AlternateContent xmlns:mc="http://schemas.openxmlformats.org/markup-compatibility/2006">
          <mc:Choice Requires="x14">
            <control shapeId="2133" r:id="rId55" name="Check Box 85">
              <controlPr defaultSize="0" autoFill="0" autoLine="0" autoPict="0">
                <anchor moveWithCells="1">
                  <from>
                    <xdr:col>54</xdr:col>
                    <xdr:colOff>142875</xdr:colOff>
                    <xdr:row>154</xdr:row>
                    <xdr:rowOff>247650</xdr:rowOff>
                  </from>
                  <to>
                    <xdr:col>56</xdr:col>
                    <xdr:colOff>104775</xdr:colOff>
                    <xdr:row>156</xdr:row>
                    <xdr:rowOff>9525</xdr:rowOff>
                  </to>
                </anchor>
              </controlPr>
            </control>
          </mc:Choice>
        </mc:AlternateContent>
        <mc:AlternateContent xmlns:mc="http://schemas.openxmlformats.org/markup-compatibility/2006">
          <mc:Choice Requires="x14">
            <control shapeId="2134" r:id="rId56" name="Check Box 86">
              <controlPr defaultSize="0" autoFill="0" autoLine="0" autoPict="0">
                <anchor moveWithCells="1">
                  <from>
                    <xdr:col>13</xdr:col>
                    <xdr:colOff>142875</xdr:colOff>
                    <xdr:row>156</xdr:row>
                    <xdr:rowOff>247650</xdr:rowOff>
                  </from>
                  <to>
                    <xdr:col>15</xdr:col>
                    <xdr:colOff>104775</xdr:colOff>
                    <xdr:row>158</xdr:row>
                    <xdr:rowOff>9525</xdr:rowOff>
                  </to>
                </anchor>
              </controlPr>
            </control>
          </mc:Choice>
        </mc:AlternateContent>
        <mc:AlternateContent xmlns:mc="http://schemas.openxmlformats.org/markup-compatibility/2006">
          <mc:Choice Requires="x14">
            <control shapeId="2135" r:id="rId57" name="Check Box 87">
              <controlPr defaultSize="0" autoFill="0" autoLine="0" autoPict="0">
                <anchor moveWithCells="1">
                  <from>
                    <xdr:col>15</xdr:col>
                    <xdr:colOff>142875</xdr:colOff>
                    <xdr:row>156</xdr:row>
                    <xdr:rowOff>247650</xdr:rowOff>
                  </from>
                  <to>
                    <xdr:col>17</xdr:col>
                    <xdr:colOff>104775</xdr:colOff>
                    <xdr:row>158</xdr:row>
                    <xdr:rowOff>9525</xdr:rowOff>
                  </to>
                </anchor>
              </controlPr>
            </control>
          </mc:Choice>
        </mc:AlternateContent>
        <mc:AlternateContent xmlns:mc="http://schemas.openxmlformats.org/markup-compatibility/2006">
          <mc:Choice Requires="x14">
            <control shapeId="2136" r:id="rId58" name="Check Box 88">
              <controlPr defaultSize="0" autoFill="0" autoLine="0" autoPict="0">
                <anchor moveWithCells="1">
                  <from>
                    <xdr:col>26</xdr:col>
                    <xdr:colOff>142875</xdr:colOff>
                    <xdr:row>156</xdr:row>
                    <xdr:rowOff>247650</xdr:rowOff>
                  </from>
                  <to>
                    <xdr:col>28</xdr:col>
                    <xdr:colOff>104775</xdr:colOff>
                    <xdr:row>158</xdr:row>
                    <xdr:rowOff>9525</xdr:rowOff>
                  </to>
                </anchor>
              </controlPr>
            </control>
          </mc:Choice>
        </mc:AlternateContent>
        <mc:AlternateContent xmlns:mc="http://schemas.openxmlformats.org/markup-compatibility/2006">
          <mc:Choice Requires="x14">
            <control shapeId="2137" r:id="rId59" name="Check Box 89">
              <controlPr defaultSize="0" autoFill="0" autoLine="0" autoPict="0">
                <anchor moveWithCells="1">
                  <from>
                    <xdr:col>28</xdr:col>
                    <xdr:colOff>142875</xdr:colOff>
                    <xdr:row>156</xdr:row>
                    <xdr:rowOff>247650</xdr:rowOff>
                  </from>
                  <to>
                    <xdr:col>30</xdr:col>
                    <xdr:colOff>104775</xdr:colOff>
                    <xdr:row>158</xdr:row>
                    <xdr:rowOff>9525</xdr:rowOff>
                  </to>
                </anchor>
              </controlPr>
            </control>
          </mc:Choice>
        </mc:AlternateContent>
        <mc:AlternateContent xmlns:mc="http://schemas.openxmlformats.org/markup-compatibility/2006">
          <mc:Choice Requires="x14">
            <control shapeId="2140" r:id="rId60" name="Check Box 92">
              <controlPr defaultSize="0" autoFill="0" autoLine="0" autoPict="0">
                <anchor moveWithCells="1">
                  <from>
                    <xdr:col>52</xdr:col>
                    <xdr:colOff>142875</xdr:colOff>
                    <xdr:row>156</xdr:row>
                    <xdr:rowOff>247650</xdr:rowOff>
                  </from>
                  <to>
                    <xdr:col>54</xdr:col>
                    <xdr:colOff>104775</xdr:colOff>
                    <xdr:row>158</xdr:row>
                    <xdr:rowOff>9525</xdr:rowOff>
                  </to>
                </anchor>
              </controlPr>
            </control>
          </mc:Choice>
        </mc:AlternateContent>
        <mc:AlternateContent xmlns:mc="http://schemas.openxmlformats.org/markup-compatibility/2006">
          <mc:Choice Requires="x14">
            <control shapeId="2141" r:id="rId61" name="Check Box 93">
              <controlPr defaultSize="0" autoFill="0" autoLine="0" autoPict="0">
                <anchor moveWithCells="1">
                  <from>
                    <xdr:col>54</xdr:col>
                    <xdr:colOff>142875</xdr:colOff>
                    <xdr:row>156</xdr:row>
                    <xdr:rowOff>247650</xdr:rowOff>
                  </from>
                  <to>
                    <xdr:col>56</xdr:col>
                    <xdr:colOff>104775</xdr:colOff>
                    <xdr:row>158</xdr:row>
                    <xdr:rowOff>9525</xdr:rowOff>
                  </to>
                </anchor>
              </controlPr>
            </control>
          </mc:Choice>
        </mc:AlternateContent>
        <mc:AlternateContent xmlns:mc="http://schemas.openxmlformats.org/markup-compatibility/2006">
          <mc:Choice Requires="x14">
            <control shapeId="2142" r:id="rId62" name="Check Box 94">
              <controlPr defaultSize="0" autoFill="0" autoLine="0" autoPict="0">
                <anchor moveWithCells="1">
                  <from>
                    <xdr:col>13</xdr:col>
                    <xdr:colOff>142875</xdr:colOff>
                    <xdr:row>158</xdr:row>
                    <xdr:rowOff>257175</xdr:rowOff>
                  </from>
                  <to>
                    <xdr:col>15</xdr:col>
                    <xdr:colOff>104775</xdr:colOff>
                    <xdr:row>160</xdr:row>
                    <xdr:rowOff>28575</xdr:rowOff>
                  </to>
                </anchor>
              </controlPr>
            </control>
          </mc:Choice>
        </mc:AlternateContent>
        <mc:AlternateContent xmlns:mc="http://schemas.openxmlformats.org/markup-compatibility/2006">
          <mc:Choice Requires="x14">
            <control shapeId="2143" r:id="rId63" name="Check Box 95">
              <controlPr defaultSize="0" autoFill="0" autoLine="0" autoPict="0">
                <anchor moveWithCells="1">
                  <from>
                    <xdr:col>15</xdr:col>
                    <xdr:colOff>142875</xdr:colOff>
                    <xdr:row>158</xdr:row>
                    <xdr:rowOff>257175</xdr:rowOff>
                  </from>
                  <to>
                    <xdr:col>17</xdr:col>
                    <xdr:colOff>104775</xdr:colOff>
                    <xdr:row>160</xdr:row>
                    <xdr:rowOff>28575</xdr:rowOff>
                  </to>
                </anchor>
              </controlPr>
            </control>
          </mc:Choice>
        </mc:AlternateContent>
        <mc:AlternateContent xmlns:mc="http://schemas.openxmlformats.org/markup-compatibility/2006">
          <mc:Choice Requires="x14">
            <control shapeId="2144" r:id="rId64" name="Check Box 96">
              <controlPr defaultSize="0" autoFill="0" autoLine="0" autoPict="0">
                <anchor moveWithCells="1">
                  <from>
                    <xdr:col>26</xdr:col>
                    <xdr:colOff>142875</xdr:colOff>
                    <xdr:row>158</xdr:row>
                    <xdr:rowOff>257175</xdr:rowOff>
                  </from>
                  <to>
                    <xdr:col>28</xdr:col>
                    <xdr:colOff>104775</xdr:colOff>
                    <xdr:row>160</xdr:row>
                    <xdr:rowOff>28575</xdr:rowOff>
                  </to>
                </anchor>
              </controlPr>
            </control>
          </mc:Choice>
        </mc:AlternateContent>
        <mc:AlternateContent xmlns:mc="http://schemas.openxmlformats.org/markup-compatibility/2006">
          <mc:Choice Requires="x14">
            <control shapeId="2145" r:id="rId65" name="Check Box 97">
              <controlPr defaultSize="0" autoFill="0" autoLine="0" autoPict="0">
                <anchor moveWithCells="1">
                  <from>
                    <xdr:col>28</xdr:col>
                    <xdr:colOff>142875</xdr:colOff>
                    <xdr:row>158</xdr:row>
                    <xdr:rowOff>257175</xdr:rowOff>
                  </from>
                  <to>
                    <xdr:col>30</xdr:col>
                    <xdr:colOff>104775</xdr:colOff>
                    <xdr:row>160</xdr:row>
                    <xdr:rowOff>28575</xdr:rowOff>
                  </to>
                </anchor>
              </controlPr>
            </control>
          </mc:Choice>
        </mc:AlternateContent>
        <mc:AlternateContent xmlns:mc="http://schemas.openxmlformats.org/markup-compatibility/2006">
          <mc:Choice Requires="x14">
            <control shapeId="2146" r:id="rId66" name="Check Box 98">
              <controlPr defaultSize="0" autoFill="0" autoLine="0" autoPict="0">
                <anchor moveWithCells="1">
                  <from>
                    <xdr:col>39</xdr:col>
                    <xdr:colOff>142875</xdr:colOff>
                    <xdr:row>158</xdr:row>
                    <xdr:rowOff>257175</xdr:rowOff>
                  </from>
                  <to>
                    <xdr:col>41</xdr:col>
                    <xdr:colOff>104775</xdr:colOff>
                    <xdr:row>160</xdr:row>
                    <xdr:rowOff>28575</xdr:rowOff>
                  </to>
                </anchor>
              </controlPr>
            </control>
          </mc:Choice>
        </mc:AlternateContent>
        <mc:AlternateContent xmlns:mc="http://schemas.openxmlformats.org/markup-compatibility/2006">
          <mc:Choice Requires="x14">
            <control shapeId="2147" r:id="rId67" name="Check Box 99">
              <controlPr defaultSize="0" autoFill="0" autoLine="0" autoPict="0">
                <anchor moveWithCells="1">
                  <from>
                    <xdr:col>41</xdr:col>
                    <xdr:colOff>142875</xdr:colOff>
                    <xdr:row>158</xdr:row>
                    <xdr:rowOff>257175</xdr:rowOff>
                  </from>
                  <to>
                    <xdr:col>43</xdr:col>
                    <xdr:colOff>104775</xdr:colOff>
                    <xdr:row>160</xdr:row>
                    <xdr:rowOff>28575</xdr:rowOff>
                  </to>
                </anchor>
              </controlPr>
            </control>
          </mc:Choice>
        </mc:AlternateContent>
        <mc:AlternateContent xmlns:mc="http://schemas.openxmlformats.org/markup-compatibility/2006">
          <mc:Choice Requires="x14">
            <control shapeId="2148" r:id="rId68" name="Check Box 100">
              <controlPr defaultSize="0" autoFill="0" autoLine="0" autoPict="0">
                <anchor moveWithCells="1">
                  <from>
                    <xdr:col>52</xdr:col>
                    <xdr:colOff>142875</xdr:colOff>
                    <xdr:row>158</xdr:row>
                    <xdr:rowOff>257175</xdr:rowOff>
                  </from>
                  <to>
                    <xdr:col>54</xdr:col>
                    <xdr:colOff>104775</xdr:colOff>
                    <xdr:row>160</xdr:row>
                    <xdr:rowOff>28575</xdr:rowOff>
                  </to>
                </anchor>
              </controlPr>
            </control>
          </mc:Choice>
        </mc:AlternateContent>
        <mc:AlternateContent xmlns:mc="http://schemas.openxmlformats.org/markup-compatibility/2006">
          <mc:Choice Requires="x14">
            <control shapeId="2149" r:id="rId69" name="Check Box 101">
              <controlPr defaultSize="0" autoFill="0" autoLine="0" autoPict="0">
                <anchor moveWithCells="1">
                  <from>
                    <xdr:col>54</xdr:col>
                    <xdr:colOff>142875</xdr:colOff>
                    <xdr:row>158</xdr:row>
                    <xdr:rowOff>257175</xdr:rowOff>
                  </from>
                  <to>
                    <xdr:col>56</xdr:col>
                    <xdr:colOff>104775</xdr:colOff>
                    <xdr:row>160</xdr:row>
                    <xdr:rowOff>28575</xdr:rowOff>
                  </to>
                </anchor>
              </controlPr>
            </control>
          </mc:Choice>
        </mc:AlternateContent>
        <mc:AlternateContent xmlns:mc="http://schemas.openxmlformats.org/markup-compatibility/2006">
          <mc:Choice Requires="x14">
            <control shapeId="2150" r:id="rId70" name="Check Box 102">
              <controlPr defaultSize="0" autoFill="0" autoLine="0" autoPict="0">
                <anchor moveWithCells="1">
                  <from>
                    <xdr:col>13</xdr:col>
                    <xdr:colOff>142875</xdr:colOff>
                    <xdr:row>160</xdr:row>
                    <xdr:rowOff>171450</xdr:rowOff>
                  </from>
                  <to>
                    <xdr:col>15</xdr:col>
                    <xdr:colOff>104775</xdr:colOff>
                    <xdr:row>162</xdr:row>
                    <xdr:rowOff>28575</xdr:rowOff>
                  </to>
                </anchor>
              </controlPr>
            </control>
          </mc:Choice>
        </mc:AlternateContent>
        <mc:AlternateContent xmlns:mc="http://schemas.openxmlformats.org/markup-compatibility/2006">
          <mc:Choice Requires="x14">
            <control shapeId="2151" r:id="rId71" name="Check Box 103">
              <controlPr defaultSize="0" autoFill="0" autoLine="0" autoPict="0">
                <anchor moveWithCells="1">
                  <from>
                    <xdr:col>15</xdr:col>
                    <xdr:colOff>142875</xdr:colOff>
                    <xdr:row>160</xdr:row>
                    <xdr:rowOff>171450</xdr:rowOff>
                  </from>
                  <to>
                    <xdr:col>17</xdr:col>
                    <xdr:colOff>104775</xdr:colOff>
                    <xdr:row>162</xdr:row>
                    <xdr:rowOff>28575</xdr:rowOff>
                  </to>
                </anchor>
              </controlPr>
            </control>
          </mc:Choice>
        </mc:AlternateContent>
        <mc:AlternateContent xmlns:mc="http://schemas.openxmlformats.org/markup-compatibility/2006">
          <mc:Choice Requires="x14">
            <control shapeId="2152" r:id="rId72" name="Check Box 104">
              <controlPr defaultSize="0" autoFill="0" autoLine="0" autoPict="0">
                <anchor moveWithCells="1">
                  <from>
                    <xdr:col>26</xdr:col>
                    <xdr:colOff>142875</xdr:colOff>
                    <xdr:row>160</xdr:row>
                    <xdr:rowOff>171450</xdr:rowOff>
                  </from>
                  <to>
                    <xdr:col>28</xdr:col>
                    <xdr:colOff>104775</xdr:colOff>
                    <xdr:row>162</xdr:row>
                    <xdr:rowOff>28575</xdr:rowOff>
                  </to>
                </anchor>
              </controlPr>
            </control>
          </mc:Choice>
        </mc:AlternateContent>
        <mc:AlternateContent xmlns:mc="http://schemas.openxmlformats.org/markup-compatibility/2006">
          <mc:Choice Requires="x14">
            <control shapeId="2153" r:id="rId73" name="Check Box 105">
              <controlPr defaultSize="0" autoFill="0" autoLine="0" autoPict="0">
                <anchor moveWithCells="1">
                  <from>
                    <xdr:col>28</xdr:col>
                    <xdr:colOff>142875</xdr:colOff>
                    <xdr:row>160</xdr:row>
                    <xdr:rowOff>171450</xdr:rowOff>
                  </from>
                  <to>
                    <xdr:col>30</xdr:col>
                    <xdr:colOff>104775</xdr:colOff>
                    <xdr:row>162</xdr:row>
                    <xdr:rowOff>28575</xdr:rowOff>
                  </to>
                </anchor>
              </controlPr>
            </control>
          </mc:Choice>
        </mc:AlternateContent>
        <mc:AlternateContent xmlns:mc="http://schemas.openxmlformats.org/markup-compatibility/2006">
          <mc:Choice Requires="x14">
            <control shapeId="2154" r:id="rId74" name="Check Box 106">
              <controlPr defaultSize="0" autoFill="0" autoLine="0" autoPict="0">
                <anchor moveWithCells="1">
                  <from>
                    <xdr:col>39</xdr:col>
                    <xdr:colOff>142875</xdr:colOff>
                    <xdr:row>160</xdr:row>
                    <xdr:rowOff>171450</xdr:rowOff>
                  </from>
                  <to>
                    <xdr:col>41</xdr:col>
                    <xdr:colOff>104775</xdr:colOff>
                    <xdr:row>162</xdr:row>
                    <xdr:rowOff>28575</xdr:rowOff>
                  </to>
                </anchor>
              </controlPr>
            </control>
          </mc:Choice>
        </mc:AlternateContent>
        <mc:AlternateContent xmlns:mc="http://schemas.openxmlformats.org/markup-compatibility/2006">
          <mc:Choice Requires="x14">
            <control shapeId="2155" r:id="rId75" name="Check Box 107">
              <controlPr defaultSize="0" autoFill="0" autoLine="0" autoPict="0">
                <anchor moveWithCells="1">
                  <from>
                    <xdr:col>41</xdr:col>
                    <xdr:colOff>142875</xdr:colOff>
                    <xdr:row>160</xdr:row>
                    <xdr:rowOff>171450</xdr:rowOff>
                  </from>
                  <to>
                    <xdr:col>43</xdr:col>
                    <xdr:colOff>104775</xdr:colOff>
                    <xdr:row>162</xdr:row>
                    <xdr:rowOff>28575</xdr:rowOff>
                  </to>
                </anchor>
              </controlPr>
            </control>
          </mc:Choice>
        </mc:AlternateContent>
        <mc:AlternateContent xmlns:mc="http://schemas.openxmlformats.org/markup-compatibility/2006">
          <mc:Choice Requires="x14">
            <control shapeId="2156" r:id="rId76" name="Check Box 108">
              <controlPr defaultSize="0" autoFill="0" autoLine="0" autoPict="0">
                <anchor moveWithCells="1">
                  <from>
                    <xdr:col>52</xdr:col>
                    <xdr:colOff>142875</xdr:colOff>
                    <xdr:row>160</xdr:row>
                    <xdr:rowOff>171450</xdr:rowOff>
                  </from>
                  <to>
                    <xdr:col>54</xdr:col>
                    <xdr:colOff>104775</xdr:colOff>
                    <xdr:row>162</xdr:row>
                    <xdr:rowOff>28575</xdr:rowOff>
                  </to>
                </anchor>
              </controlPr>
            </control>
          </mc:Choice>
        </mc:AlternateContent>
        <mc:AlternateContent xmlns:mc="http://schemas.openxmlformats.org/markup-compatibility/2006">
          <mc:Choice Requires="x14">
            <control shapeId="2157" r:id="rId77" name="Check Box 109">
              <controlPr defaultSize="0" autoFill="0" autoLine="0" autoPict="0">
                <anchor moveWithCells="1">
                  <from>
                    <xdr:col>54</xdr:col>
                    <xdr:colOff>142875</xdr:colOff>
                    <xdr:row>160</xdr:row>
                    <xdr:rowOff>171450</xdr:rowOff>
                  </from>
                  <to>
                    <xdr:col>56</xdr:col>
                    <xdr:colOff>104775</xdr:colOff>
                    <xdr:row>162</xdr:row>
                    <xdr:rowOff>28575</xdr:rowOff>
                  </to>
                </anchor>
              </controlPr>
            </control>
          </mc:Choice>
        </mc:AlternateContent>
        <mc:AlternateContent xmlns:mc="http://schemas.openxmlformats.org/markup-compatibility/2006">
          <mc:Choice Requires="x14">
            <control shapeId="2158" r:id="rId78" name="Check Box 110">
              <controlPr defaultSize="0" autoFill="0" autoLine="0" autoPict="0">
                <anchor moveWithCells="1">
                  <from>
                    <xdr:col>13</xdr:col>
                    <xdr:colOff>142875</xdr:colOff>
                    <xdr:row>162</xdr:row>
                    <xdr:rowOff>171450</xdr:rowOff>
                  </from>
                  <to>
                    <xdr:col>15</xdr:col>
                    <xdr:colOff>104775</xdr:colOff>
                    <xdr:row>164</xdr:row>
                    <xdr:rowOff>28575</xdr:rowOff>
                  </to>
                </anchor>
              </controlPr>
            </control>
          </mc:Choice>
        </mc:AlternateContent>
        <mc:AlternateContent xmlns:mc="http://schemas.openxmlformats.org/markup-compatibility/2006">
          <mc:Choice Requires="x14">
            <control shapeId="2159" r:id="rId79" name="Check Box 111">
              <controlPr defaultSize="0" autoFill="0" autoLine="0" autoPict="0">
                <anchor moveWithCells="1">
                  <from>
                    <xdr:col>15</xdr:col>
                    <xdr:colOff>142875</xdr:colOff>
                    <xdr:row>162</xdr:row>
                    <xdr:rowOff>171450</xdr:rowOff>
                  </from>
                  <to>
                    <xdr:col>17</xdr:col>
                    <xdr:colOff>104775</xdr:colOff>
                    <xdr:row>164</xdr:row>
                    <xdr:rowOff>28575</xdr:rowOff>
                  </to>
                </anchor>
              </controlPr>
            </control>
          </mc:Choice>
        </mc:AlternateContent>
        <mc:AlternateContent xmlns:mc="http://schemas.openxmlformats.org/markup-compatibility/2006">
          <mc:Choice Requires="x14">
            <control shapeId="2160" r:id="rId80" name="Check Box 112">
              <controlPr defaultSize="0" autoFill="0" autoLine="0" autoPict="0">
                <anchor moveWithCells="1">
                  <from>
                    <xdr:col>26</xdr:col>
                    <xdr:colOff>142875</xdr:colOff>
                    <xdr:row>162</xdr:row>
                    <xdr:rowOff>171450</xdr:rowOff>
                  </from>
                  <to>
                    <xdr:col>28</xdr:col>
                    <xdr:colOff>104775</xdr:colOff>
                    <xdr:row>164</xdr:row>
                    <xdr:rowOff>28575</xdr:rowOff>
                  </to>
                </anchor>
              </controlPr>
            </control>
          </mc:Choice>
        </mc:AlternateContent>
        <mc:AlternateContent xmlns:mc="http://schemas.openxmlformats.org/markup-compatibility/2006">
          <mc:Choice Requires="x14">
            <control shapeId="2161" r:id="rId81" name="Check Box 113">
              <controlPr defaultSize="0" autoFill="0" autoLine="0" autoPict="0">
                <anchor moveWithCells="1">
                  <from>
                    <xdr:col>28</xdr:col>
                    <xdr:colOff>142875</xdr:colOff>
                    <xdr:row>162</xdr:row>
                    <xdr:rowOff>171450</xdr:rowOff>
                  </from>
                  <to>
                    <xdr:col>30</xdr:col>
                    <xdr:colOff>104775</xdr:colOff>
                    <xdr:row>164</xdr:row>
                    <xdr:rowOff>28575</xdr:rowOff>
                  </to>
                </anchor>
              </controlPr>
            </control>
          </mc:Choice>
        </mc:AlternateContent>
        <mc:AlternateContent xmlns:mc="http://schemas.openxmlformats.org/markup-compatibility/2006">
          <mc:Choice Requires="x14">
            <control shapeId="2162" r:id="rId82" name="Check Box 114">
              <controlPr defaultSize="0" autoFill="0" autoLine="0" autoPict="0">
                <anchor moveWithCells="1">
                  <from>
                    <xdr:col>39</xdr:col>
                    <xdr:colOff>142875</xdr:colOff>
                    <xdr:row>162</xdr:row>
                    <xdr:rowOff>171450</xdr:rowOff>
                  </from>
                  <to>
                    <xdr:col>41</xdr:col>
                    <xdr:colOff>104775</xdr:colOff>
                    <xdr:row>164</xdr:row>
                    <xdr:rowOff>28575</xdr:rowOff>
                  </to>
                </anchor>
              </controlPr>
            </control>
          </mc:Choice>
        </mc:AlternateContent>
        <mc:AlternateContent xmlns:mc="http://schemas.openxmlformats.org/markup-compatibility/2006">
          <mc:Choice Requires="x14">
            <control shapeId="2163" r:id="rId83" name="Check Box 115">
              <controlPr defaultSize="0" autoFill="0" autoLine="0" autoPict="0">
                <anchor moveWithCells="1">
                  <from>
                    <xdr:col>41</xdr:col>
                    <xdr:colOff>142875</xdr:colOff>
                    <xdr:row>162</xdr:row>
                    <xdr:rowOff>171450</xdr:rowOff>
                  </from>
                  <to>
                    <xdr:col>43</xdr:col>
                    <xdr:colOff>104775</xdr:colOff>
                    <xdr:row>164</xdr:row>
                    <xdr:rowOff>28575</xdr:rowOff>
                  </to>
                </anchor>
              </controlPr>
            </control>
          </mc:Choice>
        </mc:AlternateContent>
        <mc:AlternateContent xmlns:mc="http://schemas.openxmlformats.org/markup-compatibility/2006">
          <mc:Choice Requires="x14">
            <control shapeId="2164" r:id="rId84" name="Check Box 116">
              <controlPr defaultSize="0" autoFill="0" autoLine="0" autoPict="0">
                <anchor moveWithCells="1">
                  <from>
                    <xdr:col>52</xdr:col>
                    <xdr:colOff>142875</xdr:colOff>
                    <xdr:row>162</xdr:row>
                    <xdr:rowOff>171450</xdr:rowOff>
                  </from>
                  <to>
                    <xdr:col>54</xdr:col>
                    <xdr:colOff>104775</xdr:colOff>
                    <xdr:row>164</xdr:row>
                    <xdr:rowOff>28575</xdr:rowOff>
                  </to>
                </anchor>
              </controlPr>
            </control>
          </mc:Choice>
        </mc:AlternateContent>
        <mc:AlternateContent xmlns:mc="http://schemas.openxmlformats.org/markup-compatibility/2006">
          <mc:Choice Requires="x14">
            <control shapeId="2165" r:id="rId85" name="Check Box 117">
              <controlPr defaultSize="0" autoFill="0" autoLine="0" autoPict="0">
                <anchor moveWithCells="1">
                  <from>
                    <xdr:col>54</xdr:col>
                    <xdr:colOff>142875</xdr:colOff>
                    <xdr:row>162</xdr:row>
                    <xdr:rowOff>171450</xdr:rowOff>
                  </from>
                  <to>
                    <xdr:col>56</xdr:col>
                    <xdr:colOff>104775</xdr:colOff>
                    <xdr:row>164</xdr:row>
                    <xdr:rowOff>28575</xdr:rowOff>
                  </to>
                </anchor>
              </controlPr>
            </control>
          </mc:Choice>
        </mc:AlternateContent>
        <mc:AlternateContent xmlns:mc="http://schemas.openxmlformats.org/markup-compatibility/2006">
          <mc:Choice Requires="x14">
            <control shapeId="2168" r:id="rId86" name="Check Box 120">
              <controlPr defaultSize="0" autoFill="0" autoLine="0" autoPict="0">
                <anchor moveWithCells="1">
                  <from>
                    <xdr:col>26</xdr:col>
                    <xdr:colOff>142875</xdr:colOff>
                    <xdr:row>164</xdr:row>
                    <xdr:rowOff>171450</xdr:rowOff>
                  </from>
                  <to>
                    <xdr:col>28</xdr:col>
                    <xdr:colOff>104775</xdr:colOff>
                    <xdr:row>166</xdr:row>
                    <xdr:rowOff>28575</xdr:rowOff>
                  </to>
                </anchor>
              </controlPr>
            </control>
          </mc:Choice>
        </mc:AlternateContent>
        <mc:AlternateContent xmlns:mc="http://schemas.openxmlformats.org/markup-compatibility/2006">
          <mc:Choice Requires="x14">
            <control shapeId="2169" r:id="rId87" name="Check Box 121">
              <controlPr defaultSize="0" autoFill="0" autoLine="0" autoPict="0">
                <anchor moveWithCells="1">
                  <from>
                    <xdr:col>28</xdr:col>
                    <xdr:colOff>142875</xdr:colOff>
                    <xdr:row>164</xdr:row>
                    <xdr:rowOff>171450</xdr:rowOff>
                  </from>
                  <to>
                    <xdr:col>30</xdr:col>
                    <xdr:colOff>104775</xdr:colOff>
                    <xdr:row>166</xdr:row>
                    <xdr:rowOff>28575</xdr:rowOff>
                  </to>
                </anchor>
              </controlPr>
            </control>
          </mc:Choice>
        </mc:AlternateContent>
        <mc:AlternateContent xmlns:mc="http://schemas.openxmlformats.org/markup-compatibility/2006">
          <mc:Choice Requires="x14">
            <control shapeId="2170" r:id="rId88" name="Check Box 122">
              <controlPr defaultSize="0" autoFill="0" autoLine="0" autoPict="0">
                <anchor moveWithCells="1">
                  <from>
                    <xdr:col>39</xdr:col>
                    <xdr:colOff>142875</xdr:colOff>
                    <xdr:row>164</xdr:row>
                    <xdr:rowOff>171450</xdr:rowOff>
                  </from>
                  <to>
                    <xdr:col>41</xdr:col>
                    <xdr:colOff>104775</xdr:colOff>
                    <xdr:row>166</xdr:row>
                    <xdr:rowOff>28575</xdr:rowOff>
                  </to>
                </anchor>
              </controlPr>
            </control>
          </mc:Choice>
        </mc:AlternateContent>
        <mc:AlternateContent xmlns:mc="http://schemas.openxmlformats.org/markup-compatibility/2006">
          <mc:Choice Requires="x14">
            <control shapeId="2171" r:id="rId89" name="Check Box 123">
              <controlPr defaultSize="0" autoFill="0" autoLine="0" autoPict="0">
                <anchor moveWithCells="1">
                  <from>
                    <xdr:col>41</xdr:col>
                    <xdr:colOff>142875</xdr:colOff>
                    <xdr:row>164</xdr:row>
                    <xdr:rowOff>171450</xdr:rowOff>
                  </from>
                  <to>
                    <xdr:col>43</xdr:col>
                    <xdr:colOff>104775</xdr:colOff>
                    <xdr:row>166</xdr:row>
                    <xdr:rowOff>28575</xdr:rowOff>
                  </to>
                </anchor>
              </controlPr>
            </control>
          </mc:Choice>
        </mc:AlternateContent>
        <mc:AlternateContent xmlns:mc="http://schemas.openxmlformats.org/markup-compatibility/2006">
          <mc:Choice Requires="x14">
            <control shapeId="2172" r:id="rId90" name="Check Box 124">
              <controlPr defaultSize="0" autoFill="0" autoLine="0" autoPict="0">
                <anchor moveWithCells="1">
                  <from>
                    <xdr:col>52</xdr:col>
                    <xdr:colOff>142875</xdr:colOff>
                    <xdr:row>164</xdr:row>
                    <xdr:rowOff>171450</xdr:rowOff>
                  </from>
                  <to>
                    <xdr:col>54</xdr:col>
                    <xdr:colOff>104775</xdr:colOff>
                    <xdr:row>166</xdr:row>
                    <xdr:rowOff>28575</xdr:rowOff>
                  </to>
                </anchor>
              </controlPr>
            </control>
          </mc:Choice>
        </mc:AlternateContent>
        <mc:AlternateContent xmlns:mc="http://schemas.openxmlformats.org/markup-compatibility/2006">
          <mc:Choice Requires="x14">
            <control shapeId="2173" r:id="rId91" name="Check Box 125">
              <controlPr defaultSize="0" autoFill="0" autoLine="0" autoPict="0">
                <anchor moveWithCells="1">
                  <from>
                    <xdr:col>54</xdr:col>
                    <xdr:colOff>142875</xdr:colOff>
                    <xdr:row>164</xdr:row>
                    <xdr:rowOff>171450</xdr:rowOff>
                  </from>
                  <to>
                    <xdr:col>56</xdr:col>
                    <xdr:colOff>104775</xdr:colOff>
                    <xdr:row>166</xdr:row>
                    <xdr:rowOff>28575</xdr:rowOff>
                  </to>
                </anchor>
              </controlPr>
            </control>
          </mc:Choice>
        </mc:AlternateContent>
        <mc:AlternateContent xmlns:mc="http://schemas.openxmlformats.org/markup-compatibility/2006">
          <mc:Choice Requires="x14">
            <control shapeId="2176" r:id="rId92" name="Check Box 128">
              <controlPr defaultSize="0" autoFill="0" autoLine="0" autoPict="0">
                <anchor moveWithCells="1">
                  <from>
                    <xdr:col>26</xdr:col>
                    <xdr:colOff>142875</xdr:colOff>
                    <xdr:row>166</xdr:row>
                    <xdr:rowOff>171450</xdr:rowOff>
                  </from>
                  <to>
                    <xdr:col>28</xdr:col>
                    <xdr:colOff>104775</xdr:colOff>
                    <xdr:row>168</xdr:row>
                    <xdr:rowOff>28575</xdr:rowOff>
                  </to>
                </anchor>
              </controlPr>
            </control>
          </mc:Choice>
        </mc:AlternateContent>
        <mc:AlternateContent xmlns:mc="http://schemas.openxmlformats.org/markup-compatibility/2006">
          <mc:Choice Requires="x14">
            <control shapeId="2177" r:id="rId93" name="Check Box 129">
              <controlPr defaultSize="0" autoFill="0" autoLine="0" autoPict="0">
                <anchor moveWithCells="1">
                  <from>
                    <xdr:col>28</xdr:col>
                    <xdr:colOff>142875</xdr:colOff>
                    <xdr:row>166</xdr:row>
                    <xdr:rowOff>171450</xdr:rowOff>
                  </from>
                  <to>
                    <xdr:col>30</xdr:col>
                    <xdr:colOff>104775</xdr:colOff>
                    <xdr:row>168</xdr:row>
                    <xdr:rowOff>28575</xdr:rowOff>
                  </to>
                </anchor>
              </controlPr>
            </control>
          </mc:Choice>
        </mc:AlternateContent>
        <mc:AlternateContent xmlns:mc="http://schemas.openxmlformats.org/markup-compatibility/2006">
          <mc:Choice Requires="x14">
            <control shapeId="2178" r:id="rId94" name="Check Box 130">
              <controlPr defaultSize="0" autoFill="0" autoLine="0" autoPict="0">
                <anchor moveWithCells="1">
                  <from>
                    <xdr:col>39</xdr:col>
                    <xdr:colOff>142875</xdr:colOff>
                    <xdr:row>166</xdr:row>
                    <xdr:rowOff>171450</xdr:rowOff>
                  </from>
                  <to>
                    <xdr:col>41</xdr:col>
                    <xdr:colOff>104775</xdr:colOff>
                    <xdr:row>168</xdr:row>
                    <xdr:rowOff>28575</xdr:rowOff>
                  </to>
                </anchor>
              </controlPr>
            </control>
          </mc:Choice>
        </mc:AlternateContent>
        <mc:AlternateContent xmlns:mc="http://schemas.openxmlformats.org/markup-compatibility/2006">
          <mc:Choice Requires="x14">
            <control shapeId="2179" r:id="rId95" name="Check Box 131">
              <controlPr defaultSize="0" autoFill="0" autoLine="0" autoPict="0">
                <anchor moveWithCells="1">
                  <from>
                    <xdr:col>41</xdr:col>
                    <xdr:colOff>142875</xdr:colOff>
                    <xdr:row>166</xdr:row>
                    <xdr:rowOff>171450</xdr:rowOff>
                  </from>
                  <to>
                    <xdr:col>43</xdr:col>
                    <xdr:colOff>104775</xdr:colOff>
                    <xdr:row>168</xdr:row>
                    <xdr:rowOff>28575</xdr:rowOff>
                  </to>
                </anchor>
              </controlPr>
            </control>
          </mc:Choice>
        </mc:AlternateContent>
        <mc:AlternateContent xmlns:mc="http://schemas.openxmlformats.org/markup-compatibility/2006">
          <mc:Choice Requires="x14">
            <control shapeId="2188" r:id="rId96" name="Check Box 140">
              <controlPr defaultSize="0" autoFill="0" autoLine="0" autoPict="0">
                <anchor moveWithCells="1">
                  <from>
                    <xdr:col>13</xdr:col>
                    <xdr:colOff>142875</xdr:colOff>
                    <xdr:row>170</xdr:row>
                    <xdr:rowOff>171450</xdr:rowOff>
                  </from>
                  <to>
                    <xdr:col>15</xdr:col>
                    <xdr:colOff>104775</xdr:colOff>
                    <xdr:row>172</xdr:row>
                    <xdr:rowOff>28575</xdr:rowOff>
                  </to>
                </anchor>
              </controlPr>
            </control>
          </mc:Choice>
        </mc:AlternateContent>
        <mc:AlternateContent xmlns:mc="http://schemas.openxmlformats.org/markup-compatibility/2006">
          <mc:Choice Requires="x14">
            <control shapeId="2189" r:id="rId97" name="Check Box 141">
              <controlPr defaultSize="0" autoFill="0" autoLine="0" autoPict="0">
                <anchor moveWithCells="1">
                  <from>
                    <xdr:col>15</xdr:col>
                    <xdr:colOff>142875</xdr:colOff>
                    <xdr:row>170</xdr:row>
                    <xdr:rowOff>171450</xdr:rowOff>
                  </from>
                  <to>
                    <xdr:col>17</xdr:col>
                    <xdr:colOff>104775</xdr:colOff>
                    <xdr:row>172</xdr:row>
                    <xdr:rowOff>28575</xdr:rowOff>
                  </to>
                </anchor>
              </controlPr>
            </control>
          </mc:Choice>
        </mc:AlternateContent>
        <mc:AlternateContent xmlns:mc="http://schemas.openxmlformats.org/markup-compatibility/2006">
          <mc:Choice Requires="x14">
            <control shapeId="2194" r:id="rId98" name="Check Box 146">
              <controlPr defaultSize="0" autoFill="0" autoLine="0" autoPict="0">
                <anchor moveWithCells="1">
                  <from>
                    <xdr:col>52</xdr:col>
                    <xdr:colOff>142875</xdr:colOff>
                    <xdr:row>170</xdr:row>
                    <xdr:rowOff>171450</xdr:rowOff>
                  </from>
                  <to>
                    <xdr:col>54</xdr:col>
                    <xdr:colOff>104775</xdr:colOff>
                    <xdr:row>172</xdr:row>
                    <xdr:rowOff>28575</xdr:rowOff>
                  </to>
                </anchor>
              </controlPr>
            </control>
          </mc:Choice>
        </mc:AlternateContent>
        <mc:AlternateContent xmlns:mc="http://schemas.openxmlformats.org/markup-compatibility/2006">
          <mc:Choice Requires="x14">
            <control shapeId="2195" r:id="rId99" name="Check Box 147">
              <controlPr defaultSize="0" autoFill="0" autoLine="0" autoPict="0">
                <anchor moveWithCells="1">
                  <from>
                    <xdr:col>54</xdr:col>
                    <xdr:colOff>142875</xdr:colOff>
                    <xdr:row>170</xdr:row>
                    <xdr:rowOff>171450</xdr:rowOff>
                  </from>
                  <to>
                    <xdr:col>56</xdr:col>
                    <xdr:colOff>104775</xdr:colOff>
                    <xdr:row>172</xdr:row>
                    <xdr:rowOff>28575</xdr:rowOff>
                  </to>
                </anchor>
              </controlPr>
            </control>
          </mc:Choice>
        </mc:AlternateContent>
        <mc:AlternateContent xmlns:mc="http://schemas.openxmlformats.org/markup-compatibility/2006">
          <mc:Choice Requires="x14">
            <control shapeId="2198" r:id="rId100" name="Check Box 150">
              <controlPr defaultSize="0" autoFill="0" autoLine="0" autoPict="0">
                <anchor moveWithCells="1">
                  <from>
                    <xdr:col>26</xdr:col>
                    <xdr:colOff>142875</xdr:colOff>
                    <xdr:row>172</xdr:row>
                    <xdr:rowOff>171450</xdr:rowOff>
                  </from>
                  <to>
                    <xdr:col>28</xdr:col>
                    <xdr:colOff>104775</xdr:colOff>
                    <xdr:row>174</xdr:row>
                    <xdr:rowOff>28575</xdr:rowOff>
                  </to>
                </anchor>
              </controlPr>
            </control>
          </mc:Choice>
        </mc:AlternateContent>
        <mc:AlternateContent xmlns:mc="http://schemas.openxmlformats.org/markup-compatibility/2006">
          <mc:Choice Requires="x14">
            <control shapeId="2199" r:id="rId101" name="Check Box 151">
              <controlPr defaultSize="0" autoFill="0" autoLine="0" autoPict="0">
                <anchor moveWithCells="1">
                  <from>
                    <xdr:col>28</xdr:col>
                    <xdr:colOff>142875</xdr:colOff>
                    <xdr:row>172</xdr:row>
                    <xdr:rowOff>171450</xdr:rowOff>
                  </from>
                  <to>
                    <xdr:col>30</xdr:col>
                    <xdr:colOff>104775</xdr:colOff>
                    <xdr:row>174</xdr:row>
                    <xdr:rowOff>28575</xdr:rowOff>
                  </to>
                </anchor>
              </controlPr>
            </control>
          </mc:Choice>
        </mc:AlternateContent>
        <mc:AlternateContent xmlns:mc="http://schemas.openxmlformats.org/markup-compatibility/2006">
          <mc:Choice Requires="x14">
            <control shapeId="2202" r:id="rId102" name="Check Box 154">
              <controlPr defaultSize="0" autoFill="0" autoLine="0" autoPict="0">
                <anchor moveWithCells="1">
                  <from>
                    <xdr:col>52</xdr:col>
                    <xdr:colOff>142875</xdr:colOff>
                    <xdr:row>172</xdr:row>
                    <xdr:rowOff>171450</xdr:rowOff>
                  </from>
                  <to>
                    <xdr:col>54</xdr:col>
                    <xdr:colOff>104775</xdr:colOff>
                    <xdr:row>174</xdr:row>
                    <xdr:rowOff>28575</xdr:rowOff>
                  </to>
                </anchor>
              </controlPr>
            </control>
          </mc:Choice>
        </mc:AlternateContent>
        <mc:AlternateContent xmlns:mc="http://schemas.openxmlformats.org/markup-compatibility/2006">
          <mc:Choice Requires="x14">
            <control shapeId="2203" r:id="rId103" name="Check Box 155">
              <controlPr defaultSize="0" autoFill="0" autoLine="0" autoPict="0">
                <anchor moveWithCells="1">
                  <from>
                    <xdr:col>54</xdr:col>
                    <xdr:colOff>142875</xdr:colOff>
                    <xdr:row>172</xdr:row>
                    <xdr:rowOff>171450</xdr:rowOff>
                  </from>
                  <to>
                    <xdr:col>56</xdr:col>
                    <xdr:colOff>104775</xdr:colOff>
                    <xdr:row>174</xdr:row>
                    <xdr:rowOff>28575</xdr:rowOff>
                  </to>
                </anchor>
              </controlPr>
            </control>
          </mc:Choice>
        </mc:AlternateContent>
        <mc:AlternateContent xmlns:mc="http://schemas.openxmlformats.org/markup-compatibility/2006">
          <mc:Choice Requires="x14">
            <control shapeId="2206" r:id="rId104" name="Check Box 158">
              <controlPr defaultSize="0" autoFill="0" autoLine="0" autoPict="0">
                <anchor moveWithCells="1">
                  <from>
                    <xdr:col>26</xdr:col>
                    <xdr:colOff>142875</xdr:colOff>
                    <xdr:row>174</xdr:row>
                    <xdr:rowOff>171450</xdr:rowOff>
                  </from>
                  <to>
                    <xdr:col>28</xdr:col>
                    <xdr:colOff>104775</xdr:colOff>
                    <xdr:row>176</xdr:row>
                    <xdr:rowOff>28575</xdr:rowOff>
                  </to>
                </anchor>
              </controlPr>
            </control>
          </mc:Choice>
        </mc:AlternateContent>
        <mc:AlternateContent xmlns:mc="http://schemas.openxmlformats.org/markup-compatibility/2006">
          <mc:Choice Requires="x14">
            <control shapeId="2207" r:id="rId105" name="Check Box 159">
              <controlPr defaultSize="0" autoFill="0" autoLine="0" autoPict="0">
                <anchor moveWithCells="1">
                  <from>
                    <xdr:col>28</xdr:col>
                    <xdr:colOff>142875</xdr:colOff>
                    <xdr:row>174</xdr:row>
                    <xdr:rowOff>171450</xdr:rowOff>
                  </from>
                  <to>
                    <xdr:col>30</xdr:col>
                    <xdr:colOff>104775</xdr:colOff>
                    <xdr:row>176</xdr:row>
                    <xdr:rowOff>28575</xdr:rowOff>
                  </to>
                </anchor>
              </controlPr>
            </control>
          </mc:Choice>
        </mc:AlternateContent>
        <mc:AlternateContent xmlns:mc="http://schemas.openxmlformats.org/markup-compatibility/2006">
          <mc:Choice Requires="x14">
            <control shapeId="2216" r:id="rId106" name="Check Box 168">
              <controlPr defaultSize="0" autoFill="0" autoLine="0" autoPict="0">
                <anchor moveWithCells="1">
                  <from>
                    <xdr:col>39</xdr:col>
                    <xdr:colOff>142875</xdr:colOff>
                    <xdr:row>176</xdr:row>
                    <xdr:rowOff>171450</xdr:rowOff>
                  </from>
                  <to>
                    <xdr:col>41</xdr:col>
                    <xdr:colOff>104775</xdr:colOff>
                    <xdr:row>178</xdr:row>
                    <xdr:rowOff>28575</xdr:rowOff>
                  </to>
                </anchor>
              </controlPr>
            </control>
          </mc:Choice>
        </mc:AlternateContent>
        <mc:AlternateContent xmlns:mc="http://schemas.openxmlformats.org/markup-compatibility/2006">
          <mc:Choice Requires="x14">
            <control shapeId="2217" r:id="rId107" name="Check Box 169">
              <controlPr defaultSize="0" autoFill="0" autoLine="0" autoPict="0">
                <anchor moveWithCells="1">
                  <from>
                    <xdr:col>41</xdr:col>
                    <xdr:colOff>142875</xdr:colOff>
                    <xdr:row>176</xdr:row>
                    <xdr:rowOff>171450</xdr:rowOff>
                  </from>
                  <to>
                    <xdr:col>43</xdr:col>
                    <xdr:colOff>104775</xdr:colOff>
                    <xdr:row>178</xdr:row>
                    <xdr:rowOff>28575</xdr:rowOff>
                  </to>
                </anchor>
              </controlPr>
            </control>
          </mc:Choice>
        </mc:AlternateContent>
        <mc:AlternateContent xmlns:mc="http://schemas.openxmlformats.org/markup-compatibility/2006">
          <mc:Choice Requires="x14">
            <control shapeId="2218" r:id="rId108" name="Check Box 170">
              <controlPr defaultSize="0" autoFill="0" autoLine="0" autoPict="0">
                <anchor moveWithCells="1">
                  <from>
                    <xdr:col>52</xdr:col>
                    <xdr:colOff>142875</xdr:colOff>
                    <xdr:row>176</xdr:row>
                    <xdr:rowOff>171450</xdr:rowOff>
                  </from>
                  <to>
                    <xdr:col>54</xdr:col>
                    <xdr:colOff>104775</xdr:colOff>
                    <xdr:row>178</xdr:row>
                    <xdr:rowOff>28575</xdr:rowOff>
                  </to>
                </anchor>
              </controlPr>
            </control>
          </mc:Choice>
        </mc:AlternateContent>
        <mc:AlternateContent xmlns:mc="http://schemas.openxmlformats.org/markup-compatibility/2006">
          <mc:Choice Requires="x14">
            <control shapeId="2219" r:id="rId109" name="Check Box 171">
              <controlPr defaultSize="0" autoFill="0" autoLine="0" autoPict="0">
                <anchor moveWithCells="1">
                  <from>
                    <xdr:col>54</xdr:col>
                    <xdr:colOff>142875</xdr:colOff>
                    <xdr:row>176</xdr:row>
                    <xdr:rowOff>171450</xdr:rowOff>
                  </from>
                  <to>
                    <xdr:col>56</xdr:col>
                    <xdr:colOff>104775</xdr:colOff>
                    <xdr:row>178</xdr:row>
                    <xdr:rowOff>28575</xdr:rowOff>
                  </to>
                </anchor>
              </controlPr>
            </control>
          </mc:Choice>
        </mc:AlternateContent>
        <mc:AlternateContent xmlns:mc="http://schemas.openxmlformats.org/markup-compatibility/2006">
          <mc:Choice Requires="x14">
            <control shapeId="2220" r:id="rId110" name="Check Box 172">
              <controlPr defaultSize="0" autoFill="0" autoLine="0" autoPict="0">
                <anchor moveWithCells="1">
                  <from>
                    <xdr:col>13</xdr:col>
                    <xdr:colOff>142875</xdr:colOff>
                    <xdr:row>178</xdr:row>
                    <xdr:rowOff>171450</xdr:rowOff>
                  </from>
                  <to>
                    <xdr:col>15</xdr:col>
                    <xdr:colOff>104775</xdr:colOff>
                    <xdr:row>180</xdr:row>
                    <xdr:rowOff>28575</xdr:rowOff>
                  </to>
                </anchor>
              </controlPr>
            </control>
          </mc:Choice>
        </mc:AlternateContent>
        <mc:AlternateContent xmlns:mc="http://schemas.openxmlformats.org/markup-compatibility/2006">
          <mc:Choice Requires="x14">
            <control shapeId="2221" r:id="rId111" name="Check Box 173">
              <controlPr defaultSize="0" autoFill="0" autoLine="0" autoPict="0">
                <anchor moveWithCells="1">
                  <from>
                    <xdr:col>15</xdr:col>
                    <xdr:colOff>142875</xdr:colOff>
                    <xdr:row>178</xdr:row>
                    <xdr:rowOff>171450</xdr:rowOff>
                  </from>
                  <to>
                    <xdr:col>17</xdr:col>
                    <xdr:colOff>104775</xdr:colOff>
                    <xdr:row>180</xdr:row>
                    <xdr:rowOff>28575</xdr:rowOff>
                  </to>
                </anchor>
              </controlPr>
            </control>
          </mc:Choice>
        </mc:AlternateContent>
        <mc:AlternateContent xmlns:mc="http://schemas.openxmlformats.org/markup-compatibility/2006">
          <mc:Choice Requires="x14">
            <control shapeId="2228" r:id="rId112" name="Check Box 180">
              <controlPr defaultSize="0" autoFill="0" autoLine="0" autoPict="0">
                <anchor moveWithCells="1">
                  <from>
                    <xdr:col>13</xdr:col>
                    <xdr:colOff>142875</xdr:colOff>
                    <xdr:row>180</xdr:row>
                    <xdr:rowOff>171450</xdr:rowOff>
                  </from>
                  <to>
                    <xdr:col>15</xdr:col>
                    <xdr:colOff>104775</xdr:colOff>
                    <xdr:row>182</xdr:row>
                    <xdr:rowOff>28575</xdr:rowOff>
                  </to>
                </anchor>
              </controlPr>
            </control>
          </mc:Choice>
        </mc:AlternateContent>
        <mc:AlternateContent xmlns:mc="http://schemas.openxmlformats.org/markup-compatibility/2006">
          <mc:Choice Requires="x14">
            <control shapeId="2229" r:id="rId113" name="Check Box 181">
              <controlPr defaultSize="0" autoFill="0" autoLine="0" autoPict="0">
                <anchor moveWithCells="1">
                  <from>
                    <xdr:col>15</xdr:col>
                    <xdr:colOff>142875</xdr:colOff>
                    <xdr:row>180</xdr:row>
                    <xdr:rowOff>171450</xdr:rowOff>
                  </from>
                  <to>
                    <xdr:col>17</xdr:col>
                    <xdr:colOff>104775</xdr:colOff>
                    <xdr:row>182</xdr:row>
                    <xdr:rowOff>28575</xdr:rowOff>
                  </to>
                </anchor>
              </controlPr>
            </control>
          </mc:Choice>
        </mc:AlternateContent>
        <mc:AlternateContent xmlns:mc="http://schemas.openxmlformats.org/markup-compatibility/2006">
          <mc:Choice Requires="x14">
            <control shapeId="2232" r:id="rId114" name="Check Box 184">
              <controlPr defaultSize="0" autoFill="0" autoLine="0" autoPict="0">
                <anchor moveWithCells="1">
                  <from>
                    <xdr:col>39</xdr:col>
                    <xdr:colOff>142875</xdr:colOff>
                    <xdr:row>180</xdr:row>
                    <xdr:rowOff>171450</xdr:rowOff>
                  </from>
                  <to>
                    <xdr:col>41</xdr:col>
                    <xdr:colOff>104775</xdr:colOff>
                    <xdr:row>182</xdr:row>
                    <xdr:rowOff>28575</xdr:rowOff>
                  </to>
                </anchor>
              </controlPr>
            </control>
          </mc:Choice>
        </mc:AlternateContent>
        <mc:AlternateContent xmlns:mc="http://schemas.openxmlformats.org/markup-compatibility/2006">
          <mc:Choice Requires="x14">
            <control shapeId="2233" r:id="rId115" name="Check Box 185">
              <controlPr defaultSize="0" autoFill="0" autoLine="0" autoPict="0">
                <anchor moveWithCells="1">
                  <from>
                    <xdr:col>41</xdr:col>
                    <xdr:colOff>142875</xdr:colOff>
                    <xdr:row>180</xdr:row>
                    <xdr:rowOff>171450</xdr:rowOff>
                  </from>
                  <to>
                    <xdr:col>43</xdr:col>
                    <xdr:colOff>104775</xdr:colOff>
                    <xdr:row>182</xdr:row>
                    <xdr:rowOff>28575</xdr:rowOff>
                  </to>
                </anchor>
              </controlPr>
            </control>
          </mc:Choice>
        </mc:AlternateContent>
        <mc:AlternateContent xmlns:mc="http://schemas.openxmlformats.org/markup-compatibility/2006">
          <mc:Choice Requires="x14">
            <control shapeId="2248" r:id="rId116" name="Check Box 200">
              <controlPr defaultSize="0" autoFill="0" autoLine="0" autoPict="0">
                <anchor moveWithCells="1">
                  <from>
                    <xdr:col>39</xdr:col>
                    <xdr:colOff>142875</xdr:colOff>
                    <xdr:row>184</xdr:row>
                    <xdr:rowOff>171450</xdr:rowOff>
                  </from>
                  <to>
                    <xdr:col>41</xdr:col>
                    <xdr:colOff>104775</xdr:colOff>
                    <xdr:row>186</xdr:row>
                    <xdr:rowOff>28575</xdr:rowOff>
                  </to>
                </anchor>
              </controlPr>
            </control>
          </mc:Choice>
        </mc:AlternateContent>
        <mc:AlternateContent xmlns:mc="http://schemas.openxmlformats.org/markup-compatibility/2006">
          <mc:Choice Requires="x14">
            <control shapeId="2249" r:id="rId117" name="Check Box 201">
              <controlPr defaultSize="0" autoFill="0" autoLine="0" autoPict="0">
                <anchor moveWithCells="1">
                  <from>
                    <xdr:col>41</xdr:col>
                    <xdr:colOff>142875</xdr:colOff>
                    <xdr:row>184</xdr:row>
                    <xdr:rowOff>171450</xdr:rowOff>
                  </from>
                  <to>
                    <xdr:col>43</xdr:col>
                    <xdr:colOff>104775</xdr:colOff>
                    <xdr:row>186</xdr:row>
                    <xdr:rowOff>28575</xdr:rowOff>
                  </to>
                </anchor>
              </controlPr>
            </control>
          </mc:Choice>
        </mc:AlternateContent>
        <mc:AlternateContent xmlns:mc="http://schemas.openxmlformats.org/markup-compatibility/2006">
          <mc:Choice Requires="x14">
            <control shapeId="2252" r:id="rId118" name="Check Box 204">
              <controlPr defaultSize="0" autoFill="0" autoLine="0" autoPict="0">
                <anchor moveWithCells="1">
                  <from>
                    <xdr:col>13</xdr:col>
                    <xdr:colOff>142875</xdr:colOff>
                    <xdr:row>186</xdr:row>
                    <xdr:rowOff>171450</xdr:rowOff>
                  </from>
                  <to>
                    <xdr:col>15</xdr:col>
                    <xdr:colOff>104775</xdr:colOff>
                    <xdr:row>188</xdr:row>
                    <xdr:rowOff>28575</xdr:rowOff>
                  </to>
                </anchor>
              </controlPr>
            </control>
          </mc:Choice>
        </mc:AlternateContent>
        <mc:AlternateContent xmlns:mc="http://schemas.openxmlformats.org/markup-compatibility/2006">
          <mc:Choice Requires="x14">
            <control shapeId="2253" r:id="rId119" name="Check Box 205">
              <controlPr defaultSize="0" autoFill="0" autoLine="0" autoPict="0">
                <anchor moveWithCells="1">
                  <from>
                    <xdr:col>15</xdr:col>
                    <xdr:colOff>142875</xdr:colOff>
                    <xdr:row>186</xdr:row>
                    <xdr:rowOff>171450</xdr:rowOff>
                  </from>
                  <to>
                    <xdr:col>17</xdr:col>
                    <xdr:colOff>104775</xdr:colOff>
                    <xdr:row>188</xdr:row>
                    <xdr:rowOff>28575</xdr:rowOff>
                  </to>
                </anchor>
              </controlPr>
            </control>
          </mc:Choice>
        </mc:AlternateContent>
        <mc:AlternateContent xmlns:mc="http://schemas.openxmlformats.org/markup-compatibility/2006">
          <mc:Choice Requires="x14">
            <control shapeId="2254" r:id="rId120" name="Check Box 206">
              <controlPr defaultSize="0" autoFill="0" autoLine="0" autoPict="0">
                <anchor moveWithCells="1">
                  <from>
                    <xdr:col>26</xdr:col>
                    <xdr:colOff>142875</xdr:colOff>
                    <xdr:row>186</xdr:row>
                    <xdr:rowOff>171450</xdr:rowOff>
                  </from>
                  <to>
                    <xdr:col>28</xdr:col>
                    <xdr:colOff>104775</xdr:colOff>
                    <xdr:row>188</xdr:row>
                    <xdr:rowOff>28575</xdr:rowOff>
                  </to>
                </anchor>
              </controlPr>
            </control>
          </mc:Choice>
        </mc:AlternateContent>
        <mc:AlternateContent xmlns:mc="http://schemas.openxmlformats.org/markup-compatibility/2006">
          <mc:Choice Requires="x14">
            <control shapeId="2255" r:id="rId121" name="Check Box 207">
              <controlPr defaultSize="0" autoFill="0" autoLine="0" autoPict="0">
                <anchor moveWithCells="1">
                  <from>
                    <xdr:col>28</xdr:col>
                    <xdr:colOff>142875</xdr:colOff>
                    <xdr:row>186</xdr:row>
                    <xdr:rowOff>171450</xdr:rowOff>
                  </from>
                  <to>
                    <xdr:col>30</xdr:col>
                    <xdr:colOff>104775</xdr:colOff>
                    <xdr:row>188</xdr:row>
                    <xdr:rowOff>28575</xdr:rowOff>
                  </to>
                </anchor>
              </controlPr>
            </control>
          </mc:Choice>
        </mc:AlternateContent>
        <mc:AlternateContent xmlns:mc="http://schemas.openxmlformats.org/markup-compatibility/2006">
          <mc:Choice Requires="x14">
            <control shapeId="2256" r:id="rId122" name="Check Box 208">
              <controlPr defaultSize="0" autoFill="0" autoLine="0" autoPict="0">
                <anchor moveWithCells="1">
                  <from>
                    <xdr:col>39</xdr:col>
                    <xdr:colOff>142875</xdr:colOff>
                    <xdr:row>186</xdr:row>
                    <xdr:rowOff>171450</xdr:rowOff>
                  </from>
                  <to>
                    <xdr:col>41</xdr:col>
                    <xdr:colOff>104775</xdr:colOff>
                    <xdr:row>188</xdr:row>
                    <xdr:rowOff>28575</xdr:rowOff>
                  </to>
                </anchor>
              </controlPr>
            </control>
          </mc:Choice>
        </mc:AlternateContent>
        <mc:AlternateContent xmlns:mc="http://schemas.openxmlformats.org/markup-compatibility/2006">
          <mc:Choice Requires="x14">
            <control shapeId="2257" r:id="rId123" name="Check Box 209">
              <controlPr defaultSize="0" autoFill="0" autoLine="0" autoPict="0">
                <anchor moveWithCells="1">
                  <from>
                    <xdr:col>41</xdr:col>
                    <xdr:colOff>142875</xdr:colOff>
                    <xdr:row>186</xdr:row>
                    <xdr:rowOff>171450</xdr:rowOff>
                  </from>
                  <to>
                    <xdr:col>43</xdr:col>
                    <xdr:colOff>104775</xdr:colOff>
                    <xdr:row>188</xdr:row>
                    <xdr:rowOff>28575</xdr:rowOff>
                  </to>
                </anchor>
              </controlPr>
            </control>
          </mc:Choice>
        </mc:AlternateContent>
        <mc:AlternateContent xmlns:mc="http://schemas.openxmlformats.org/markup-compatibility/2006">
          <mc:Choice Requires="x14">
            <control shapeId="2258" r:id="rId124" name="Check Box 210">
              <controlPr defaultSize="0" autoFill="0" autoLine="0" autoPict="0">
                <anchor moveWithCells="1">
                  <from>
                    <xdr:col>52</xdr:col>
                    <xdr:colOff>142875</xdr:colOff>
                    <xdr:row>186</xdr:row>
                    <xdr:rowOff>171450</xdr:rowOff>
                  </from>
                  <to>
                    <xdr:col>54</xdr:col>
                    <xdr:colOff>104775</xdr:colOff>
                    <xdr:row>188</xdr:row>
                    <xdr:rowOff>28575</xdr:rowOff>
                  </to>
                </anchor>
              </controlPr>
            </control>
          </mc:Choice>
        </mc:AlternateContent>
        <mc:AlternateContent xmlns:mc="http://schemas.openxmlformats.org/markup-compatibility/2006">
          <mc:Choice Requires="x14">
            <control shapeId="2259" r:id="rId125" name="Check Box 211">
              <controlPr defaultSize="0" autoFill="0" autoLine="0" autoPict="0">
                <anchor moveWithCells="1">
                  <from>
                    <xdr:col>54</xdr:col>
                    <xdr:colOff>142875</xdr:colOff>
                    <xdr:row>186</xdr:row>
                    <xdr:rowOff>171450</xdr:rowOff>
                  </from>
                  <to>
                    <xdr:col>56</xdr:col>
                    <xdr:colOff>104775</xdr:colOff>
                    <xdr:row>188</xdr:row>
                    <xdr:rowOff>28575</xdr:rowOff>
                  </to>
                </anchor>
              </controlPr>
            </control>
          </mc:Choice>
        </mc:AlternateContent>
        <mc:AlternateContent xmlns:mc="http://schemas.openxmlformats.org/markup-compatibility/2006">
          <mc:Choice Requires="x14">
            <control shapeId="2260" r:id="rId126" name="Check Box 212">
              <controlPr defaultSize="0" autoFill="0" autoLine="0" autoPict="0">
                <anchor moveWithCells="1">
                  <from>
                    <xdr:col>13</xdr:col>
                    <xdr:colOff>142875</xdr:colOff>
                    <xdr:row>188</xdr:row>
                    <xdr:rowOff>171450</xdr:rowOff>
                  </from>
                  <to>
                    <xdr:col>15</xdr:col>
                    <xdr:colOff>104775</xdr:colOff>
                    <xdr:row>190</xdr:row>
                    <xdr:rowOff>28575</xdr:rowOff>
                  </to>
                </anchor>
              </controlPr>
            </control>
          </mc:Choice>
        </mc:AlternateContent>
        <mc:AlternateContent xmlns:mc="http://schemas.openxmlformats.org/markup-compatibility/2006">
          <mc:Choice Requires="x14">
            <control shapeId="2261" r:id="rId127" name="Check Box 213">
              <controlPr defaultSize="0" autoFill="0" autoLine="0" autoPict="0">
                <anchor moveWithCells="1">
                  <from>
                    <xdr:col>15</xdr:col>
                    <xdr:colOff>142875</xdr:colOff>
                    <xdr:row>188</xdr:row>
                    <xdr:rowOff>171450</xdr:rowOff>
                  </from>
                  <to>
                    <xdr:col>17</xdr:col>
                    <xdr:colOff>104775</xdr:colOff>
                    <xdr:row>190</xdr:row>
                    <xdr:rowOff>28575</xdr:rowOff>
                  </to>
                </anchor>
              </controlPr>
            </control>
          </mc:Choice>
        </mc:AlternateContent>
        <mc:AlternateContent xmlns:mc="http://schemas.openxmlformats.org/markup-compatibility/2006">
          <mc:Choice Requires="x14">
            <control shapeId="2262" r:id="rId128" name="Check Box 214">
              <controlPr defaultSize="0" autoFill="0" autoLine="0" autoPict="0">
                <anchor moveWithCells="1">
                  <from>
                    <xdr:col>26</xdr:col>
                    <xdr:colOff>142875</xdr:colOff>
                    <xdr:row>188</xdr:row>
                    <xdr:rowOff>171450</xdr:rowOff>
                  </from>
                  <to>
                    <xdr:col>28</xdr:col>
                    <xdr:colOff>104775</xdr:colOff>
                    <xdr:row>190</xdr:row>
                    <xdr:rowOff>28575</xdr:rowOff>
                  </to>
                </anchor>
              </controlPr>
            </control>
          </mc:Choice>
        </mc:AlternateContent>
        <mc:AlternateContent xmlns:mc="http://schemas.openxmlformats.org/markup-compatibility/2006">
          <mc:Choice Requires="x14">
            <control shapeId="2263" r:id="rId129" name="Check Box 215">
              <controlPr defaultSize="0" autoFill="0" autoLine="0" autoPict="0">
                <anchor moveWithCells="1">
                  <from>
                    <xdr:col>28</xdr:col>
                    <xdr:colOff>142875</xdr:colOff>
                    <xdr:row>188</xdr:row>
                    <xdr:rowOff>171450</xdr:rowOff>
                  </from>
                  <to>
                    <xdr:col>30</xdr:col>
                    <xdr:colOff>104775</xdr:colOff>
                    <xdr:row>190</xdr:row>
                    <xdr:rowOff>28575</xdr:rowOff>
                  </to>
                </anchor>
              </controlPr>
            </control>
          </mc:Choice>
        </mc:AlternateContent>
        <mc:AlternateContent xmlns:mc="http://schemas.openxmlformats.org/markup-compatibility/2006">
          <mc:Choice Requires="x14">
            <control shapeId="2264" r:id="rId130" name="Check Box 216">
              <controlPr defaultSize="0" autoFill="0" autoLine="0" autoPict="0">
                <anchor moveWithCells="1">
                  <from>
                    <xdr:col>39</xdr:col>
                    <xdr:colOff>142875</xdr:colOff>
                    <xdr:row>188</xdr:row>
                    <xdr:rowOff>171450</xdr:rowOff>
                  </from>
                  <to>
                    <xdr:col>41</xdr:col>
                    <xdr:colOff>104775</xdr:colOff>
                    <xdr:row>190</xdr:row>
                    <xdr:rowOff>28575</xdr:rowOff>
                  </to>
                </anchor>
              </controlPr>
            </control>
          </mc:Choice>
        </mc:AlternateContent>
        <mc:AlternateContent xmlns:mc="http://schemas.openxmlformats.org/markup-compatibility/2006">
          <mc:Choice Requires="x14">
            <control shapeId="2265" r:id="rId131" name="Check Box 217">
              <controlPr defaultSize="0" autoFill="0" autoLine="0" autoPict="0">
                <anchor moveWithCells="1">
                  <from>
                    <xdr:col>41</xdr:col>
                    <xdr:colOff>142875</xdr:colOff>
                    <xdr:row>188</xdr:row>
                    <xdr:rowOff>171450</xdr:rowOff>
                  </from>
                  <to>
                    <xdr:col>43</xdr:col>
                    <xdr:colOff>104775</xdr:colOff>
                    <xdr:row>190</xdr:row>
                    <xdr:rowOff>28575</xdr:rowOff>
                  </to>
                </anchor>
              </controlPr>
            </control>
          </mc:Choice>
        </mc:AlternateContent>
        <mc:AlternateContent xmlns:mc="http://schemas.openxmlformats.org/markup-compatibility/2006">
          <mc:Choice Requires="x14">
            <control shapeId="2268" r:id="rId132" name="Check Box 220">
              <controlPr defaultSize="0" autoFill="0" autoLine="0" autoPict="0">
                <anchor moveWithCells="1">
                  <from>
                    <xdr:col>13</xdr:col>
                    <xdr:colOff>142875</xdr:colOff>
                    <xdr:row>190</xdr:row>
                    <xdr:rowOff>171450</xdr:rowOff>
                  </from>
                  <to>
                    <xdr:col>15</xdr:col>
                    <xdr:colOff>104775</xdr:colOff>
                    <xdr:row>192</xdr:row>
                    <xdr:rowOff>28575</xdr:rowOff>
                  </to>
                </anchor>
              </controlPr>
            </control>
          </mc:Choice>
        </mc:AlternateContent>
        <mc:AlternateContent xmlns:mc="http://schemas.openxmlformats.org/markup-compatibility/2006">
          <mc:Choice Requires="x14">
            <control shapeId="2269" r:id="rId133" name="Check Box 221">
              <controlPr defaultSize="0" autoFill="0" autoLine="0" autoPict="0">
                <anchor moveWithCells="1">
                  <from>
                    <xdr:col>15</xdr:col>
                    <xdr:colOff>142875</xdr:colOff>
                    <xdr:row>190</xdr:row>
                    <xdr:rowOff>171450</xdr:rowOff>
                  </from>
                  <to>
                    <xdr:col>17</xdr:col>
                    <xdr:colOff>104775</xdr:colOff>
                    <xdr:row>192</xdr:row>
                    <xdr:rowOff>28575</xdr:rowOff>
                  </to>
                </anchor>
              </controlPr>
            </control>
          </mc:Choice>
        </mc:AlternateContent>
        <mc:AlternateContent xmlns:mc="http://schemas.openxmlformats.org/markup-compatibility/2006">
          <mc:Choice Requires="x14">
            <control shapeId="2270" r:id="rId134" name="Check Box 222">
              <controlPr defaultSize="0" autoFill="0" autoLine="0" autoPict="0">
                <anchor moveWithCells="1">
                  <from>
                    <xdr:col>26</xdr:col>
                    <xdr:colOff>142875</xdr:colOff>
                    <xdr:row>190</xdr:row>
                    <xdr:rowOff>171450</xdr:rowOff>
                  </from>
                  <to>
                    <xdr:col>28</xdr:col>
                    <xdr:colOff>104775</xdr:colOff>
                    <xdr:row>192</xdr:row>
                    <xdr:rowOff>28575</xdr:rowOff>
                  </to>
                </anchor>
              </controlPr>
            </control>
          </mc:Choice>
        </mc:AlternateContent>
        <mc:AlternateContent xmlns:mc="http://schemas.openxmlformats.org/markup-compatibility/2006">
          <mc:Choice Requires="x14">
            <control shapeId="2271" r:id="rId135" name="Check Box 223">
              <controlPr defaultSize="0" autoFill="0" autoLine="0" autoPict="0">
                <anchor moveWithCells="1">
                  <from>
                    <xdr:col>28</xdr:col>
                    <xdr:colOff>142875</xdr:colOff>
                    <xdr:row>190</xdr:row>
                    <xdr:rowOff>171450</xdr:rowOff>
                  </from>
                  <to>
                    <xdr:col>30</xdr:col>
                    <xdr:colOff>104775</xdr:colOff>
                    <xdr:row>192</xdr:row>
                    <xdr:rowOff>28575</xdr:rowOff>
                  </to>
                </anchor>
              </controlPr>
            </control>
          </mc:Choice>
        </mc:AlternateContent>
        <mc:AlternateContent xmlns:mc="http://schemas.openxmlformats.org/markup-compatibility/2006">
          <mc:Choice Requires="x14">
            <control shapeId="2274" r:id="rId136" name="Check Box 226">
              <controlPr defaultSize="0" autoFill="0" autoLine="0" autoPict="0">
                <anchor moveWithCells="1">
                  <from>
                    <xdr:col>52</xdr:col>
                    <xdr:colOff>142875</xdr:colOff>
                    <xdr:row>190</xdr:row>
                    <xdr:rowOff>171450</xdr:rowOff>
                  </from>
                  <to>
                    <xdr:col>54</xdr:col>
                    <xdr:colOff>104775</xdr:colOff>
                    <xdr:row>192</xdr:row>
                    <xdr:rowOff>28575</xdr:rowOff>
                  </to>
                </anchor>
              </controlPr>
            </control>
          </mc:Choice>
        </mc:AlternateContent>
        <mc:AlternateContent xmlns:mc="http://schemas.openxmlformats.org/markup-compatibility/2006">
          <mc:Choice Requires="x14">
            <control shapeId="2275" r:id="rId137" name="Check Box 227">
              <controlPr defaultSize="0" autoFill="0" autoLine="0" autoPict="0">
                <anchor moveWithCells="1">
                  <from>
                    <xdr:col>54</xdr:col>
                    <xdr:colOff>142875</xdr:colOff>
                    <xdr:row>190</xdr:row>
                    <xdr:rowOff>171450</xdr:rowOff>
                  </from>
                  <to>
                    <xdr:col>56</xdr:col>
                    <xdr:colOff>104775</xdr:colOff>
                    <xdr:row>192</xdr:row>
                    <xdr:rowOff>28575</xdr:rowOff>
                  </to>
                </anchor>
              </controlPr>
            </control>
          </mc:Choice>
        </mc:AlternateContent>
        <mc:AlternateContent xmlns:mc="http://schemas.openxmlformats.org/markup-compatibility/2006">
          <mc:Choice Requires="x14">
            <control shapeId="2276" r:id="rId138" name="Check Box 228">
              <controlPr defaultSize="0" autoFill="0" autoLine="0" autoPict="0">
                <anchor moveWithCells="1">
                  <from>
                    <xdr:col>13</xdr:col>
                    <xdr:colOff>142875</xdr:colOff>
                    <xdr:row>192</xdr:row>
                    <xdr:rowOff>171450</xdr:rowOff>
                  </from>
                  <to>
                    <xdr:col>15</xdr:col>
                    <xdr:colOff>104775</xdr:colOff>
                    <xdr:row>194</xdr:row>
                    <xdr:rowOff>28575</xdr:rowOff>
                  </to>
                </anchor>
              </controlPr>
            </control>
          </mc:Choice>
        </mc:AlternateContent>
        <mc:AlternateContent xmlns:mc="http://schemas.openxmlformats.org/markup-compatibility/2006">
          <mc:Choice Requires="x14">
            <control shapeId="2277" r:id="rId139" name="Check Box 229">
              <controlPr defaultSize="0" autoFill="0" autoLine="0" autoPict="0">
                <anchor moveWithCells="1">
                  <from>
                    <xdr:col>15</xdr:col>
                    <xdr:colOff>142875</xdr:colOff>
                    <xdr:row>192</xdr:row>
                    <xdr:rowOff>171450</xdr:rowOff>
                  </from>
                  <to>
                    <xdr:col>17</xdr:col>
                    <xdr:colOff>104775</xdr:colOff>
                    <xdr:row>194</xdr:row>
                    <xdr:rowOff>28575</xdr:rowOff>
                  </to>
                </anchor>
              </controlPr>
            </control>
          </mc:Choice>
        </mc:AlternateContent>
        <mc:AlternateContent xmlns:mc="http://schemas.openxmlformats.org/markup-compatibility/2006">
          <mc:Choice Requires="x14">
            <control shapeId="2278" r:id="rId140" name="Check Box 230">
              <controlPr defaultSize="0" autoFill="0" autoLine="0" autoPict="0">
                <anchor moveWithCells="1">
                  <from>
                    <xdr:col>26</xdr:col>
                    <xdr:colOff>142875</xdr:colOff>
                    <xdr:row>192</xdr:row>
                    <xdr:rowOff>171450</xdr:rowOff>
                  </from>
                  <to>
                    <xdr:col>28</xdr:col>
                    <xdr:colOff>104775</xdr:colOff>
                    <xdr:row>194</xdr:row>
                    <xdr:rowOff>28575</xdr:rowOff>
                  </to>
                </anchor>
              </controlPr>
            </control>
          </mc:Choice>
        </mc:AlternateContent>
        <mc:AlternateContent xmlns:mc="http://schemas.openxmlformats.org/markup-compatibility/2006">
          <mc:Choice Requires="x14">
            <control shapeId="2279" r:id="rId141" name="Check Box 231">
              <controlPr defaultSize="0" autoFill="0" autoLine="0" autoPict="0">
                <anchor moveWithCells="1">
                  <from>
                    <xdr:col>28</xdr:col>
                    <xdr:colOff>142875</xdr:colOff>
                    <xdr:row>192</xdr:row>
                    <xdr:rowOff>171450</xdr:rowOff>
                  </from>
                  <to>
                    <xdr:col>30</xdr:col>
                    <xdr:colOff>104775</xdr:colOff>
                    <xdr:row>194</xdr:row>
                    <xdr:rowOff>28575</xdr:rowOff>
                  </to>
                </anchor>
              </controlPr>
            </control>
          </mc:Choice>
        </mc:AlternateContent>
        <mc:AlternateContent xmlns:mc="http://schemas.openxmlformats.org/markup-compatibility/2006">
          <mc:Choice Requires="x14">
            <control shapeId="2280" r:id="rId142" name="Check Box 232">
              <controlPr defaultSize="0" autoFill="0" autoLine="0" autoPict="0">
                <anchor moveWithCells="1">
                  <from>
                    <xdr:col>39</xdr:col>
                    <xdr:colOff>142875</xdr:colOff>
                    <xdr:row>192</xdr:row>
                    <xdr:rowOff>171450</xdr:rowOff>
                  </from>
                  <to>
                    <xdr:col>41</xdr:col>
                    <xdr:colOff>104775</xdr:colOff>
                    <xdr:row>194</xdr:row>
                    <xdr:rowOff>28575</xdr:rowOff>
                  </to>
                </anchor>
              </controlPr>
            </control>
          </mc:Choice>
        </mc:AlternateContent>
        <mc:AlternateContent xmlns:mc="http://schemas.openxmlformats.org/markup-compatibility/2006">
          <mc:Choice Requires="x14">
            <control shapeId="2281" r:id="rId143" name="Check Box 233">
              <controlPr defaultSize="0" autoFill="0" autoLine="0" autoPict="0">
                <anchor moveWithCells="1">
                  <from>
                    <xdr:col>41</xdr:col>
                    <xdr:colOff>142875</xdr:colOff>
                    <xdr:row>192</xdr:row>
                    <xdr:rowOff>171450</xdr:rowOff>
                  </from>
                  <to>
                    <xdr:col>43</xdr:col>
                    <xdr:colOff>104775</xdr:colOff>
                    <xdr:row>194</xdr:row>
                    <xdr:rowOff>28575</xdr:rowOff>
                  </to>
                </anchor>
              </controlPr>
            </control>
          </mc:Choice>
        </mc:AlternateContent>
        <mc:AlternateContent xmlns:mc="http://schemas.openxmlformats.org/markup-compatibility/2006">
          <mc:Choice Requires="x14">
            <control shapeId="2282" r:id="rId144" name="Check Box 234">
              <controlPr defaultSize="0" autoFill="0" autoLine="0" autoPict="0">
                <anchor moveWithCells="1">
                  <from>
                    <xdr:col>52</xdr:col>
                    <xdr:colOff>142875</xdr:colOff>
                    <xdr:row>192</xdr:row>
                    <xdr:rowOff>171450</xdr:rowOff>
                  </from>
                  <to>
                    <xdr:col>54</xdr:col>
                    <xdr:colOff>104775</xdr:colOff>
                    <xdr:row>194</xdr:row>
                    <xdr:rowOff>28575</xdr:rowOff>
                  </to>
                </anchor>
              </controlPr>
            </control>
          </mc:Choice>
        </mc:AlternateContent>
        <mc:AlternateContent xmlns:mc="http://schemas.openxmlformats.org/markup-compatibility/2006">
          <mc:Choice Requires="x14">
            <control shapeId="2283" r:id="rId145" name="Check Box 235">
              <controlPr defaultSize="0" autoFill="0" autoLine="0" autoPict="0">
                <anchor moveWithCells="1">
                  <from>
                    <xdr:col>54</xdr:col>
                    <xdr:colOff>142875</xdr:colOff>
                    <xdr:row>192</xdr:row>
                    <xdr:rowOff>171450</xdr:rowOff>
                  </from>
                  <to>
                    <xdr:col>56</xdr:col>
                    <xdr:colOff>104775</xdr:colOff>
                    <xdr:row>194</xdr:row>
                    <xdr:rowOff>28575</xdr:rowOff>
                  </to>
                </anchor>
              </controlPr>
            </control>
          </mc:Choice>
        </mc:AlternateContent>
        <mc:AlternateContent xmlns:mc="http://schemas.openxmlformats.org/markup-compatibility/2006">
          <mc:Choice Requires="x14">
            <control shapeId="2284" r:id="rId146" name="Check Box 236">
              <controlPr defaultSize="0" autoFill="0" autoLine="0" autoPict="0">
                <anchor moveWithCells="1">
                  <from>
                    <xdr:col>13</xdr:col>
                    <xdr:colOff>142875</xdr:colOff>
                    <xdr:row>194</xdr:row>
                    <xdr:rowOff>171450</xdr:rowOff>
                  </from>
                  <to>
                    <xdr:col>15</xdr:col>
                    <xdr:colOff>104775</xdr:colOff>
                    <xdr:row>196</xdr:row>
                    <xdr:rowOff>28575</xdr:rowOff>
                  </to>
                </anchor>
              </controlPr>
            </control>
          </mc:Choice>
        </mc:AlternateContent>
        <mc:AlternateContent xmlns:mc="http://schemas.openxmlformats.org/markup-compatibility/2006">
          <mc:Choice Requires="x14">
            <control shapeId="2285" r:id="rId147" name="Check Box 237">
              <controlPr defaultSize="0" autoFill="0" autoLine="0" autoPict="0">
                <anchor moveWithCells="1">
                  <from>
                    <xdr:col>15</xdr:col>
                    <xdr:colOff>142875</xdr:colOff>
                    <xdr:row>194</xdr:row>
                    <xdr:rowOff>171450</xdr:rowOff>
                  </from>
                  <to>
                    <xdr:col>17</xdr:col>
                    <xdr:colOff>104775</xdr:colOff>
                    <xdr:row>196</xdr:row>
                    <xdr:rowOff>28575</xdr:rowOff>
                  </to>
                </anchor>
              </controlPr>
            </control>
          </mc:Choice>
        </mc:AlternateContent>
        <mc:AlternateContent xmlns:mc="http://schemas.openxmlformats.org/markup-compatibility/2006">
          <mc:Choice Requires="x14">
            <control shapeId="2286" r:id="rId148" name="Check Box 238">
              <controlPr defaultSize="0" autoFill="0" autoLine="0" autoPict="0">
                <anchor moveWithCells="1">
                  <from>
                    <xdr:col>26</xdr:col>
                    <xdr:colOff>142875</xdr:colOff>
                    <xdr:row>194</xdr:row>
                    <xdr:rowOff>171450</xdr:rowOff>
                  </from>
                  <to>
                    <xdr:col>28</xdr:col>
                    <xdr:colOff>104775</xdr:colOff>
                    <xdr:row>196</xdr:row>
                    <xdr:rowOff>28575</xdr:rowOff>
                  </to>
                </anchor>
              </controlPr>
            </control>
          </mc:Choice>
        </mc:AlternateContent>
        <mc:AlternateContent xmlns:mc="http://schemas.openxmlformats.org/markup-compatibility/2006">
          <mc:Choice Requires="x14">
            <control shapeId="2287" r:id="rId149" name="Check Box 239">
              <controlPr defaultSize="0" autoFill="0" autoLine="0" autoPict="0">
                <anchor moveWithCells="1">
                  <from>
                    <xdr:col>28</xdr:col>
                    <xdr:colOff>142875</xdr:colOff>
                    <xdr:row>194</xdr:row>
                    <xdr:rowOff>171450</xdr:rowOff>
                  </from>
                  <to>
                    <xdr:col>30</xdr:col>
                    <xdr:colOff>104775</xdr:colOff>
                    <xdr:row>196</xdr:row>
                    <xdr:rowOff>28575</xdr:rowOff>
                  </to>
                </anchor>
              </controlPr>
            </control>
          </mc:Choice>
        </mc:AlternateContent>
        <mc:AlternateContent xmlns:mc="http://schemas.openxmlformats.org/markup-compatibility/2006">
          <mc:Choice Requires="x14">
            <control shapeId="2288" r:id="rId150" name="Check Box 240">
              <controlPr defaultSize="0" autoFill="0" autoLine="0" autoPict="0">
                <anchor moveWithCells="1">
                  <from>
                    <xdr:col>39</xdr:col>
                    <xdr:colOff>142875</xdr:colOff>
                    <xdr:row>194</xdr:row>
                    <xdr:rowOff>171450</xdr:rowOff>
                  </from>
                  <to>
                    <xdr:col>41</xdr:col>
                    <xdr:colOff>104775</xdr:colOff>
                    <xdr:row>196</xdr:row>
                    <xdr:rowOff>28575</xdr:rowOff>
                  </to>
                </anchor>
              </controlPr>
            </control>
          </mc:Choice>
        </mc:AlternateContent>
        <mc:AlternateContent xmlns:mc="http://schemas.openxmlformats.org/markup-compatibility/2006">
          <mc:Choice Requires="x14">
            <control shapeId="2289" r:id="rId151" name="Check Box 241">
              <controlPr defaultSize="0" autoFill="0" autoLine="0" autoPict="0">
                <anchor moveWithCells="1">
                  <from>
                    <xdr:col>41</xdr:col>
                    <xdr:colOff>142875</xdr:colOff>
                    <xdr:row>194</xdr:row>
                    <xdr:rowOff>171450</xdr:rowOff>
                  </from>
                  <to>
                    <xdr:col>43</xdr:col>
                    <xdr:colOff>104775</xdr:colOff>
                    <xdr:row>196</xdr:row>
                    <xdr:rowOff>28575</xdr:rowOff>
                  </to>
                </anchor>
              </controlPr>
            </control>
          </mc:Choice>
        </mc:AlternateContent>
        <mc:AlternateContent xmlns:mc="http://schemas.openxmlformats.org/markup-compatibility/2006">
          <mc:Choice Requires="x14">
            <control shapeId="2290" r:id="rId152" name="Check Box 242">
              <controlPr defaultSize="0" autoFill="0" autoLine="0" autoPict="0">
                <anchor moveWithCells="1">
                  <from>
                    <xdr:col>52</xdr:col>
                    <xdr:colOff>142875</xdr:colOff>
                    <xdr:row>194</xdr:row>
                    <xdr:rowOff>171450</xdr:rowOff>
                  </from>
                  <to>
                    <xdr:col>54</xdr:col>
                    <xdr:colOff>104775</xdr:colOff>
                    <xdr:row>196</xdr:row>
                    <xdr:rowOff>28575</xdr:rowOff>
                  </to>
                </anchor>
              </controlPr>
            </control>
          </mc:Choice>
        </mc:AlternateContent>
        <mc:AlternateContent xmlns:mc="http://schemas.openxmlformats.org/markup-compatibility/2006">
          <mc:Choice Requires="x14">
            <control shapeId="2291" r:id="rId153" name="Check Box 243">
              <controlPr defaultSize="0" autoFill="0" autoLine="0" autoPict="0">
                <anchor moveWithCells="1">
                  <from>
                    <xdr:col>54</xdr:col>
                    <xdr:colOff>142875</xdr:colOff>
                    <xdr:row>194</xdr:row>
                    <xdr:rowOff>171450</xdr:rowOff>
                  </from>
                  <to>
                    <xdr:col>56</xdr:col>
                    <xdr:colOff>104775</xdr:colOff>
                    <xdr:row>196</xdr:row>
                    <xdr:rowOff>28575</xdr:rowOff>
                  </to>
                </anchor>
              </controlPr>
            </control>
          </mc:Choice>
        </mc:AlternateContent>
        <mc:AlternateContent xmlns:mc="http://schemas.openxmlformats.org/markup-compatibility/2006">
          <mc:Choice Requires="x14">
            <control shapeId="2292" r:id="rId154" name="Check Box 244">
              <controlPr defaultSize="0" autoFill="0" autoLine="0" autoPict="0">
                <anchor moveWithCells="1">
                  <from>
                    <xdr:col>13</xdr:col>
                    <xdr:colOff>142875</xdr:colOff>
                    <xdr:row>196</xdr:row>
                    <xdr:rowOff>180975</xdr:rowOff>
                  </from>
                  <to>
                    <xdr:col>15</xdr:col>
                    <xdr:colOff>104775</xdr:colOff>
                    <xdr:row>198</xdr:row>
                    <xdr:rowOff>28575</xdr:rowOff>
                  </to>
                </anchor>
              </controlPr>
            </control>
          </mc:Choice>
        </mc:AlternateContent>
        <mc:AlternateContent xmlns:mc="http://schemas.openxmlformats.org/markup-compatibility/2006">
          <mc:Choice Requires="x14">
            <control shapeId="2293" r:id="rId155" name="Check Box 245">
              <controlPr defaultSize="0" autoFill="0" autoLine="0" autoPict="0">
                <anchor moveWithCells="1">
                  <from>
                    <xdr:col>15</xdr:col>
                    <xdr:colOff>142875</xdr:colOff>
                    <xdr:row>196</xdr:row>
                    <xdr:rowOff>180975</xdr:rowOff>
                  </from>
                  <to>
                    <xdr:col>17</xdr:col>
                    <xdr:colOff>104775</xdr:colOff>
                    <xdr:row>198</xdr:row>
                    <xdr:rowOff>28575</xdr:rowOff>
                  </to>
                </anchor>
              </controlPr>
            </control>
          </mc:Choice>
        </mc:AlternateContent>
        <mc:AlternateContent xmlns:mc="http://schemas.openxmlformats.org/markup-compatibility/2006">
          <mc:Choice Requires="x14">
            <control shapeId="2294" r:id="rId156" name="Check Box 246">
              <controlPr defaultSize="0" autoFill="0" autoLine="0" autoPict="0">
                <anchor moveWithCells="1">
                  <from>
                    <xdr:col>26</xdr:col>
                    <xdr:colOff>142875</xdr:colOff>
                    <xdr:row>196</xdr:row>
                    <xdr:rowOff>180975</xdr:rowOff>
                  </from>
                  <to>
                    <xdr:col>28</xdr:col>
                    <xdr:colOff>104775</xdr:colOff>
                    <xdr:row>198</xdr:row>
                    <xdr:rowOff>28575</xdr:rowOff>
                  </to>
                </anchor>
              </controlPr>
            </control>
          </mc:Choice>
        </mc:AlternateContent>
        <mc:AlternateContent xmlns:mc="http://schemas.openxmlformats.org/markup-compatibility/2006">
          <mc:Choice Requires="x14">
            <control shapeId="2295" r:id="rId157" name="Check Box 247">
              <controlPr defaultSize="0" autoFill="0" autoLine="0" autoPict="0">
                <anchor moveWithCells="1">
                  <from>
                    <xdr:col>28</xdr:col>
                    <xdr:colOff>142875</xdr:colOff>
                    <xdr:row>196</xdr:row>
                    <xdr:rowOff>180975</xdr:rowOff>
                  </from>
                  <to>
                    <xdr:col>30</xdr:col>
                    <xdr:colOff>104775</xdr:colOff>
                    <xdr:row>198</xdr:row>
                    <xdr:rowOff>28575</xdr:rowOff>
                  </to>
                </anchor>
              </controlPr>
            </control>
          </mc:Choice>
        </mc:AlternateContent>
        <mc:AlternateContent xmlns:mc="http://schemas.openxmlformats.org/markup-compatibility/2006">
          <mc:Choice Requires="x14">
            <control shapeId="2296" r:id="rId158" name="Check Box 248">
              <controlPr defaultSize="0" autoFill="0" autoLine="0" autoPict="0">
                <anchor moveWithCells="1">
                  <from>
                    <xdr:col>39</xdr:col>
                    <xdr:colOff>142875</xdr:colOff>
                    <xdr:row>196</xdr:row>
                    <xdr:rowOff>180975</xdr:rowOff>
                  </from>
                  <to>
                    <xdr:col>41</xdr:col>
                    <xdr:colOff>104775</xdr:colOff>
                    <xdr:row>198</xdr:row>
                    <xdr:rowOff>28575</xdr:rowOff>
                  </to>
                </anchor>
              </controlPr>
            </control>
          </mc:Choice>
        </mc:AlternateContent>
        <mc:AlternateContent xmlns:mc="http://schemas.openxmlformats.org/markup-compatibility/2006">
          <mc:Choice Requires="x14">
            <control shapeId="2297" r:id="rId159" name="Check Box 249">
              <controlPr defaultSize="0" autoFill="0" autoLine="0" autoPict="0">
                <anchor moveWithCells="1">
                  <from>
                    <xdr:col>41</xdr:col>
                    <xdr:colOff>142875</xdr:colOff>
                    <xdr:row>196</xdr:row>
                    <xdr:rowOff>180975</xdr:rowOff>
                  </from>
                  <to>
                    <xdr:col>43</xdr:col>
                    <xdr:colOff>104775</xdr:colOff>
                    <xdr:row>198</xdr:row>
                    <xdr:rowOff>28575</xdr:rowOff>
                  </to>
                </anchor>
              </controlPr>
            </control>
          </mc:Choice>
        </mc:AlternateContent>
        <mc:AlternateContent xmlns:mc="http://schemas.openxmlformats.org/markup-compatibility/2006">
          <mc:Choice Requires="x14">
            <control shapeId="2300" r:id="rId160" name="Check Box 252">
              <controlPr defaultSize="0" autoFill="0" autoLine="0" autoPict="0">
                <anchor moveWithCells="1">
                  <from>
                    <xdr:col>13</xdr:col>
                    <xdr:colOff>142875</xdr:colOff>
                    <xdr:row>198</xdr:row>
                    <xdr:rowOff>171450</xdr:rowOff>
                  </from>
                  <to>
                    <xdr:col>15</xdr:col>
                    <xdr:colOff>104775</xdr:colOff>
                    <xdr:row>200</xdr:row>
                    <xdr:rowOff>28575</xdr:rowOff>
                  </to>
                </anchor>
              </controlPr>
            </control>
          </mc:Choice>
        </mc:AlternateContent>
        <mc:AlternateContent xmlns:mc="http://schemas.openxmlformats.org/markup-compatibility/2006">
          <mc:Choice Requires="x14">
            <control shapeId="2301" r:id="rId161" name="Check Box 253">
              <controlPr defaultSize="0" autoFill="0" autoLine="0" autoPict="0">
                <anchor moveWithCells="1">
                  <from>
                    <xdr:col>15</xdr:col>
                    <xdr:colOff>142875</xdr:colOff>
                    <xdr:row>198</xdr:row>
                    <xdr:rowOff>171450</xdr:rowOff>
                  </from>
                  <to>
                    <xdr:col>17</xdr:col>
                    <xdr:colOff>104775</xdr:colOff>
                    <xdr:row>200</xdr:row>
                    <xdr:rowOff>28575</xdr:rowOff>
                  </to>
                </anchor>
              </controlPr>
            </control>
          </mc:Choice>
        </mc:AlternateContent>
        <mc:AlternateContent xmlns:mc="http://schemas.openxmlformats.org/markup-compatibility/2006">
          <mc:Choice Requires="x14">
            <control shapeId="2302" r:id="rId162" name="Check Box 254">
              <controlPr defaultSize="0" autoFill="0" autoLine="0" autoPict="0">
                <anchor moveWithCells="1">
                  <from>
                    <xdr:col>26</xdr:col>
                    <xdr:colOff>142875</xdr:colOff>
                    <xdr:row>198</xdr:row>
                    <xdr:rowOff>171450</xdr:rowOff>
                  </from>
                  <to>
                    <xdr:col>28</xdr:col>
                    <xdr:colOff>104775</xdr:colOff>
                    <xdr:row>200</xdr:row>
                    <xdr:rowOff>28575</xdr:rowOff>
                  </to>
                </anchor>
              </controlPr>
            </control>
          </mc:Choice>
        </mc:AlternateContent>
        <mc:AlternateContent xmlns:mc="http://schemas.openxmlformats.org/markup-compatibility/2006">
          <mc:Choice Requires="x14">
            <control shapeId="2303" r:id="rId163" name="Check Box 255">
              <controlPr defaultSize="0" autoFill="0" autoLine="0" autoPict="0">
                <anchor moveWithCells="1">
                  <from>
                    <xdr:col>28</xdr:col>
                    <xdr:colOff>142875</xdr:colOff>
                    <xdr:row>198</xdr:row>
                    <xdr:rowOff>171450</xdr:rowOff>
                  </from>
                  <to>
                    <xdr:col>30</xdr:col>
                    <xdr:colOff>104775</xdr:colOff>
                    <xdr:row>200</xdr:row>
                    <xdr:rowOff>28575</xdr:rowOff>
                  </to>
                </anchor>
              </controlPr>
            </control>
          </mc:Choice>
        </mc:AlternateContent>
        <mc:AlternateContent xmlns:mc="http://schemas.openxmlformats.org/markup-compatibility/2006">
          <mc:Choice Requires="x14">
            <control shapeId="2308" r:id="rId164" name="Check Box 260">
              <controlPr defaultSize="0" autoFill="0" autoLine="0" autoPict="0">
                <anchor moveWithCells="1">
                  <from>
                    <xdr:col>13</xdr:col>
                    <xdr:colOff>142875</xdr:colOff>
                    <xdr:row>202</xdr:row>
                    <xdr:rowOff>171450</xdr:rowOff>
                  </from>
                  <to>
                    <xdr:col>15</xdr:col>
                    <xdr:colOff>104775</xdr:colOff>
                    <xdr:row>204</xdr:row>
                    <xdr:rowOff>28575</xdr:rowOff>
                  </to>
                </anchor>
              </controlPr>
            </control>
          </mc:Choice>
        </mc:AlternateContent>
        <mc:AlternateContent xmlns:mc="http://schemas.openxmlformats.org/markup-compatibility/2006">
          <mc:Choice Requires="x14">
            <control shapeId="2309" r:id="rId165" name="Check Box 261">
              <controlPr defaultSize="0" autoFill="0" autoLine="0" autoPict="0">
                <anchor moveWithCells="1">
                  <from>
                    <xdr:col>15</xdr:col>
                    <xdr:colOff>142875</xdr:colOff>
                    <xdr:row>202</xdr:row>
                    <xdr:rowOff>171450</xdr:rowOff>
                  </from>
                  <to>
                    <xdr:col>17</xdr:col>
                    <xdr:colOff>104775</xdr:colOff>
                    <xdr:row>204</xdr:row>
                    <xdr:rowOff>28575</xdr:rowOff>
                  </to>
                </anchor>
              </controlPr>
            </control>
          </mc:Choice>
        </mc:AlternateContent>
        <mc:AlternateContent xmlns:mc="http://schemas.openxmlformats.org/markup-compatibility/2006">
          <mc:Choice Requires="x14">
            <control shapeId="2310" r:id="rId166" name="Check Box 262">
              <controlPr defaultSize="0" autoFill="0" autoLine="0" autoPict="0">
                <anchor moveWithCells="1">
                  <from>
                    <xdr:col>26</xdr:col>
                    <xdr:colOff>142875</xdr:colOff>
                    <xdr:row>202</xdr:row>
                    <xdr:rowOff>171450</xdr:rowOff>
                  </from>
                  <to>
                    <xdr:col>28</xdr:col>
                    <xdr:colOff>104775</xdr:colOff>
                    <xdr:row>204</xdr:row>
                    <xdr:rowOff>28575</xdr:rowOff>
                  </to>
                </anchor>
              </controlPr>
            </control>
          </mc:Choice>
        </mc:AlternateContent>
        <mc:AlternateContent xmlns:mc="http://schemas.openxmlformats.org/markup-compatibility/2006">
          <mc:Choice Requires="x14">
            <control shapeId="2311" r:id="rId167" name="Check Box 263">
              <controlPr defaultSize="0" autoFill="0" autoLine="0" autoPict="0">
                <anchor moveWithCells="1">
                  <from>
                    <xdr:col>28</xdr:col>
                    <xdr:colOff>142875</xdr:colOff>
                    <xdr:row>202</xdr:row>
                    <xdr:rowOff>171450</xdr:rowOff>
                  </from>
                  <to>
                    <xdr:col>30</xdr:col>
                    <xdr:colOff>104775</xdr:colOff>
                    <xdr:row>204</xdr:row>
                    <xdr:rowOff>28575</xdr:rowOff>
                  </to>
                </anchor>
              </controlPr>
            </control>
          </mc:Choice>
        </mc:AlternateContent>
        <mc:AlternateContent xmlns:mc="http://schemas.openxmlformats.org/markup-compatibility/2006">
          <mc:Choice Requires="x14">
            <control shapeId="2312" r:id="rId168" name="Check Box 264">
              <controlPr defaultSize="0" autoFill="0" autoLine="0" autoPict="0">
                <anchor moveWithCells="1">
                  <from>
                    <xdr:col>39</xdr:col>
                    <xdr:colOff>142875</xdr:colOff>
                    <xdr:row>202</xdr:row>
                    <xdr:rowOff>171450</xdr:rowOff>
                  </from>
                  <to>
                    <xdr:col>41</xdr:col>
                    <xdr:colOff>104775</xdr:colOff>
                    <xdr:row>204</xdr:row>
                    <xdr:rowOff>28575</xdr:rowOff>
                  </to>
                </anchor>
              </controlPr>
            </control>
          </mc:Choice>
        </mc:AlternateContent>
        <mc:AlternateContent xmlns:mc="http://schemas.openxmlformats.org/markup-compatibility/2006">
          <mc:Choice Requires="x14">
            <control shapeId="2313" r:id="rId169" name="Check Box 265">
              <controlPr defaultSize="0" autoFill="0" autoLine="0" autoPict="0">
                <anchor moveWithCells="1">
                  <from>
                    <xdr:col>41</xdr:col>
                    <xdr:colOff>142875</xdr:colOff>
                    <xdr:row>202</xdr:row>
                    <xdr:rowOff>171450</xdr:rowOff>
                  </from>
                  <to>
                    <xdr:col>43</xdr:col>
                    <xdr:colOff>104775</xdr:colOff>
                    <xdr:row>204</xdr:row>
                    <xdr:rowOff>28575</xdr:rowOff>
                  </to>
                </anchor>
              </controlPr>
            </control>
          </mc:Choice>
        </mc:AlternateContent>
        <mc:AlternateContent xmlns:mc="http://schemas.openxmlformats.org/markup-compatibility/2006">
          <mc:Choice Requires="x14">
            <control shapeId="2317" r:id="rId170" name="Check Box 269">
              <controlPr defaultSize="0" autoFill="0" autoLine="0" autoPict="0">
                <anchor moveWithCells="1">
                  <from>
                    <xdr:col>15</xdr:col>
                    <xdr:colOff>142875</xdr:colOff>
                    <xdr:row>207</xdr:row>
                    <xdr:rowOff>161925</xdr:rowOff>
                  </from>
                  <to>
                    <xdr:col>17</xdr:col>
                    <xdr:colOff>104775</xdr:colOff>
                    <xdr:row>209</xdr:row>
                    <xdr:rowOff>28575</xdr:rowOff>
                  </to>
                </anchor>
              </controlPr>
            </control>
          </mc:Choice>
        </mc:AlternateContent>
        <mc:AlternateContent xmlns:mc="http://schemas.openxmlformats.org/markup-compatibility/2006">
          <mc:Choice Requires="x14">
            <control shapeId="2318" r:id="rId171" name="Check Box 270">
              <controlPr defaultSize="0" autoFill="0" autoLine="0" autoPict="0">
                <anchor moveWithCells="1">
                  <from>
                    <xdr:col>26</xdr:col>
                    <xdr:colOff>142875</xdr:colOff>
                    <xdr:row>207</xdr:row>
                    <xdr:rowOff>161925</xdr:rowOff>
                  </from>
                  <to>
                    <xdr:col>28</xdr:col>
                    <xdr:colOff>104775</xdr:colOff>
                    <xdr:row>209</xdr:row>
                    <xdr:rowOff>28575</xdr:rowOff>
                  </to>
                </anchor>
              </controlPr>
            </control>
          </mc:Choice>
        </mc:AlternateContent>
        <mc:AlternateContent xmlns:mc="http://schemas.openxmlformats.org/markup-compatibility/2006">
          <mc:Choice Requires="x14">
            <control shapeId="2319" r:id="rId172" name="Check Box 271">
              <controlPr defaultSize="0" autoFill="0" autoLine="0" autoPict="0">
                <anchor moveWithCells="1">
                  <from>
                    <xdr:col>39</xdr:col>
                    <xdr:colOff>142875</xdr:colOff>
                    <xdr:row>207</xdr:row>
                    <xdr:rowOff>161925</xdr:rowOff>
                  </from>
                  <to>
                    <xdr:col>41</xdr:col>
                    <xdr:colOff>104775</xdr:colOff>
                    <xdr:row>209</xdr:row>
                    <xdr:rowOff>28575</xdr:rowOff>
                  </to>
                </anchor>
              </controlPr>
            </control>
          </mc:Choice>
        </mc:AlternateContent>
        <mc:AlternateContent xmlns:mc="http://schemas.openxmlformats.org/markup-compatibility/2006">
          <mc:Choice Requires="x14">
            <control shapeId="2320" r:id="rId173" name="Check Box 272">
              <controlPr defaultSize="0" autoFill="0" autoLine="0" autoPict="0">
                <anchor moveWithCells="1">
                  <from>
                    <xdr:col>52</xdr:col>
                    <xdr:colOff>142875</xdr:colOff>
                    <xdr:row>207</xdr:row>
                    <xdr:rowOff>161925</xdr:rowOff>
                  </from>
                  <to>
                    <xdr:col>54</xdr:col>
                    <xdr:colOff>104775</xdr:colOff>
                    <xdr:row>209</xdr:row>
                    <xdr:rowOff>28575</xdr:rowOff>
                  </to>
                </anchor>
              </controlPr>
            </control>
          </mc:Choice>
        </mc:AlternateContent>
        <mc:AlternateContent xmlns:mc="http://schemas.openxmlformats.org/markup-compatibility/2006">
          <mc:Choice Requires="x14">
            <control shapeId="2321" r:id="rId174" name="Check Box 273">
              <controlPr defaultSize="0" autoFill="0" autoLine="0" autoPict="0">
                <anchor moveWithCells="1">
                  <from>
                    <xdr:col>54</xdr:col>
                    <xdr:colOff>142875</xdr:colOff>
                    <xdr:row>207</xdr:row>
                    <xdr:rowOff>161925</xdr:rowOff>
                  </from>
                  <to>
                    <xdr:col>56</xdr:col>
                    <xdr:colOff>104775</xdr:colOff>
                    <xdr:row>209</xdr:row>
                    <xdr:rowOff>28575</xdr:rowOff>
                  </to>
                </anchor>
              </controlPr>
            </control>
          </mc:Choice>
        </mc:AlternateContent>
        <mc:AlternateContent xmlns:mc="http://schemas.openxmlformats.org/markup-compatibility/2006">
          <mc:Choice Requires="x14">
            <control shapeId="2322" r:id="rId175" name="Check Box 274">
              <controlPr defaultSize="0" autoFill="0" autoLine="0" autoPict="0">
                <anchor moveWithCells="1">
                  <from>
                    <xdr:col>13</xdr:col>
                    <xdr:colOff>142875</xdr:colOff>
                    <xdr:row>209</xdr:row>
                    <xdr:rowOff>152400</xdr:rowOff>
                  </from>
                  <to>
                    <xdr:col>15</xdr:col>
                    <xdr:colOff>104775</xdr:colOff>
                    <xdr:row>211</xdr:row>
                    <xdr:rowOff>9525</xdr:rowOff>
                  </to>
                </anchor>
              </controlPr>
            </control>
          </mc:Choice>
        </mc:AlternateContent>
        <mc:AlternateContent xmlns:mc="http://schemas.openxmlformats.org/markup-compatibility/2006">
          <mc:Choice Requires="x14">
            <control shapeId="2325" r:id="rId176" name="Check Box 277">
              <controlPr defaultSize="0" autoFill="0" autoLine="0" autoPict="0">
                <anchor moveWithCells="1">
                  <from>
                    <xdr:col>39</xdr:col>
                    <xdr:colOff>142875</xdr:colOff>
                    <xdr:row>209</xdr:row>
                    <xdr:rowOff>152400</xdr:rowOff>
                  </from>
                  <to>
                    <xdr:col>41</xdr:col>
                    <xdr:colOff>104775</xdr:colOff>
                    <xdr:row>211</xdr:row>
                    <xdr:rowOff>9525</xdr:rowOff>
                  </to>
                </anchor>
              </controlPr>
            </control>
          </mc:Choice>
        </mc:AlternateContent>
        <mc:AlternateContent xmlns:mc="http://schemas.openxmlformats.org/markup-compatibility/2006">
          <mc:Choice Requires="x14">
            <control shapeId="2326" r:id="rId177" name="Check Box 278">
              <controlPr defaultSize="0" autoFill="0" autoLine="0" autoPict="0">
                <anchor moveWithCells="1">
                  <from>
                    <xdr:col>52</xdr:col>
                    <xdr:colOff>142875</xdr:colOff>
                    <xdr:row>209</xdr:row>
                    <xdr:rowOff>152400</xdr:rowOff>
                  </from>
                  <to>
                    <xdr:col>54</xdr:col>
                    <xdr:colOff>104775</xdr:colOff>
                    <xdr:row>211</xdr:row>
                    <xdr:rowOff>9525</xdr:rowOff>
                  </to>
                </anchor>
              </controlPr>
            </control>
          </mc:Choice>
        </mc:AlternateContent>
        <mc:AlternateContent xmlns:mc="http://schemas.openxmlformats.org/markup-compatibility/2006">
          <mc:Choice Requires="x14">
            <control shapeId="2327" r:id="rId178" name="Check Box 279">
              <controlPr defaultSize="0" autoFill="0" autoLine="0" autoPict="0">
                <anchor moveWithCells="1">
                  <from>
                    <xdr:col>54</xdr:col>
                    <xdr:colOff>142875</xdr:colOff>
                    <xdr:row>209</xdr:row>
                    <xdr:rowOff>152400</xdr:rowOff>
                  </from>
                  <to>
                    <xdr:col>56</xdr:col>
                    <xdr:colOff>104775</xdr:colOff>
                    <xdr:row>211</xdr:row>
                    <xdr:rowOff>9525</xdr:rowOff>
                  </to>
                </anchor>
              </controlPr>
            </control>
          </mc:Choice>
        </mc:AlternateContent>
        <mc:AlternateContent xmlns:mc="http://schemas.openxmlformats.org/markup-compatibility/2006">
          <mc:Choice Requires="x14">
            <control shapeId="2330" r:id="rId179" name="Check Box 282">
              <controlPr defaultSize="0" autoFill="0" autoLine="0" autoPict="0">
                <anchor moveWithCells="1">
                  <from>
                    <xdr:col>26</xdr:col>
                    <xdr:colOff>142875</xdr:colOff>
                    <xdr:row>211</xdr:row>
                    <xdr:rowOff>161925</xdr:rowOff>
                  </from>
                  <to>
                    <xdr:col>28</xdr:col>
                    <xdr:colOff>104775</xdr:colOff>
                    <xdr:row>213</xdr:row>
                    <xdr:rowOff>28575</xdr:rowOff>
                  </to>
                </anchor>
              </controlPr>
            </control>
          </mc:Choice>
        </mc:AlternateContent>
        <mc:AlternateContent xmlns:mc="http://schemas.openxmlformats.org/markup-compatibility/2006">
          <mc:Choice Requires="x14">
            <control shapeId="2331" r:id="rId180" name="Check Box 283">
              <controlPr defaultSize="0" autoFill="0" autoLine="0" autoPict="0">
                <anchor moveWithCells="1">
                  <from>
                    <xdr:col>28</xdr:col>
                    <xdr:colOff>142875</xdr:colOff>
                    <xdr:row>211</xdr:row>
                    <xdr:rowOff>161925</xdr:rowOff>
                  </from>
                  <to>
                    <xdr:col>30</xdr:col>
                    <xdr:colOff>104775</xdr:colOff>
                    <xdr:row>213</xdr:row>
                    <xdr:rowOff>28575</xdr:rowOff>
                  </to>
                </anchor>
              </controlPr>
            </control>
          </mc:Choice>
        </mc:AlternateContent>
        <mc:AlternateContent xmlns:mc="http://schemas.openxmlformats.org/markup-compatibility/2006">
          <mc:Choice Requires="x14">
            <control shapeId="2332" r:id="rId181" name="Check Box 284">
              <controlPr defaultSize="0" autoFill="0" autoLine="0" autoPict="0">
                <anchor moveWithCells="1">
                  <from>
                    <xdr:col>39</xdr:col>
                    <xdr:colOff>142875</xdr:colOff>
                    <xdr:row>211</xdr:row>
                    <xdr:rowOff>161925</xdr:rowOff>
                  </from>
                  <to>
                    <xdr:col>41</xdr:col>
                    <xdr:colOff>104775</xdr:colOff>
                    <xdr:row>213</xdr:row>
                    <xdr:rowOff>28575</xdr:rowOff>
                  </to>
                </anchor>
              </controlPr>
            </control>
          </mc:Choice>
        </mc:AlternateContent>
        <mc:AlternateContent xmlns:mc="http://schemas.openxmlformats.org/markup-compatibility/2006">
          <mc:Choice Requires="x14">
            <control shapeId="2333" r:id="rId182" name="Check Box 285">
              <controlPr defaultSize="0" autoFill="0" autoLine="0" autoPict="0">
                <anchor moveWithCells="1">
                  <from>
                    <xdr:col>52</xdr:col>
                    <xdr:colOff>142875</xdr:colOff>
                    <xdr:row>211</xdr:row>
                    <xdr:rowOff>161925</xdr:rowOff>
                  </from>
                  <to>
                    <xdr:col>54</xdr:col>
                    <xdr:colOff>104775</xdr:colOff>
                    <xdr:row>213</xdr:row>
                    <xdr:rowOff>28575</xdr:rowOff>
                  </to>
                </anchor>
              </controlPr>
            </control>
          </mc:Choice>
        </mc:AlternateContent>
        <mc:AlternateContent xmlns:mc="http://schemas.openxmlformats.org/markup-compatibility/2006">
          <mc:Choice Requires="x14">
            <control shapeId="2336" r:id="rId183" name="Check Box 288">
              <controlPr defaultSize="0" autoFill="0" autoLine="0" autoPict="0">
                <anchor moveWithCells="1">
                  <from>
                    <xdr:col>39</xdr:col>
                    <xdr:colOff>142875</xdr:colOff>
                    <xdr:row>213</xdr:row>
                    <xdr:rowOff>161925</xdr:rowOff>
                  </from>
                  <to>
                    <xdr:col>41</xdr:col>
                    <xdr:colOff>104775</xdr:colOff>
                    <xdr:row>215</xdr:row>
                    <xdr:rowOff>28575</xdr:rowOff>
                  </to>
                </anchor>
              </controlPr>
            </control>
          </mc:Choice>
        </mc:AlternateContent>
        <mc:AlternateContent xmlns:mc="http://schemas.openxmlformats.org/markup-compatibility/2006">
          <mc:Choice Requires="x14">
            <control shapeId="2337" r:id="rId184" name="Check Box 289">
              <controlPr defaultSize="0" autoFill="0" autoLine="0" autoPict="0">
                <anchor moveWithCells="1">
                  <from>
                    <xdr:col>52</xdr:col>
                    <xdr:colOff>142875</xdr:colOff>
                    <xdr:row>213</xdr:row>
                    <xdr:rowOff>161925</xdr:rowOff>
                  </from>
                  <to>
                    <xdr:col>54</xdr:col>
                    <xdr:colOff>104775</xdr:colOff>
                    <xdr:row>215</xdr:row>
                    <xdr:rowOff>28575</xdr:rowOff>
                  </to>
                </anchor>
              </controlPr>
            </control>
          </mc:Choice>
        </mc:AlternateContent>
        <mc:AlternateContent xmlns:mc="http://schemas.openxmlformats.org/markup-compatibility/2006">
          <mc:Choice Requires="x14">
            <control shapeId="2338" r:id="rId185" name="Check Box 290">
              <controlPr defaultSize="0" autoFill="0" autoLine="0" autoPict="0">
                <anchor moveWithCells="1">
                  <from>
                    <xdr:col>13</xdr:col>
                    <xdr:colOff>142875</xdr:colOff>
                    <xdr:row>215</xdr:row>
                    <xdr:rowOff>161925</xdr:rowOff>
                  </from>
                  <to>
                    <xdr:col>15</xdr:col>
                    <xdr:colOff>104775</xdr:colOff>
                    <xdr:row>217</xdr:row>
                    <xdr:rowOff>28575</xdr:rowOff>
                  </to>
                </anchor>
              </controlPr>
            </control>
          </mc:Choice>
        </mc:AlternateContent>
        <mc:AlternateContent xmlns:mc="http://schemas.openxmlformats.org/markup-compatibility/2006">
          <mc:Choice Requires="x14">
            <control shapeId="2339" r:id="rId186" name="Check Box 291">
              <controlPr defaultSize="0" autoFill="0" autoLine="0" autoPict="0">
                <anchor moveWithCells="1">
                  <from>
                    <xdr:col>26</xdr:col>
                    <xdr:colOff>142875</xdr:colOff>
                    <xdr:row>215</xdr:row>
                    <xdr:rowOff>161925</xdr:rowOff>
                  </from>
                  <to>
                    <xdr:col>28</xdr:col>
                    <xdr:colOff>104775</xdr:colOff>
                    <xdr:row>217</xdr:row>
                    <xdr:rowOff>28575</xdr:rowOff>
                  </to>
                </anchor>
              </controlPr>
            </control>
          </mc:Choice>
        </mc:AlternateContent>
        <mc:AlternateContent xmlns:mc="http://schemas.openxmlformats.org/markup-compatibility/2006">
          <mc:Choice Requires="x14">
            <control shapeId="2340" r:id="rId187" name="Check Box 292">
              <controlPr defaultSize="0" autoFill="0" autoLine="0" autoPict="0">
                <anchor moveWithCells="1">
                  <from>
                    <xdr:col>39</xdr:col>
                    <xdr:colOff>142875</xdr:colOff>
                    <xdr:row>215</xdr:row>
                    <xdr:rowOff>161925</xdr:rowOff>
                  </from>
                  <to>
                    <xdr:col>41</xdr:col>
                    <xdr:colOff>104775</xdr:colOff>
                    <xdr:row>217</xdr:row>
                    <xdr:rowOff>28575</xdr:rowOff>
                  </to>
                </anchor>
              </controlPr>
            </control>
          </mc:Choice>
        </mc:AlternateContent>
        <mc:AlternateContent xmlns:mc="http://schemas.openxmlformats.org/markup-compatibility/2006">
          <mc:Choice Requires="x14">
            <control shapeId="2341" r:id="rId188" name="Check Box 293">
              <controlPr defaultSize="0" autoFill="0" autoLine="0" autoPict="0">
                <anchor moveWithCells="1">
                  <from>
                    <xdr:col>41</xdr:col>
                    <xdr:colOff>142875</xdr:colOff>
                    <xdr:row>215</xdr:row>
                    <xdr:rowOff>161925</xdr:rowOff>
                  </from>
                  <to>
                    <xdr:col>43</xdr:col>
                    <xdr:colOff>104775</xdr:colOff>
                    <xdr:row>217</xdr:row>
                    <xdr:rowOff>28575</xdr:rowOff>
                  </to>
                </anchor>
              </controlPr>
            </control>
          </mc:Choice>
        </mc:AlternateContent>
        <mc:AlternateContent xmlns:mc="http://schemas.openxmlformats.org/markup-compatibility/2006">
          <mc:Choice Requires="x14">
            <control shapeId="2344" r:id="rId189" name="Check Box 296">
              <controlPr defaultSize="0" autoFill="0" autoLine="0" autoPict="0">
                <anchor moveWithCells="1">
                  <from>
                    <xdr:col>13</xdr:col>
                    <xdr:colOff>133350</xdr:colOff>
                    <xdr:row>217</xdr:row>
                    <xdr:rowOff>161925</xdr:rowOff>
                  </from>
                  <to>
                    <xdr:col>15</xdr:col>
                    <xdr:colOff>95250</xdr:colOff>
                    <xdr:row>219</xdr:row>
                    <xdr:rowOff>28575</xdr:rowOff>
                  </to>
                </anchor>
              </controlPr>
            </control>
          </mc:Choice>
        </mc:AlternateContent>
        <mc:AlternateContent xmlns:mc="http://schemas.openxmlformats.org/markup-compatibility/2006">
          <mc:Choice Requires="x14">
            <control shapeId="2345" r:id="rId190" name="Check Box 297">
              <controlPr defaultSize="0" autoFill="0" autoLine="0" autoPict="0">
                <anchor moveWithCells="1">
                  <from>
                    <xdr:col>15</xdr:col>
                    <xdr:colOff>133350</xdr:colOff>
                    <xdr:row>217</xdr:row>
                    <xdr:rowOff>161925</xdr:rowOff>
                  </from>
                  <to>
                    <xdr:col>17</xdr:col>
                    <xdr:colOff>95250</xdr:colOff>
                    <xdr:row>219</xdr:row>
                    <xdr:rowOff>28575</xdr:rowOff>
                  </to>
                </anchor>
              </controlPr>
            </control>
          </mc:Choice>
        </mc:AlternateContent>
        <mc:AlternateContent xmlns:mc="http://schemas.openxmlformats.org/markup-compatibility/2006">
          <mc:Choice Requires="x14">
            <control shapeId="2346" r:id="rId191" name="Check Box 298">
              <controlPr defaultSize="0" autoFill="0" autoLine="0" autoPict="0">
                <anchor moveWithCells="1">
                  <from>
                    <xdr:col>26</xdr:col>
                    <xdr:colOff>142875</xdr:colOff>
                    <xdr:row>217</xdr:row>
                    <xdr:rowOff>161925</xdr:rowOff>
                  </from>
                  <to>
                    <xdr:col>28</xdr:col>
                    <xdr:colOff>104775</xdr:colOff>
                    <xdr:row>219</xdr:row>
                    <xdr:rowOff>28575</xdr:rowOff>
                  </to>
                </anchor>
              </controlPr>
            </control>
          </mc:Choice>
        </mc:AlternateContent>
        <mc:AlternateContent xmlns:mc="http://schemas.openxmlformats.org/markup-compatibility/2006">
          <mc:Choice Requires="x14">
            <control shapeId="2347" r:id="rId192" name="Check Box 299">
              <controlPr defaultSize="0" autoFill="0" autoLine="0" autoPict="0">
                <anchor moveWithCells="1">
                  <from>
                    <xdr:col>28</xdr:col>
                    <xdr:colOff>142875</xdr:colOff>
                    <xdr:row>217</xdr:row>
                    <xdr:rowOff>161925</xdr:rowOff>
                  </from>
                  <to>
                    <xdr:col>30</xdr:col>
                    <xdr:colOff>104775</xdr:colOff>
                    <xdr:row>219</xdr:row>
                    <xdr:rowOff>28575</xdr:rowOff>
                  </to>
                </anchor>
              </controlPr>
            </control>
          </mc:Choice>
        </mc:AlternateContent>
        <mc:AlternateContent xmlns:mc="http://schemas.openxmlformats.org/markup-compatibility/2006">
          <mc:Choice Requires="x14">
            <control shapeId="2348" r:id="rId193" name="Check Box 300">
              <controlPr defaultSize="0" autoFill="0" autoLine="0" autoPict="0">
                <anchor moveWithCells="1">
                  <from>
                    <xdr:col>39</xdr:col>
                    <xdr:colOff>142875</xdr:colOff>
                    <xdr:row>217</xdr:row>
                    <xdr:rowOff>161925</xdr:rowOff>
                  </from>
                  <to>
                    <xdr:col>41</xdr:col>
                    <xdr:colOff>104775</xdr:colOff>
                    <xdr:row>219</xdr:row>
                    <xdr:rowOff>28575</xdr:rowOff>
                  </to>
                </anchor>
              </controlPr>
            </control>
          </mc:Choice>
        </mc:AlternateContent>
        <mc:AlternateContent xmlns:mc="http://schemas.openxmlformats.org/markup-compatibility/2006">
          <mc:Choice Requires="x14">
            <control shapeId="2349" r:id="rId194" name="Check Box 301">
              <controlPr defaultSize="0" autoFill="0" autoLine="0" autoPict="0">
                <anchor moveWithCells="1">
                  <from>
                    <xdr:col>41</xdr:col>
                    <xdr:colOff>142875</xdr:colOff>
                    <xdr:row>217</xdr:row>
                    <xdr:rowOff>161925</xdr:rowOff>
                  </from>
                  <to>
                    <xdr:col>43</xdr:col>
                    <xdr:colOff>104775</xdr:colOff>
                    <xdr:row>219</xdr:row>
                    <xdr:rowOff>28575</xdr:rowOff>
                  </to>
                </anchor>
              </controlPr>
            </control>
          </mc:Choice>
        </mc:AlternateContent>
        <mc:AlternateContent xmlns:mc="http://schemas.openxmlformats.org/markup-compatibility/2006">
          <mc:Choice Requires="x14">
            <control shapeId="2350" r:id="rId195" name="Check Box 302">
              <controlPr defaultSize="0" autoFill="0" autoLine="0" autoPict="0">
                <anchor moveWithCells="1">
                  <from>
                    <xdr:col>52</xdr:col>
                    <xdr:colOff>142875</xdr:colOff>
                    <xdr:row>217</xdr:row>
                    <xdr:rowOff>161925</xdr:rowOff>
                  </from>
                  <to>
                    <xdr:col>54</xdr:col>
                    <xdr:colOff>104775</xdr:colOff>
                    <xdr:row>219</xdr:row>
                    <xdr:rowOff>28575</xdr:rowOff>
                  </to>
                </anchor>
              </controlPr>
            </control>
          </mc:Choice>
        </mc:AlternateContent>
        <mc:AlternateContent xmlns:mc="http://schemas.openxmlformats.org/markup-compatibility/2006">
          <mc:Choice Requires="x14">
            <control shapeId="2353" r:id="rId196" name="Check Box 305">
              <controlPr defaultSize="0" autoFill="0" autoLine="0" autoPict="0">
                <anchor moveWithCells="1">
                  <from>
                    <xdr:col>26</xdr:col>
                    <xdr:colOff>142875</xdr:colOff>
                    <xdr:row>219</xdr:row>
                    <xdr:rowOff>161925</xdr:rowOff>
                  </from>
                  <to>
                    <xdr:col>28</xdr:col>
                    <xdr:colOff>104775</xdr:colOff>
                    <xdr:row>221</xdr:row>
                    <xdr:rowOff>28575</xdr:rowOff>
                  </to>
                </anchor>
              </controlPr>
            </control>
          </mc:Choice>
        </mc:AlternateContent>
        <mc:AlternateContent xmlns:mc="http://schemas.openxmlformats.org/markup-compatibility/2006">
          <mc:Choice Requires="x14">
            <control shapeId="2354" r:id="rId197" name="Check Box 306">
              <controlPr defaultSize="0" autoFill="0" autoLine="0" autoPict="0">
                <anchor moveWithCells="1">
                  <from>
                    <xdr:col>28</xdr:col>
                    <xdr:colOff>142875</xdr:colOff>
                    <xdr:row>219</xdr:row>
                    <xdr:rowOff>161925</xdr:rowOff>
                  </from>
                  <to>
                    <xdr:col>30</xdr:col>
                    <xdr:colOff>104775</xdr:colOff>
                    <xdr:row>221</xdr:row>
                    <xdr:rowOff>28575</xdr:rowOff>
                  </to>
                </anchor>
              </controlPr>
            </control>
          </mc:Choice>
        </mc:AlternateContent>
        <mc:AlternateContent xmlns:mc="http://schemas.openxmlformats.org/markup-compatibility/2006">
          <mc:Choice Requires="x14">
            <control shapeId="2361" r:id="rId198" name="Check Box 313">
              <controlPr defaultSize="0" autoFill="0" autoLine="0" autoPict="0">
                <anchor moveWithCells="1">
                  <from>
                    <xdr:col>26</xdr:col>
                    <xdr:colOff>142875</xdr:colOff>
                    <xdr:row>221</xdr:row>
                    <xdr:rowOff>161925</xdr:rowOff>
                  </from>
                  <to>
                    <xdr:col>28</xdr:col>
                    <xdr:colOff>104775</xdr:colOff>
                    <xdr:row>223</xdr:row>
                    <xdr:rowOff>28575</xdr:rowOff>
                  </to>
                </anchor>
              </controlPr>
            </control>
          </mc:Choice>
        </mc:AlternateContent>
        <mc:AlternateContent xmlns:mc="http://schemas.openxmlformats.org/markup-compatibility/2006">
          <mc:Choice Requires="x14">
            <control shapeId="2362" r:id="rId199" name="Check Box 314">
              <controlPr defaultSize="0" autoFill="0" autoLine="0" autoPict="0">
                <anchor moveWithCells="1">
                  <from>
                    <xdr:col>39</xdr:col>
                    <xdr:colOff>142875</xdr:colOff>
                    <xdr:row>221</xdr:row>
                    <xdr:rowOff>161925</xdr:rowOff>
                  </from>
                  <to>
                    <xdr:col>41</xdr:col>
                    <xdr:colOff>104775</xdr:colOff>
                    <xdr:row>223</xdr:row>
                    <xdr:rowOff>28575</xdr:rowOff>
                  </to>
                </anchor>
              </controlPr>
            </control>
          </mc:Choice>
        </mc:AlternateContent>
        <mc:AlternateContent xmlns:mc="http://schemas.openxmlformats.org/markup-compatibility/2006">
          <mc:Choice Requires="x14">
            <control shapeId="2363" r:id="rId200" name="Check Box 315">
              <controlPr defaultSize="0" autoFill="0" autoLine="0" autoPict="0">
                <anchor moveWithCells="1">
                  <from>
                    <xdr:col>41</xdr:col>
                    <xdr:colOff>142875</xdr:colOff>
                    <xdr:row>221</xdr:row>
                    <xdr:rowOff>161925</xdr:rowOff>
                  </from>
                  <to>
                    <xdr:col>43</xdr:col>
                    <xdr:colOff>104775</xdr:colOff>
                    <xdr:row>223</xdr:row>
                    <xdr:rowOff>28575</xdr:rowOff>
                  </to>
                </anchor>
              </controlPr>
            </control>
          </mc:Choice>
        </mc:AlternateContent>
        <mc:AlternateContent xmlns:mc="http://schemas.openxmlformats.org/markup-compatibility/2006">
          <mc:Choice Requires="x14">
            <control shapeId="2364" r:id="rId201" name="Check Box 316">
              <controlPr defaultSize="0" autoFill="0" autoLine="0" autoPict="0">
                <anchor moveWithCells="1">
                  <from>
                    <xdr:col>52</xdr:col>
                    <xdr:colOff>142875</xdr:colOff>
                    <xdr:row>221</xdr:row>
                    <xdr:rowOff>161925</xdr:rowOff>
                  </from>
                  <to>
                    <xdr:col>54</xdr:col>
                    <xdr:colOff>104775</xdr:colOff>
                    <xdr:row>223</xdr:row>
                    <xdr:rowOff>28575</xdr:rowOff>
                  </to>
                </anchor>
              </controlPr>
            </control>
          </mc:Choice>
        </mc:AlternateContent>
        <mc:AlternateContent xmlns:mc="http://schemas.openxmlformats.org/markup-compatibility/2006">
          <mc:Choice Requires="x14">
            <control shapeId="2365" r:id="rId202" name="Check Box 317">
              <controlPr defaultSize="0" autoFill="0" autoLine="0" autoPict="0">
                <anchor moveWithCells="1">
                  <from>
                    <xdr:col>54</xdr:col>
                    <xdr:colOff>142875</xdr:colOff>
                    <xdr:row>221</xdr:row>
                    <xdr:rowOff>161925</xdr:rowOff>
                  </from>
                  <to>
                    <xdr:col>56</xdr:col>
                    <xdr:colOff>104775</xdr:colOff>
                    <xdr:row>223</xdr:row>
                    <xdr:rowOff>28575</xdr:rowOff>
                  </to>
                </anchor>
              </controlPr>
            </control>
          </mc:Choice>
        </mc:AlternateContent>
        <mc:AlternateContent xmlns:mc="http://schemas.openxmlformats.org/markup-compatibility/2006">
          <mc:Choice Requires="x14">
            <control shapeId="2368" r:id="rId203" name="Check Box 320">
              <controlPr defaultSize="0" autoFill="0" autoLine="0" autoPict="0">
                <anchor moveWithCells="1">
                  <from>
                    <xdr:col>26</xdr:col>
                    <xdr:colOff>142875</xdr:colOff>
                    <xdr:row>223</xdr:row>
                    <xdr:rowOff>161925</xdr:rowOff>
                  </from>
                  <to>
                    <xdr:col>28</xdr:col>
                    <xdr:colOff>104775</xdr:colOff>
                    <xdr:row>225</xdr:row>
                    <xdr:rowOff>28575</xdr:rowOff>
                  </to>
                </anchor>
              </controlPr>
            </control>
          </mc:Choice>
        </mc:AlternateContent>
        <mc:AlternateContent xmlns:mc="http://schemas.openxmlformats.org/markup-compatibility/2006">
          <mc:Choice Requires="x14">
            <control shapeId="2369" r:id="rId204" name="Check Box 321">
              <controlPr defaultSize="0" autoFill="0" autoLine="0" autoPict="0">
                <anchor moveWithCells="1">
                  <from>
                    <xdr:col>39</xdr:col>
                    <xdr:colOff>142875</xdr:colOff>
                    <xdr:row>223</xdr:row>
                    <xdr:rowOff>161925</xdr:rowOff>
                  </from>
                  <to>
                    <xdr:col>41</xdr:col>
                    <xdr:colOff>104775</xdr:colOff>
                    <xdr:row>225</xdr:row>
                    <xdr:rowOff>28575</xdr:rowOff>
                  </to>
                </anchor>
              </controlPr>
            </control>
          </mc:Choice>
        </mc:AlternateContent>
        <mc:AlternateContent xmlns:mc="http://schemas.openxmlformats.org/markup-compatibility/2006">
          <mc:Choice Requires="x14">
            <control shapeId="2370" r:id="rId205" name="Check Box 322">
              <controlPr defaultSize="0" autoFill="0" autoLine="0" autoPict="0">
                <anchor moveWithCells="1">
                  <from>
                    <xdr:col>52</xdr:col>
                    <xdr:colOff>142875</xdr:colOff>
                    <xdr:row>223</xdr:row>
                    <xdr:rowOff>161925</xdr:rowOff>
                  </from>
                  <to>
                    <xdr:col>54</xdr:col>
                    <xdr:colOff>104775</xdr:colOff>
                    <xdr:row>225</xdr:row>
                    <xdr:rowOff>28575</xdr:rowOff>
                  </to>
                </anchor>
              </controlPr>
            </control>
          </mc:Choice>
        </mc:AlternateContent>
        <mc:AlternateContent xmlns:mc="http://schemas.openxmlformats.org/markup-compatibility/2006">
          <mc:Choice Requires="x14">
            <control shapeId="2371" r:id="rId206" name="Check Box 323">
              <controlPr defaultSize="0" autoFill="0" autoLine="0" autoPict="0">
                <anchor moveWithCells="1">
                  <from>
                    <xdr:col>13</xdr:col>
                    <xdr:colOff>142875</xdr:colOff>
                    <xdr:row>225</xdr:row>
                    <xdr:rowOff>161925</xdr:rowOff>
                  </from>
                  <to>
                    <xdr:col>15</xdr:col>
                    <xdr:colOff>104775</xdr:colOff>
                    <xdr:row>227</xdr:row>
                    <xdr:rowOff>28575</xdr:rowOff>
                  </to>
                </anchor>
              </controlPr>
            </control>
          </mc:Choice>
        </mc:AlternateContent>
        <mc:AlternateContent xmlns:mc="http://schemas.openxmlformats.org/markup-compatibility/2006">
          <mc:Choice Requires="x14">
            <control shapeId="2374" r:id="rId207" name="Check Box 326">
              <controlPr defaultSize="0" autoFill="0" autoLine="0" autoPict="0">
                <anchor moveWithCells="1">
                  <from>
                    <xdr:col>39</xdr:col>
                    <xdr:colOff>142875</xdr:colOff>
                    <xdr:row>225</xdr:row>
                    <xdr:rowOff>161925</xdr:rowOff>
                  </from>
                  <to>
                    <xdr:col>41</xdr:col>
                    <xdr:colOff>104775</xdr:colOff>
                    <xdr:row>227</xdr:row>
                    <xdr:rowOff>28575</xdr:rowOff>
                  </to>
                </anchor>
              </controlPr>
            </control>
          </mc:Choice>
        </mc:AlternateContent>
        <mc:AlternateContent xmlns:mc="http://schemas.openxmlformats.org/markup-compatibility/2006">
          <mc:Choice Requires="x14">
            <control shapeId="2375" r:id="rId208" name="Check Box 327">
              <controlPr defaultSize="0" autoFill="0" autoLine="0" autoPict="0">
                <anchor moveWithCells="1">
                  <from>
                    <xdr:col>41</xdr:col>
                    <xdr:colOff>142875</xdr:colOff>
                    <xdr:row>225</xdr:row>
                    <xdr:rowOff>161925</xdr:rowOff>
                  </from>
                  <to>
                    <xdr:col>43</xdr:col>
                    <xdr:colOff>104775</xdr:colOff>
                    <xdr:row>227</xdr:row>
                    <xdr:rowOff>28575</xdr:rowOff>
                  </to>
                </anchor>
              </controlPr>
            </control>
          </mc:Choice>
        </mc:AlternateContent>
        <mc:AlternateContent xmlns:mc="http://schemas.openxmlformats.org/markup-compatibility/2006">
          <mc:Choice Requires="x14">
            <control shapeId="2376" r:id="rId209" name="Check Box 328">
              <controlPr defaultSize="0" autoFill="0" autoLine="0" autoPict="0">
                <anchor moveWithCells="1">
                  <from>
                    <xdr:col>52</xdr:col>
                    <xdr:colOff>142875</xdr:colOff>
                    <xdr:row>225</xdr:row>
                    <xdr:rowOff>161925</xdr:rowOff>
                  </from>
                  <to>
                    <xdr:col>54</xdr:col>
                    <xdr:colOff>104775</xdr:colOff>
                    <xdr:row>227</xdr:row>
                    <xdr:rowOff>28575</xdr:rowOff>
                  </to>
                </anchor>
              </controlPr>
            </control>
          </mc:Choice>
        </mc:AlternateContent>
        <mc:AlternateContent xmlns:mc="http://schemas.openxmlformats.org/markup-compatibility/2006">
          <mc:Choice Requires="x14">
            <control shapeId="2377" r:id="rId210" name="Check Box 329">
              <controlPr defaultSize="0" autoFill="0" autoLine="0" autoPict="0">
                <anchor moveWithCells="1">
                  <from>
                    <xdr:col>13</xdr:col>
                    <xdr:colOff>142875</xdr:colOff>
                    <xdr:row>227</xdr:row>
                    <xdr:rowOff>161925</xdr:rowOff>
                  </from>
                  <to>
                    <xdr:col>15</xdr:col>
                    <xdr:colOff>104775</xdr:colOff>
                    <xdr:row>229</xdr:row>
                    <xdr:rowOff>28575</xdr:rowOff>
                  </to>
                </anchor>
              </controlPr>
            </control>
          </mc:Choice>
        </mc:AlternateContent>
        <mc:AlternateContent xmlns:mc="http://schemas.openxmlformats.org/markup-compatibility/2006">
          <mc:Choice Requires="x14">
            <control shapeId="2378" r:id="rId211" name="Check Box 330">
              <controlPr defaultSize="0" autoFill="0" autoLine="0" autoPict="0">
                <anchor moveWithCells="1">
                  <from>
                    <xdr:col>15</xdr:col>
                    <xdr:colOff>142875</xdr:colOff>
                    <xdr:row>227</xdr:row>
                    <xdr:rowOff>161925</xdr:rowOff>
                  </from>
                  <to>
                    <xdr:col>17</xdr:col>
                    <xdr:colOff>104775</xdr:colOff>
                    <xdr:row>229</xdr:row>
                    <xdr:rowOff>28575</xdr:rowOff>
                  </to>
                </anchor>
              </controlPr>
            </control>
          </mc:Choice>
        </mc:AlternateContent>
        <mc:AlternateContent xmlns:mc="http://schemas.openxmlformats.org/markup-compatibility/2006">
          <mc:Choice Requires="x14">
            <control shapeId="2379" r:id="rId212" name="Check Box 331">
              <controlPr defaultSize="0" autoFill="0" autoLine="0" autoPict="0">
                <anchor moveWithCells="1">
                  <from>
                    <xdr:col>26</xdr:col>
                    <xdr:colOff>142875</xdr:colOff>
                    <xdr:row>227</xdr:row>
                    <xdr:rowOff>161925</xdr:rowOff>
                  </from>
                  <to>
                    <xdr:col>28</xdr:col>
                    <xdr:colOff>104775</xdr:colOff>
                    <xdr:row>229</xdr:row>
                    <xdr:rowOff>28575</xdr:rowOff>
                  </to>
                </anchor>
              </controlPr>
            </control>
          </mc:Choice>
        </mc:AlternateContent>
        <mc:AlternateContent xmlns:mc="http://schemas.openxmlformats.org/markup-compatibility/2006">
          <mc:Choice Requires="x14">
            <control shapeId="2380" r:id="rId213" name="Check Box 332">
              <controlPr defaultSize="0" autoFill="0" autoLine="0" autoPict="0">
                <anchor moveWithCells="1">
                  <from>
                    <xdr:col>28</xdr:col>
                    <xdr:colOff>142875</xdr:colOff>
                    <xdr:row>227</xdr:row>
                    <xdr:rowOff>161925</xdr:rowOff>
                  </from>
                  <to>
                    <xdr:col>30</xdr:col>
                    <xdr:colOff>104775</xdr:colOff>
                    <xdr:row>229</xdr:row>
                    <xdr:rowOff>28575</xdr:rowOff>
                  </to>
                </anchor>
              </controlPr>
            </control>
          </mc:Choice>
        </mc:AlternateContent>
        <mc:AlternateContent xmlns:mc="http://schemas.openxmlformats.org/markup-compatibility/2006">
          <mc:Choice Requires="x14">
            <control shapeId="2381" r:id="rId214" name="Check Box 333">
              <controlPr defaultSize="0" autoFill="0" autoLine="0" autoPict="0">
                <anchor moveWithCells="1">
                  <from>
                    <xdr:col>39</xdr:col>
                    <xdr:colOff>142875</xdr:colOff>
                    <xdr:row>227</xdr:row>
                    <xdr:rowOff>161925</xdr:rowOff>
                  </from>
                  <to>
                    <xdr:col>41</xdr:col>
                    <xdr:colOff>104775</xdr:colOff>
                    <xdr:row>229</xdr:row>
                    <xdr:rowOff>28575</xdr:rowOff>
                  </to>
                </anchor>
              </controlPr>
            </control>
          </mc:Choice>
        </mc:AlternateContent>
        <mc:AlternateContent xmlns:mc="http://schemas.openxmlformats.org/markup-compatibility/2006">
          <mc:Choice Requires="x14">
            <control shapeId="2386" r:id="rId215" name="Check Box 338">
              <controlPr defaultSize="0" autoFill="0" autoLine="0" autoPict="0">
                <anchor moveWithCells="1">
                  <from>
                    <xdr:col>39</xdr:col>
                    <xdr:colOff>142875</xdr:colOff>
                    <xdr:row>229</xdr:row>
                    <xdr:rowOff>161925</xdr:rowOff>
                  </from>
                  <to>
                    <xdr:col>41</xdr:col>
                    <xdr:colOff>104775</xdr:colOff>
                    <xdr:row>231</xdr:row>
                    <xdr:rowOff>28575</xdr:rowOff>
                  </to>
                </anchor>
              </controlPr>
            </control>
          </mc:Choice>
        </mc:AlternateContent>
        <mc:AlternateContent xmlns:mc="http://schemas.openxmlformats.org/markup-compatibility/2006">
          <mc:Choice Requires="x14">
            <control shapeId="2387" r:id="rId216" name="Check Box 339">
              <controlPr defaultSize="0" autoFill="0" autoLine="0" autoPict="0">
                <anchor moveWithCells="1">
                  <from>
                    <xdr:col>41</xdr:col>
                    <xdr:colOff>142875</xdr:colOff>
                    <xdr:row>229</xdr:row>
                    <xdr:rowOff>161925</xdr:rowOff>
                  </from>
                  <to>
                    <xdr:col>43</xdr:col>
                    <xdr:colOff>104775</xdr:colOff>
                    <xdr:row>231</xdr:row>
                    <xdr:rowOff>28575</xdr:rowOff>
                  </to>
                </anchor>
              </controlPr>
            </control>
          </mc:Choice>
        </mc:AlternateContent>
        <mc:AlternateContent xmlns:mc="http://schemas.openxmlformats.org/markup-compatibility/2006">
          <mc:Choice Requires="x14">
            <control shapeId="2388" r:id="rId217" name="Check Box 340">
              <controlPr defaultSize="0" autoFill="0" autoLine="0" autoPict="0">
                <anchor moveWithCells="1">
                  <from>
                    <xdr:col>52</xdr:col>
                    <xdr:colOff>142875</xdr:colOff>
                    <xdr:row>229</xdr:row>
                    <xdr:rowOff>161925</xdr:rowOff>
                  </from>
                  <to>
                    <xdr:col>54</xdr:col>
                    <xdr:colOff>104775</xdr:colOff>
                    <xdr:row>231</xdr:row>
                    <xdr:rowOff>28575</xdr:rowOff>
                  </to>
                </anchor>
              </controlPr>
            </control>
          </mc:Choice>
        </mc:AlternateContent>
        <mc:AlternateContent xmlns:mc="http://schemas.openxmlformats.org/markup-compatibility/2006">
          <mc:Choice Requires="x14">
            <control shapeId="2389" r:id="rId218" name="Check Box 341">
              <controlPr defaultSize="0" autoFill="0" autoLine="0" autoPict="0">
                <anchor moveWithCells="1">
                  <from>
                    <xdr:col>54</xdr:col>
                    <xdr:colOff>142875</xdr:colOff>
                    <xdr:row>229</xdr:row>
                    <xdr:rowOff>161925</xdr:rowOff>
                  </from>
                  <to>
                    <xdr:col>56</xdr:col>
                    <xdr:colOff>104775</xdr:colOff>
                    <xdr:row>231</xdr:row>
                    <xdr:rowOff>28575</xdr:rowOff>
                  </to>
                </anchor>
              </controlPr>
            </control>
          </mc:Choice>
        </mc:AlternateContent>
        <mc:AlternateContent xmlns:mc="http://schemas.openxmlformats.org/markup-compatibility/2006">
          <mc:Choice Requires="x14">
            <control shapeId="2390" r:id="rId219" name="Check Box 342">
              <controlPr defaultSize="0" autoFill="0" autoLine="0" autoPict="0">
                <anchor moveWithCells="1">
                  <from>
                    <xdr:col>13</xdr:col>
                    <xdr:colOff>142875</xdr:colOff>
                    <xdr:row>231</xdr:row>
                    <xdr:rowOff>161925</xdr:rowOff>
                  </from>
                  <to>
                    <xdr:col>15</xdr:col>
                    <xdr:colOff>104775</xdr:colOff>
                    <xdr:row>233</xdr:row>
                    <xdr:rowOff>28575</xdr:rowOff>
                  </to>
                </anchor>
              </controlPr>
            </control>
          </mc:Choice>
        </mc:AlternateContent>
        <mc:AlternateContent xmlns:mc="http://schemas.openxmlformats.org/markup-compatibility/2006">
          <mc:Choice Requires="x14">
            <control shapeId="2391" r:id="rId220" name="Check Box 343">
              <controlPr defaultSize="0" autoFill="0" autoLine="0" autoPict="0">
                <anchor moveWithCells="1">
                  <from>
                    <xdr:col>26</xdr:col>
                    <xdr:colOff>142875</xdr:colOff>
                    <xdr:row>231</xdr:row>
                    <xdr:rowOff>161925</xdr:rowOff>
                  </from>
                  <to>
                    <xdr:col>28</xdr:col>
                    <xdr:colOff>104775</xdr:colOff>
                    <xdr:row>233</xdr:row>
                    <xdr:rowOff>28575</xdr:rowOff>
                  </to>
                </anchor>
              </controlPr>
            </control>
          </mc:Choice>
        </mc:AlternateContent>
        <mc:AlternateContent xmlns:mc="http://schemas.openxmlformats.org/markup-compatibility/2006">
          <mc:Choice Requires="x14">
            <control shapeId="2393" r:id="rId221" name="Check Box 345">
              <controlPr defaultSize="0" autoFill="0" autoLine="0" autoPict="0">
                <anchor moveWithCells="1">
                  <from>
                    <xdr:col>52</xdr:col>
                    <xdr:colOff>142875</xdr:colOff>
                    <xdr:row>231</xdr:row>
                    <xdr:rowOff>161925</xdr:rowOff>
                  </from>
                  <to>
                    <xdr:col>54</xdr:col>
                    <xdr:colOff>104775</xdr:colOff>
                    <xdr:row>233</xdr:row>
                    <xdr:rowOff>28575</xdr:rowOff>
                  </to>
                </anchor>
              </controlPr>
            </control>
          </mc:Choice>
        </mc:AlternateContent>
        <mc:AlternateContent xmlns:mc="http://schemas.openxmlformats.org/markup-compatibility/2006">
          <mc:Choice Requires="x14">
            <control shapeId="2394" r:id="rId222" name="Check Box 346">
              <controlPr defaultSize="0" autoFill="0" autoLine="0" autoPict="0">
                <anchor moveWithCells="1">
                  <from>
                    <xdr:col>54</xdr:col>
                    <xdr:colOff>142875</xdr:colOff>
                    <xdr:row>231</xdr:row>
                    <xdr:rowOff>161925</xdr:rowOff>
                  </from>
                  <to>
                    <xdr:col>56</xdr:col>
                    <xdr:colOff>104775</xdr:colOff>
                    <xdr:row>233</xdr:row>
                    <xdr:rowOff>28575</xdr:rowOff>
                  </to>
                </anchor>
              </controlPr>
            </control>
          </mc:Choice>
        </mc:AlternateContent>
        <mc:AlternateContent xmlns:mc="http://schemas.openxmlformats.org/markup-compatibility/2006">
          <mc:Choice Requires="x14">
            <control shapeId="2395" r:id="rId223" name="Check Box 347">
              <controlPr defaultSize="0" autoFill="0" autoLine="0" autoPict="0">
                <anchor moveWithCells="1">
                  <from>
                    <xdr:col>13</xdr:col>
                    <xdr:colOff>142875</xdr:colOff>
                    <xdr:row>233</xdr:row>
                    <xdr:rowOff>161925</xdr:rowOff>
                  </from>
                  <to>
                    <xdr:col>15</xdr:col>
                    <xdr:colOff>104775</xdr:colOff>
                    <xdr:row>235</xdr:row>
                    <xdr:rowOff>28575</xdr:rowOff>
                  </to>
                </anchor>
              </controlPr>
            </control>
          </mc:Choice>
        </mc:AlternateContent>
        <mc:AlternateContent xmlns:mc="http://schemas.openxmlformats.org/markup-compatibility/2006">
          <mc:Choice Requires="x14">
            <control shapeId="2396" r:id="rId224" name="Check Box 348">
              <controlPr defaultSize="0" autoFill="0" autoLine="0" autoPict="0">
                <anchor moveWithCells="1">
                  <from>
                    <xdr:col>15</xdr:col>
                    <xdr:colOff>142875</xdr:colOff>
                    <xdr:row>233</xdr:row>
                    <xdr:rowOff>161925</xdr:rowOff>
                  </from>
                  <to>
                    <xdr:col>17</xdr:col>
                    <xdr:colOff>104775</xdr:colOff>
                    <xdr:row>235</xdr:row>
                    <xdr:rowOff>28575</xdr:rowOff>
                  </to>
                </anchor>
              </controlPr>
            </control>
          </mc:Choice>
        </mc:AlternateContent>
        <mc:AlternateContent xmlns:mc="http://schemas.openxmlformats.org/markup-compatibility/2006">
          <mc:Choice Requires="x14">
            <control shapeId="2398" r:id="rId225" name="Check Box 350">
              <controlPr defaultSize="0" autoFill="0" autoLine="0" autoPict="0">
                <anchor moveWithCells="1">
                  <from>
                    <xdr:col>39</xdr:col>
                    <xdr:colOff>142875</xdr:colOff>
                    <xdr:row>233</xdr:row>
                    <xdr:rowOff>161925</xdr:rowOff>
                  </from>
                  <to>
                    <xdr:col>41</xdr:col>
                    <xdr:colOff>104775</xdr:colOff>
                    <xdr:row>235</xdr:row>
                    <xdr:rowOff>28575</xdr:rowOff>
                  </to>
                </anchor>
              </controlPr>
            </control>
          </mc:Choice>
        </mc:AlternateContent>
        <mc:AlternateContent xmlns:mc="http://schemas.openxmlformats.org/markup-compatibility/2006">
          <mc:Choice Requires="x14">
            <control shapeId="2399" r:id="rId226" name="Check Box 351">
              <controlPr defaultSize="0" autoFill="0" autoLine="0" autoPict="0">
                <anchor moveWithCells="1">
                  <from>
                    <xdr:col>41</xdr:col>
                    <xdr:colOff>142875</xdr:colOff>
                    <xdr:row>233</xdr:row>
                    <xdr:rowOff>161925</xdr:rowOff>
                  </from>
                  <to>
                    <xdr:col>43</xdr:col>
                    <xdr:colOff>104775</xdr:colOff>
                    <xdr:row>235</xdr:row>
                    <xdr:rowOff>28575</xdr:rowOff>
                  </to>
                </anchor>
              </controlPr>
            </control>
          </mc:Choice>
        </mc:AlternateContent>
        <mc:AlternateContent xmlns:mc="http://schemas.openxmlformats.org/markup-compatibility/2006">
          <mc:Choice Requires="x14">
            <control shapeId="2400" r:id="rId227" name="Check Box 352">
              <controlPr defaultSize="0" autoFill="0" autoLine="0" autoPict="0">
                <anchor moveWithCells="1">
                  <from>
                    <xdr:col>52</xdr:col>
                    <xdr:colOff>142875</xdr:colOff>
                    <xdr:row>233</xdr:row>
                    <xdr:rowOff>161925</xdr:rowOff>
                  </from>
                  <to>
                    <xdr:col>54</xdr:col>
                    <xdr:colOff>104775</xdr:colOff>
                    <xdr:row>235</xdr:row>
                    <xdr:rowOff>28575</xdr:rowOff>
                  </to>
                </anchor>
              </controlPr>
            </control>
          </mc:Choice>
        </mc:AlternateContent>
        <mc:AlternateContent xmlns:mc="http://schemas.openxmlformats.org/markup-compatibility/2006">
          <mc:Choice Requires="x14">
            <control shapeId="2401" r:id="rId228" name="Check Box 353">
              <controlPr defaultSize="0" autoFill="0" autoLine="0" autoPict="0">
                <anchor moveWithCells="1">
                  <from>
                    <xdr:col>54</xdr:col>
                    <xdr:colOff>142875</xdr:colOff>
                    <xdr:row>233</xdr:row>
                    <xdr:rowOff>161925</xdr:rowOff>
                  </from>
                  <to>
                    <xdr:col>56</xdr:col>
                    <xdr:colOff>104775</xdr:colOff>
                    <xdr:row>235</xdr:row>
                    <xdr:rowOff>28575</xdr:rowOff>
                  </to>
                </anchor>
              </controlPr>
            </control>
          </mc:Choice>
        </mc:AlternateContent>
        <mc:AlternateContent xmlns:mc="http://schemas.openxmlformats.org/markup-compatibility/2006">
          <mc:Choice Requires="x14">
            <control shapeId="2402" r:id="rId229" name="Check Box 354">
              <controlPr defaultSize="0" autoFill="0" autoLine="0" autoPict="0">
                <anchor moveWithCells="1">
                  <from>
                    <xdr:col>13</xdr:col>
                    <xdr:colOff>142875</xdr:colOff>
                    <xdr:row>235</xdr:row>
                    <xdr:rowOff>161925</xdr:rowOff>
                  </from>
                  <to>
                    <xdr:col>15</xdr:col>
                    <xdr:colOff>104775</xdr:colOff>
                    <xdr:row>237</xdr:row>
                    <xdr:rowOff>28575</xdr:rowOff>
                  </to>
                </anchor>
              </controlPr>
            </control>
          </mc:Choice>
        </mc:AlternateContent>
        <mc:AlternateContent xmlns:mc="http://schemas.openxmlformats.org/markup-compatibility/2006">
          <mc:Choice Requires="x14">
            <control shapeId="2405" r:id="rId230" name="Check Box 357">
              <controlPr defaultSize="0" autoFill="0" autoLine="0" autoPict="0">
                <anchor moveWithCells="1">
                  <from>
                    <xdr:col>39</xdr:col>
                    <xdr:colOff>142875</xdr:colOff>
                    <xdr:row>235</xdr:row>
                    <xdr:rowOff>161925</xdr:rowOff>
                  </from>
                  <to>
                    <xdr:col>41</xdr:col>
                    <xdr:colOff>104775</xdr:colOff>
                    <xdr:row>237</xdr:row>
                    <xdr:rowOff>28575</xdr:rowOff>
                  </to>
                </anchor>
              </controlPr>
            </control>
          </mc:Choice>
        </mc:AlternateContent>
        <mc:AlternateContent xmlns:mc="http://schemas.openxmlformats.org/markup-compatibility/2006">
          <mc:Choice Requires="x14">
            <control shapeId="2406" r:id="rId231" name="Check Box 358">
              <controlPr defaultSize="0" autoFill="0" autoLine="0" autoPict="0">
                <anchor moveWithCells="1">
                  <from>
                    <xdr:col>52</xdr:col>
                    <xdr:colOff>142875</xdr:colOff>
                    <xdr:row>235</xdr:row>
                    <xdr:rowOff>161925</xdr:rowOff>
                  </from>
                  <to>
                    <xdr:col>54</xdr:col>
                    <xdr:colOff>104775</xdr:colOff>
                    <xdr:row>237</xdr:row>
                    <xdr:rowOff>28575</xdr:rowOff>
                  </to>
                </anchor>
              </controlPr>
            </control>
          </mc:Choice>
        </mc:AlternateContent>
        <mc:AlternateContent xmlns:mc="http://schemas.openxmlformats.org/markup-compatibility/2006">
          <mc:Choice Requires="x14">
            <control shapeId="2407" r:id="rId232" name="Check Box 359">
              <controlPr defaultSize="0" autoFill="0" autoLine="0" autoPict="0">
                <anchor moveWithCells="1">
                  <from>
                    <xdr:col>13</xdr:col>
                    <xdr:colOff>142875</xdr:colOff>
                    <xdr:row>237</xdr:row>
                    <xdr:rowOff>161925</xdr:rowOff>
                  </from>
                  <to>
                    <xdr:col>15</xdr:col>
                    <xdr:colOff>104775</xdr:colOff>
                    <xdr:row>239</xdr:row>
                    <xdr:rowOff>28575</xdr:rowOff>
                  </to>
                </anchor>
              </controlPr>
            </control>
          </mc:Choice>
        </mc:AlternateContent>
        <mc:AlternateContent xmlns:mc="http://schemas.openxmlformats.org/markup-compatibility/2006">
          <mc:Choice Requires="x14">
            <control shapeId="2412" r:id="rId233" name="Check Box 364">
              <controlPr defaultSize="0" autoFill="0" autoLine="0" autoPict="0">
                <anchor moveWithCells="1">
                  <from>
                    <xdr:col>13</xdr:col>
                    <xdr:colOff>142875</xdr:colOff>
                    <xdr:row>239</xdr:row>
                    <xdr:rowOff>161925</xdr:rowOff>
                  </from>
                  <to>
                    <xdr:col>15</xdr:col>
                    <xdr:colOff>104775</xdr:colOff>
                    <xdr:row>241</xdr:row>
                    <xdr:rowOff>28575</xdr:rowOff>
                  </to>
                </anchor>
              </controlPr>
            </control>
          </mc:Choice>
        </mc:AlternateContent>
        <mc:AlternateContent xmlns:mc="http://schemas.openxmlformats.org/markup-compatibility/2006">
          <mc:Choice Requires="x14">
            <control shapeId="2413" r:id="rId234" name="Check Box 365">
              <controlPr defaultSize="0" autoFill="0" autoLine="0" autoPict="0">
                <anchor moveWithCells="1">
                  <from>
                    <xdr:col>15</xdr:col>
                    <xdr:colOff>142875</xdr:colOff>
                    <xdr:row>239</xdr:row>
                    <xdr:rowOff>161925</xdr:rowOff>
                  </from>
                  <to>
                    <xdr:col>17</xdr:col>
                    <xdr:colOff>104775</xdr:colOff>
                    <xdr:row>241</xdr:row>
                    <xdr:rowOff>28575</xdr:rowOff>
                  </to>
                </anchor>
              </controlPr>
            </control>
          </mc:Choice>
        </mc:AlternateContent>
        <mc:AlternateContent xmlns:mc="http://schemas.openxmlformats.org/markup-compatibility/2006">
          <mc:Choice Requires="x14">
            <control shapeId="2417" r:id="rId235" name="Check Box 369">
              <controlPr defaultSize="0" autoFill="0" autoLine="0" autoPict="0">
                <anchor moveWithCells="1">
                  <from>
                    <xdr:col>13</xdr:col>
                    <xdr:colOff>142875</xdr:colOff>
                    <xdr:row>241</xdr:row>
                    <xdr:rowOff>161925</xdr:rowOff>
                  </from>
                  <to>
                    <xdr:col>15</xdr:col>
                    <xdr:colOff>104775</xdr:colOff>
                    <xdr:row>243</xdr:row>
                    <xdr:rowOff>28575</xdr:rowOff>
                  </to>
                </anchor>
              </controlPr>
            </control>
          </mc:Choice>
        </mc:AlternateContent>
        <mc:AlternateContent xmlns:mc="http://schemas.openxmlformats.org/markup-compatibility/2006">
          <mc:Choice Requires="x14">
            <control shapeId="2418" r:id="rId236" name="Check Box 370">
              <controlPr defaultSize="0" autoFill="0" autoLine="0" autoPict="0">
                <anchor moveWithCells="1">
                  <from>
                    <xdr:col>15</xdr:col>
                    <xdr:colOff>142875</xdr:colOff>
                    <xdr:row>241</xdr:row>
                    <xdr:rowOff>161925</xdr:rowOff>
                  </from>
                  <to>
                    <xdr:col>17</xdr:col>
                    <xdr:colOff>104775</xdr:colOff>
                    <xdr:row>243</xdr:row>
                    <xdr:rowOff>28575</xdr:rowOff>
                  </to>
                </anchor>
              </controlPr>
            </control>
          </mc:Choice>
        </mc:AlternateContent>
        <mc:AlternateContent xmlns:mc="http://schemas.openxmlformats.org/markup-compatibility/2006">
          <mc:Choice Requires="x14">
            <control shapeId="2419" r:id="rId237" name="Check Box 371">
              <controlPr defaultSize="0" autoFill="0" autoLine="0" autoPict="0">
                <anchor moveWithCells="1">
                  <from>
                    <xdr:col>26</xdr:col>
                    <xdr:colOff>142875</xdr:colOff>
                    <xdr:row>241</xdr:row>
                    <xdr:rowOff>161925</xdr:rowOff>
                  </from>
                  <to>
                    <xdr:col>28</xdr:col>
                    <xdr:colOff>104775</xdr:colOff>
                    <xdr:row>243</xdr:row>
                    <xdr:rowOff>28575</xdr:rowOff>
                  </to>
                </anchor>
              </controlPr>
            </control>
          </mc:Choice>
        </mc:AlternateContent>
        <mc:AlternateContent xmlns:mc="http://schemas.openxmlformats.org/markup-compatibility/2006">
          <mc:Choice Requires="x14">
            <control shapeId="2420" r:id="rId238" name="Check Box 372">
              <controlPr defaultSize="0" autoFill="0" autoLine="0" autoPict="0">
                <anchor moveWithCells="1">
                  <from>
                    <xdr:col>28</xdr:col>
                    <xdr:colOff>142875</xdr:colOff>
                    <xdr:row>241</xdr:row>
                    <xdr:rowOff>161925</xdr:rowOff>
                  </from>
                  <to>
                    <xdr:col>30</xdr:col>
                    <xdr:colOff>104775</xdr:colOff>
                    <xdr:row>243</xdr:row>
                    <xdr:rowOff>28575</xdr:rowOff>
                  </to>
                </anchor>
              </controlPr>
            </control>
          </mc:Choice>
        </mc:AlternateContent>
        <mc:AlternateContent xmlns:mc="http://schemas.openxmlformats.org/markup-compatibility/2006">
          <mc:Choice Requires="x14">
            <control shapeId="2421" r:id="rId239" name="Check Box 373">
              <controlPr defaultSize="0" autoFill="0" autoLine="0" autoPict="0">
                <anchor moveWithCells="1">
                  <from>
                    <xdr:col>39</xdr:col>
                    <xdr:colOff>142875</xdr:colOff>
                    <xdr:row>241</xdr:row>
                    <xdr:rowOff>161925</xdr:rowOff>
                  </from>
                  <to>
                    <xdr:col>41</xdr:col>
                    <xdr:colOff>104775</xdr:colOff>
                    <xdr:row>243</xdr:row>
                    <xdr:rowOff>28575</xdr:rowOff>
                  </to>
                </anchor>
              </controlPr>
            </control>
          </mc:Choice>
        </mc:AlternateContent>
        <mc:AlternateContent xmlns:mc="http://schemas.openxmlformats.org/markup-compatibility/2006">
          <mc:Choice Requires="x14">
            <control shapeId="2422" r:id="rId240" name="Check Box 374">
              <controlPr defaultSize="0" autoFill="0" autoLine="0" autoPict="0">
                <anchor moveWithCells="1">
                  <from>
                    <xdr:col>41</xdr:col>
                    <xdr:colOff>142875</xdr:colOff>
                    <xdr:row>241</xdr:row>
                    <xdr:rowOff>161925</xdr:rowOff>
                  </from>
                  <to>
                    <xdr:col>43</xdr:col>
                    <xdr:colOff>104775</xdr:colOff>
                    <xdr:row>243</xdr:row>
                    <xdr:rowOff>28575</xdr:rowOff>
                  </to>
                </anchor>
              </controlPr>
            </control>
          </mc:Choice>
        </mc:AlternateContent>
        <mc:AlternateContent xmlns:mc="http://schemas.openxmlformats.org/markup-compatibility/2006">
          <mc:Choice Requires="x14">
            <control shapeId="2428" r:id="rId241" name="Check Box 380">
              <controlPr defaultSize="0" autoFill="0" autoLine="0" autoPict="0">
                <anchor moveWithCells="1">
                  <from>
                    <xdr:col>52</xdr:col>
                    <xdr:colOff>142875</xdr:colOff>
                    <xdr:row>243</xdr:row>
                    <xdr:rowOff>161925</xdr:rowOff>
                  </from>
                  <to>
                    <xdr:col>54</xdr:col>
                    <xdr:colOff>104775</xdr:colOff>
                    <xdr:row>245</xdr:row>
                    <xdr:rowOff>28575</xdr:rowOff>
                  </to>
                </anchor>
              </controlPr>
            </control>
          </mc:Choice>
        </mc:AlternateContent>
        <mc:AlternateContent xmlns:mc="http://schemas.openxmlformats.org/markup-compatibility/2006">
          <mc:Choice Requires="x14">
            <control shapeId="2429" r:id="rId242" name="Check Box 381">
              <controlPr defaultSize="0" autoFill="0" autoLine="0" autoPict="0">
                <anchor moveWithCells="1">
                  <from>
                    <xdr:col>13</xdr:col>
                    <xdr:colOff>142875</xdr:colOff>
                    <xdr:row>245</xdr:row>
                    <xdr:rowOff>161925</xdr:rowOff>
                  </from>
                  <to>
                    <xdr:col>15</xdr:col>
                    <xdr:colOff>104775</xdr:colOff>
                    <xdr:row>247</xdr:row>
                    <xdr:rowOff>28575</xdr:rowOff>
                  </to>
                </anchor>
              </controlPr>
            </control>
          </mc:Choice>
        </mc:AlternateContent>
        <mc:AlternateContent xmlns:mc="http://schemas.openxmlformats.org/markup-compatibility/2006">
          <mc:Choice Requires="x14">
            <control shapeId="2430" r:id="rId243" name="Check Box 382">
              <controlPr defaultSize="0" autoFill="0" autoLine="0" autoPict="0">
                <anchor moveWithCells="1">
                  <from>
                    <xdr:col>26</xdr:col>
                    <xdr:colOff>142875</xdr:colOff>
                    <xdr:row>245</xdr:row>
                    <xdr:rowOff>161925</xdr:rowOff>
                  </from>
                  <to>
                    <xdr:col>28</xdr:col>
                    <xdr:colOff>104775</xdr:colOff>
                    <xdr:row>247</xdr:row>
                    <xdr:rowOff>28575</xdr:rowOff>
                  </to>
                </anchor>
              </controlPr>
            </control>
          </mc:Choice>
        </mc:AlternateContent>
        <mc:AlternateContent xmlns:mc="http://schemas.openxmlformats.org/markup-compatibility/2006">
          <mc:Choice Requires="x14">
            <control shapeId="2431" r:id="rId244" name="Check Box 383">
              <controlPr defaultSize="0" autoFill="0" autoLine="0" autoPict="0">
                <anchor moveWithCells="1">
                  <from>
                    <xdr:col>39</xdr:col>
                    <xdr:colOff>142875</xdr:colOff>
                    <xdr:row>245</xdr:row>
                    <xdr:rowOff>161925</xdr:rowOff>
                  </from>
                  <to>
                    <xdr:col>41</xdr:col>
                    <xdr:colOff>104775</xdr:colOff>
                    <xdr:row>247</xdr:row>
                    <xdr:rowOff>28575</xdr:rowOff>
                  </to>
                </anchor>
              </controlPr>
            </control>
          </mc:Choice>
        </mc:AlternateContent>
        <mc:AlternateContent xmlns:mc="http://schemas.openxmlformats.org/markup-compatibility/2006">
          <mc:Choice Requires="x14">
            <control shapeId="2432" r:id="rId245" name="Check Box 384">
              <controlPr defaultSize="0" autoFill="0" autoLine="0" autoPict="0">
                <anchor moveWithCells="1">
                  <from>
                    <xdr:col>52</xdr:col>
                    <xdr:colOff>142875</xdr:colOff>
                    <xdr:row>245</xdr:row>
                    <xdr:rowOff>161925</xdr:rowOff>
                  </from>
                  <to>
                    <xdr:col>54</xdr:col>
                    <xdr:colOff>104775</xdr:colOff>
                    <xdr:row>247</xdr:row>
                    <xdr:rowOff>28575</xdr:rowOff>
                  </to>
                </anchor>
              </controlPr>
            </control>
          </mc:Choice>
        </mc:AlternateContent>
        <mc:AlternateContent xmlns:mc="http://schemas.openxmlformats.org/markup-compatibility/2006">
          <mc:Choice Requires="x14">
            <control shapeId="2433" r:id="rId246" name="Check Box 385">
              <controlPr defaultSize="0" autoFill="0" autoLine="0" autoPict="0">
                <anchor moveWithCells="1">
                  <from>
                    <xdr:col>13</xdr:col>
                    <xdr:colOff>142875</xdr:colOff>
                    <xdr:row>247</xdr:row>
                    <xdr:rowOff>161925</xdr:rowOff>
                  </from>
                  <to>
                    <xdr:col>15</xdr:col>
                    <xdr:colOff>104775</xdr:colOff>
                    <xdr:row>249</xdr:row>
                    <xdr:rowOff>28575</xdr:rowOff>
                  </to>
                </anchor>
              </controlPr>
            </control>
          </mc:Choice>
        </mc:AlternateContent>
        <mc:AlternateContent xmlns:mc="http://schemas.openxmlformats.org/markup-compatibility/2006">
          <mc:Choice Requires="x14">
            <control shapeId="2434" r:id="rId247" name="Check Box 386">
              <controlPr defaultSize="0" autoFill="0" autoLine="0" autoPict="0">
                <anchor moveWithCells="1">
                  <from>
                    <xdr:col>26</xdr:col>
                    <xdr:colOff>142875</xdr:colOff>
                    <xdr:row>247</xdr:row>
                    <xdr:rowOff>161925</xdr:rowOff>
                  </from>
                  <to>
                    <xdr:col>28</xdr:col>
                    <xdr:colOff>104775</xdr:colOff>
                    <xdr:row>249</xdr:row>
                    <xdr:rowOff>28575</xdr:rowOff>
                  </to>
                </anchor>
              </controlPr>
            </control>
          </mc:Choice>
        </mc:AlternateContent>
        <mc:AlternateContent xmlns:mc="http://schemas.openxmlformats.org/markup-compatibility/2006">
          <mc:Choice Requires="x14">
            <control shapeId="2438" r:id="rId248" name="Check Box 390">
              <controlPr defaultSize="0" autoFill="0" autoLine="0" autoPict="0">
                <anchor moveWithCells="1">
                  <from>
                    <xdr:col>13</xdr:col>
                    <xdr:colOff>142875</xdr:colOff>
                    <xdr:row>249</xdr:row>
                    <xdr:rowOff>161925</xdr:rowOff>
                  </from>
                  <to>
                    <xdr:col>15</xdr:col>
                    <xdr:colOff>104775</xdr:colOff>
                    <xdr:row>251</xdr:row>
                    <xdr:rowOff>28575</xdr:rowOff>
                  </to>
                </anchor>
              </controlPr>
            </control>
          </mc:Choice>
        </mc:AlternateContent>
        <mc:AlternateContent xmlns:mc="http://schemas.openxmlformats.org/markup-compatibility/2006">
          <mc:Choice Requires="x14">
            <control shapeId="2439" r:id="rId249" name="Check Box 391">
              <controlPr defaultSize="0" autoFill="0" autoLine="0" autoPict="0">
                <anchor moveWithCells="1">
                  <from>
                    <xdr:col>26</xdr:col>
                    <xdr:colOff>142875</xdr:colOff>
                    <xdr:row>249</xdr:row>
                    <xdr:rowOff>161925</xdr:rowOff>
                  </from>
                  <to>
                    <xdr:col>28</xdr:col>
                    <xdr:colOff>104775</xdr:colOff>
                    <xdr:row>251</xdr:row>
                    <xdr:rowOff>28575</xdr:rowOff>
                  </to>
                </anchor>
              </controlPr>
            </control>
          </mc:Choice>
        </mc:AlternateContent>
        <mc:AlternateContent xmlns:mc="http://schemas.openxmlformats.org/markup-compatibility/2006">
          <mc:Choice Requires="x14">
            <control shapeId="2442" r:id="rId250" name="Check Box 394">
              <controlPr defaultSize="0" autoFill="0" autoLine="0" autoPict="0">
                <anchor moveWithCells="1">
                  <from>
                    <xdr:col>13</xdr:col>
                    <xdr:colOff>142875</xdr:colOff>
                    <xdr:row>251</xdr:row>
                    <xdr:rowOff>161925</xdr:rowOff>
                  </from>
                  <to>
                    <xdr:col>15</xdr:col>
                    <xdr:colOff>104775</xdr:colOff>
                    <xdr:row>253</xdr:row>
                    <xdr:rowOff>28575</xdr:rowOff>
                  </to>
                </anchor>
              </controlPr>
            </control>
          </mc:Choice>
        </mc:AlternateContent>
        <mc:AlternateContent xmlns:mc="http://schemas.openxmlformats.org/markup-compatibility/2006">
          <mc:Choice Requires="x14">
            <control shapeId="2455" r:id="rId251" name="Check Box 407">
              <controlPr defaultSize="0" autoFill="0" autoLine="0" autoPict="0">
                <anchor moveWithCells="1">
                  <from>
                    <xdr:col>39</xdr:col>
                    <xdr:colOff>142875</xdr:colOff>
                    <xdr:row>255</xdr:row>
                    <xdr:rowOff>161925</xdr:rowOff>
                  </from>
                  <to>
                    <xdr:col>41</xdr:col>
                    <xdr:colOff>104775</xdr:colOff>
                    <xdr:row>257</xdr:row>
                    <xdr:rowOff>28575</xdr:rowOff>
                  </to>
                </anchor>
              </controlPr>
            </control>
          </mc:Choice>
        </mc:AlternateContent>
        <mc:AlternateContent xmlns:mc="http://schemas.openxmlformats.org/markup-compatibility/2006">
          <mc:Choice Requires="x14">
            <control shapeId="2456" r:id="rId252" name="Check Box 408">
              <controlPr defaultSize="0" autoFill="0" autoLine="0" autoPict="0">
                <anchor moveWithCells="1">
                  <from>
                    <xdr:col>52</xdr:col>
                    <xdr:colOff>142875</xdr:colOff>
                    <xdr:row>255</xdr:row>
                    <xdr:rowOff>161925</xdr:rowOff>
                  </from>
                  <to>
                    <xdr:col>54</xdr:col>
                    <xdr:colOff>104775</xdr:colOff>
                    <xdr:row>257</xdr:row>
                    <xdr:rowOff>28575</xdr:rowOff>
                  </to>
                </anchor>
              </controlPr>
            </control>
          </mc:Choice>
        </mc:AlternateContent>
        <mc:AlternateContent xmlns:mc="http://schemas.openxmlformats.org/markup-compatibility/2006">
          <mc:Choice Requires="x14">
            <control shapeId="2463" r:id="rId253" name="Check Box 415">
              <controlPr defaultSize="0" autoFill="0" autoLine="0" autoPict="0">
                <anchor moveWithCells="1">
                  <from>
                    <xdr:col>52</xdr:col>
                    <xdr:colOff>142875</xdr:colOff>
                    <xdr:row>257</xdr:row>
                    <xdr:rowOff>161925</xdr:rowOff>
                  </from>
                  <to>
                    <xdr:col>54</xdr:col>
                    <xdr:colOff>104775</xdr:colOff>
                    <xdr:row>259</xdr:row>
                    <xdr:rowOff>28575</xdr:rowOff>
                  </to>
                </anchor>
              </controlPr>
            </control>
          </mc:Choice>
        </mc:AlternateContent>
        <mc:AlternateContent xmlns:mc="http://schemas.openxmlformats.org/markup-compatibility/2006">
          <mc:Choice Requires="x14">
            <control shapeId="2464" r:id="rId254" name="Check Box 416">
              <controlPr defaultSize="0" autoFill="0" autoLine="0" autoPict="0">
                <anchor moveWithCells="1">
                  <from>
                    <xdr:col>13</xdr:col>
                    <xdr:colOff>142875</xdr:colOff>
                    <xdr:row>259</xdr:row>
                    <xdr:rowOff>161925</xdr:rowOff>
                  </from>
                  <to>
                    <xdr:col>15</xdr:col>
                    <xdr:colOff>104775</xdr:colOff>
                    <xdr:row>261</xdr:row>
                    <xdr:rowOff>28575</xdr:rowOff>
                  </to>
                </anchor>
              </controlPr>
            </control>
          </mc:Choice>
        </mc:AlternateContent>
        <mc:AlternateContent xmlns:mc="http://schemas.openxmlformats.org/markup-compatibility/2006">
          <mc:Choice Requires="x14">
            <control shapeId="2465" r:id="rId255" name="Check Box 417">
              <controlPr defaultSize="0" autoFill="0" autoLine="0" autoPict="0">
                <anchor moveWithCells="1">
                  <from>
                    <xdr:col>26</xdr:col>
                    <xdr:colOff>142875</xdr:colOff>
                    <xdr:row>259</xdr:row>
                    <xdr:rowOff>161925</xdr:rowOff>
                  </from>
                  <to>
                    <xdr:col>28</xdr:col>
                    <xdr:colOff>104775</xdr:colOff>
                    <xdr:row>261</xdr:row>
                    <xdr:rowOff>28575</xdr:rowOff>
                  </to>
                </anchor>
              </controlPr>
            </control>
          </mc:Choice>
        </mc:AlternateContent>
        <mc:AlternateContent xmlns:mc="http://schemas.openxmlformats.org/markup-compatibility/2006">
          <mc:Choice Requires="x14">
            <control shapeId="2466" r:id="rId256" name="Check Box 418">
              <controlPr defaultSize="0" autoFill="0" autoLine="0" autoPict="0">
                <anchor moveWithCells="1">
                  <from>
                    <xdr:col>28</xdr:col>
                    <xdr:colOff>142875</xdr:colOff>
                    <xdr:row>259</xdr:row>
                    <xdr:rowOff>161925</xdr:rowOff>
                  </from>
                  <to>
                    <xdr:col>30</xdr:col>
                    <xdr:colOff>104775</xdr:colOff>
                    <xdr:row>261</xdr:row>
                    <xdr:rowOff>28575</xdr:rowOff>
                  </to>
                </anchor>
              </controlPr>
            </control>
          </mc:Choice>
        </mc:AlternateContent>
        <mc:AlternateContent xmlns:mc="http://schemas.openxmlformats.org/markup-compatibility/2006">
          <mc:Choice Requires="x14">
            <control shapeId="2467" r:id="rId257" name="Check Box 419">
              <controlPr defaultSize="0" autoFill="0" autoLine="0" autoPict="0">
                <anchor moveWithCells="1">
                  <from>
                    <xdr:col>39</xdr:col>
                    <xdr:colOff>142875</xdr:colOff>
                    <xdr:row>259</xdr:row>
                    <xdr:rowOff>161925</xdr:rowOff>
                  </from>
                  <to>
                    <xdr:col>41</xdr:col>
                    <xdr:colOff>104775</xdr:colOff>
                    <xdr:row>261</xdr:row>
                    <xdr:rowOff>28575</xdr:rowOff>
                  </to>
                </anchor>
              </controlPr>
            </control>
          </mc:Choice>
        </mc:AlternateContent>
        <mc:AlternateContent xmlns:mc="http://schemas.openxmlformats.org/markup-compatibility/2006">
          <mc:Choice Requires="x14">
            <control shapeId="2468" r:id="rId258" name="Check Box 420">
              <controlPr defaultSize="0" autoFill="0" autoLine="0" autoPict="0">
                <anchor moveWithCells="1">
                  <from>
                    <xdr:col>41</xdr:col>
                    <xdr:colOff>142875</xdr:colOff>
                    <xdr:row>259</xdr:row>
                    <xdr:rowOff>161925</xdr:rowOff>
                  </from>
                  <to>
                    <xdr:col>43</xdr:col>
                    <xdr:colOff>104775</xdr:colOff>
                    <xdr:row>261</xdr:row>
                    <xdr:rowOff>28575</xdr:rowOff>
                  </to>
                </anchor>
              </controlPr>
            </control>
          </mc:Choice>
        </mc:AlternateContent>
        <mc:AlternateContent xmlns:mc="http://schemas.openxmlformats.org/markup-compatibility/2006">
          <mc:Choice Requires="x14">
            <control shapeId="2469" r:id="rId259" name="Check Box 421">
              <controlPr defaultSize="0" autoFill="0" autoLine="0" autoPict="0">
                <anchor moveWithCells="1">
                  <from>
                    <xdr:col>52</xdr:col>
                    <xdr:colOff>142875</xdr:colOff>
                    <xdr:row>259</xdr:row>
                    <xdr:rowOff>161925</xdr:rowOff>
                  </from>
                  <to>
                    <xdr:col>54</xdr:col>
                    <xdr:colOff>104775</xdr:colOff>
                    <xdr:row>261</xdr:row>
                    <xdr:rowOff>28575</xdr:rowOff>
                  </to>
                </anchor>
              </controlPr>
            </control>
          </mc:Choice>
        </mc:AlternateContent>
        <mc:AlternateContent xmlns:mc="http://schemas.openxmlformats.org/markup-compatibility/2006">
          <mc:Choice Requires="x14">
            <control shapeId="2470" r:id="rId260" name="Check Box 422">
              <controlPr defaultSize="0" autoFill="0" autoLine="0" autoPict="0">
                <anchor moveWithCells="1">
                  <from>
                    <xdr:col>54</xdr:col>
                    <xdr:colOff>142875</xdr:colOff>
                    <xdr:row>259</xdr:row>
                    <xdr:rowOff>161925</xdr:rowOff>
                  </from>
                  <to>
                    <xdr:col>56</xdr:col>
                    <xdr:colOff>104775</xdr:colOff>
                    <xdr:row>261</xdr:row>
                    <xdr:rowOff>28575</xdr:rowOff>
                  </to>
                </anchor>
              </controlPr>
            </control>
          </mc:Choice>
        </mc:AlternateContent>
        <mc:AlternateContent xmlns:mc="http://schemas.openxmlformats.org/markup-compatibility/2006">
          <mc:Choice Requires="x14">
            <control shapeId="2471" r:id="rId261" name="Check Box 423">
              <controlPr defaultSize="0" autoFill="0" autoLine="0" autoPict="0">
                <anchor moveWithCells="1">
                  <from>
                    <xdr:col>13</xdr:col>
                    <xdr:colOff>142875</xdr:colOff>
                    <xdr:row>261</xdr:row>
                    <xdr:rowOff>161925</xdr:rowOff>
                  </from>
                  <to>
                    <xdr:col>15</xdr:col>
                    <xdr:colOff>104775</xdr:colOff>
                    <xdr:row>263</xdr:row>
                    <xdr:rowOff>28575</xdr:rowOff>
                  </to>
                </anchor>
              </controlPr>
            </control>
          </mc:Choice>
        </mc:AlternateContent>
        <mc:AlternateContent xmlns:mc="http://schemas.openxmlformats.org/markup-compatibility/2006">
          <mc:Choice Requires="x14">
            <control shapeId="2472" r:id="rId262" name="Check Box 424">
              <controlPr defaultSize="0" autoFill="0" autoLine="0" autoPict="0">
                <anchor moveWithCells="1">
                  <from>
                    <xdr:col>15</xdr:col>
                    <xdr:colOff>142875</xdr:colOff>
                    <xdr:row>261</xdr:row>
                    <xdr:rowOff>161925</xdr:rowOff>
                  </from>
                  <to>
                    <xdr:col>17</xdr:col>
                    <xdr:colOff>104775</xdr:colOff>
                    <xdr:row>263</xdr:row>
                    <xdr:rowOff>28575</xdr:rowOff>
                  </to>
                </anchor>
              </controlPr>
            </control>
          </mc:Choice>
        </mc:AlternateContent>
        <mc:AlternateContent xmlns:mc="http://schemas.openxmlformats.org/markup-compatibility/2006">
          <mc:Choice Requires="x14">
            <control shapeId="2473" r:id="rId263" name="Check Box 425">
              <controlPr defaultSize="0" autoFill="0" autoLine="0" autoPict="0">
                <anchor moveWithCells="1">
                  <from>
                    <xdr:col>26</xdr:col>
                    <xdr:colOff>142875</xdr:colOff>
                    <xdr:row>261</xdr:row>
                    <xdr:rowOff>161925</xdr:rowOff>
                  </from>
                  <to>
                    <xdr:col>28</xdr:col>
                    <xdr:colOff>104775</xdr:colOff>
                    <xdr:row>263</xdr:row>
                    <xdr:rowOff>28575</xdr:rowOff>
                  </to>
                </anchor>
              </controlPr>
            </control>
          </mc:Choice>
        </mc:AlternateContent>
        <mc:AlternateContent xmlns:mc="http://schemas.openxmlformats.org/markup-compatibility/2006">
          <mc:Choice Requires="x14">
            <control shapeId="2474" r:id="rId264" name="Check Box 426">
              <controlPr defaultSize="0" autoFill="0" autoLine="0" autoPict="0">
                <anchor moveWithCells="1">
                  <from>
                    <xdr:col>28</xdr:col>
                    <xdr:colOff>142875</xdr:colOff>
                    <xdr:row>261</xdr:row>
                    <xdr:rowOff>161925</xdr:rowOff>
                  </from>
                  <to>
                    <xdr:col>30</xdr:col>
                    <xdr:colOff>104775</xdr:colOff>
                    <xdr:row>263</xdr:row>
                    <xdr:rowOff>28575</xdr:rowOff>
                  </to>
                </anchor>
              </controlPr>
            </control>
          </mc:Choice>
        </mc:AlternateContent>
        <mc:AlternateContent xmlns:mc="http://schemas.openxmlformats.org/markup-compatibility/2006">
          <mc:Choice Requires="x14">
            <control shapeId="2475" r:id="rId265" name="Check Box 427">
              <controlPr defaultSize="0" autoFill="0" autoLine="0" autoPict="0">
                <anchor moveWithCells="1">
                  <from>
                    <xdr:col>39</xdr:col>
                    <xdr:colOff>142875</xdr:colOff>
                    <xdr:row>261</xdr:row>
                    <xdr:rowOff>161925</xdr:rowOff>
                  </from>
                  <to>
                    <xdr:col>41</xdr:col>
                    <xdr:colOff>104775</xdr:colOff>
                    <xdr:row>263</xdr:row>
                    <xdr:rowOff>28575</xdr:rowOff>
                  </to>
                </anchor>
              </controlPr>
            </control>
          </mc:Choice>
        </mc:AlternateContent>
        <mc:AlternateContent xmlns:mc="http://schemas.openxmlformats.org/markup-compatibility/2006">
          <mc:Choice Requires="x14">
            <control shapeId="2476" r:id="rId266" name="Check Box 428">
              <controlPr defaultSize="0" autoFill="0" autoLine="0" autoPict="0">
                <anchor moveWithCells="1">
                  <from>
                    <xdr:col>52</xdr:col>
                    <xdr:colOff>142875</xdr:colOff>
                    <xdr:row>261</xdr:row>
                    <xdr:rowOff>161925</xdr:rowOff>
                  </from>
                  <to>
                    <xdr:col>54</xdr:col>
                    <xdr:colOff>104775</xdr:colOff>
                    <xdr:row>263</xdr:row>
                    <xdr:rowOff>28575</xdr:rowOff>
                  </to>
                </anchor>
              </controlPr>
            </control>
          </mc:Choice>
        </mc:AlternateContent>
        <mc:AlternateContent xmlns:mc="http://schemas.openxmlformats.org/markup-compatibility/2006">
          <mc:Choice Requires="x14">
            <control shapeId="2477" r:id="rId267" name="Check Box 429">
              <controlPr defaultSize="0" autoFill="0" autoLine="0" autoPict="0">
                <anchor moveWithCells="1">
                  <from>
                    <xdr:col>13</xdr:col>
                    <xdr:colOff>142875</xdr:colOff>
                    <xdr:row>263</xdr:row>
                    <xdr:rowOff>161925</xdr:rowOff>
                  </from>
                  <to>
                    <xdr:col>15</xdr:col>
                    <xdr:colOff>104775</xdr:colOff>
                    <xdr:row>265</xdr:row>
                    <xdr:rowOff>28575</xdr:rowOff>
                  </to>
                </anchor>
              </controlPr>
            </control>
          </mc:Choice>
        </mc:AlternateContent>
        <mc:AlternateContent xmlns:mc="http://schemas.openxmlformats.org/markup-compatibility/2006">
          <mc:Choice Requires="x14">
            <control shapeId="2478" r:id="rId268" name="Check Box 430">
              <controlPr defaultSize="0" autoFill="0" autoLine="0" autoPict="0">
                <anchor moveWithCells="1">
                  <from>
                    <xdr:col>15</xdr:col>
                    <xdr:colOff>142875</xdr:colOff>
                    <xdr:row>263</xdr:row>
                    <xdr:rowOff>161925</xdr:rowOff>
                  </from>
                  <to>
                    <xdr:col>17</xdr:col>
                    <xdr:colOff>104775</xdr:colOff>
                    <xdr:row>265</xdr:row>
                    <xdr:rowOff>28575</xdr:rowOff>
                  </to>
                </anchor>
              </controlPr>
            </control>
          </mc:Choice>
        </mc:AlternateContent>
        <mc:AlternateContent xmlns:mc="http://schemas.openxmlformats.org/markup-compatibility/2006">
          <mc:Choice Requires="x14">
            <control shapeId="2479" r:id="rId269" name="Check Box 431">
              <controlPr defaultSize="0" autoFill="0" autoLine="0" autoPict="0">
                <anchor moveWithCells="1">
                  <from>
                    <xdr:col>26</xdr:col>
                    <xdr:colOff>142875</xdr:colOff>
                    <xdr:row>263</xdr:row>
                    <xdr:rowOff>161925</xdr:rowOff>
                  </from>
                  <to>
                    <xdr:col>28</xdr:col>
                    <xdr:colOff>104775</xdr:colOff>
                    <xdr:row>265</xdr:row>
                    <xdr:rowOff>28575</xdr:rowOff>
                  </to>
                </anchor>
              </controlPr>
            </control>
          </mc:Choice>
        </mc:AlternateContent>
        <mc:AlternateContent xmlns:mc="http://schemas.openxmlformats.org/markup-compatibility/2006">
          <mc:Choice Requires="x14">
            <control shapeId="2481" r:id="rId270" name="Check Box 433">
              <controlPr defaultSize="0" autoFill="0" autoLine="0" autoPict="0">
                <anchor moveWithCells="1">
                  <from>
                    <xdr:col>52</xdr:col>
                    <xdr:colOff>142875</xdr:colOff>
                    <xdr:row>263</xdr:row>
                    <xdr:rowOff>161925</xdr:rowOff>
                  </from>
                  <to>
                    <xdr:col>54</xdr:col>
                    <xdr:colOff>104775</xdr:colOff>
                    <xdr:row>265</xdr:row>
                    <xdr:rowOff>28575</xdr:rowOff>
                  </to>
                </anchor>
              </controlPr>
            </control>
          </mc:Choice>
        </mc:AlternateContent>
        <mc:AlternateContent xmlns:mc="http://schemas.openxmlformats.org/markup-compatibility/2006">
          <mc:Choice Requires="x14">
            <control shapeId="2495" r:id="rId271" name="Check Box 447">
              <controlPr defaultSize="0" autoFill="0" autoLine="0" autoPict="0">
                <anchor moveWithCells="1">
                  <from>
                    <xdr:col>39</xdr:col>
                    <xdr:colOff>142875</xdr:colOff>
                    <xdr:row>269</xdr:row>
                    <xdr:rowOff>161925</xdr:rowOff>
                  </from>
                  <to>
                    <xdr:col>41</xdr:col>
                    <xdr:colOff>104775</xdr:colOff>
                    <xdr:row>271</xdr:row>
                    <xdr:rowOff>28575</xdr:rowOff>
                  </to>
                </anchor>
              </controlPr>
            </control>
          </mc:Choice>
        </mc:AlternateContent>
        <mc:AlternateContent xmlns:mc="http://schemas.openxmlformats.org/markup-compatibility/2006">
          <mc:Choice Requires="x14">
            <control shapeId="2496" r:id="rId272" name="Check Box 448">
              <controlPr defaultSize="0" autoFill="0" autoLine="0" autoPict="0">
                <anchor moveWithCells="1">
                  <from>
                    <xdr:col>41</xdr:col>
                    <xdr:colOff>142875</xdr:colOff>
                    <xdr:row>269</xdr:row>
                    <xdr:rowOff>161925</xdr:rowOff>
                  </from>
                  <to>
                    <xdr:col>43</xdr:col>
                    <xdr:colOff>104775</xdr:colOff>
                    <xdr:row>271</xdr:row>
                    <xdr:rowOff>28575</xdr:rowOff>
                  </to>
                </anchor>
              </controlPr>
            </control>
          </mc:Choice>
        </mc:AlternateContent>
        <mc:AlternateContent xmlns:mc="http://schemas.openxmlformats.org/markup-compatibility/2006">
          <mc:Choice Requires="x14">
            <control shapeId="2510" r:id="rId273" name="Check Box 462">
              <controlPr defaultSize="0" autoFill="0" autoLine="0" autoPict="0">
                <anchor moveWithCells="1">
                  <from>
                    <xdr:col>26</xdr:col>
                    <xdr:colOff>142875</xdr:colOff>
                    <xdr:row>275</xdr:row>
                    <xdr:rowOff>161925</xdr:rowOff>
                  </from>
                  <to>
                    <xdr:col>28</xdr:col>
                    <xdr:colOff>104775</xdr:colOff>
                    <xdr:row>277</xdr:row>
                    <xdr:rowOff>28575</xdr:rowOff>
                  </to>
                </anchor>
              </controlPr>
            </control>
          </mc:Choice>
        </mc:AlternateContent>
        <mc:AlternateContent xmlns:mc="http://schemas.openxmlformats.org/markup-compatibility/2006">
          <mc:Choice Requires="x14">
            <control shapeId="2515" r:id="rId274" name="Check Box 467">
              <controlPr defaultSize="0" autoFill="0" autoLine="0" autoPict="0">
                <anchor moveWithCells="1">
                  <from>
                    <xdr:col>39</xdr:col>
                    <xdr:colOff>142875</xdr:colOff>
                    <xdr:row>277</xdr:row>
                    <xdr:rowOff>161925</xdr:rowOff>
                  </from>
                  <to>
                    <xdr:col>41</xdr:col>
                    <xdr:colOff>104775</xdr:colOff>
                    <xdr:row>279</xdr:row>
                    <xdr:rowOff>28575</xdr:rowOff>
                  </to>
                </anchor>
              </controlPr>
            </control>
          </mc:Choice>
        </mc:AlternateContent>
        <mc:AlternateContent xmlns:mc="http://schemas.openxmlformats.org/markup-compatibility/2006">
          <mc:Choice Requires="x14">
            <control shapeId="2517" r:id="rId275" name="Check Box 469">
              <controlPr defaultSize="0" autoFill="0" autoLine="0" autoPict="0">
                <anchor moveWithCells="1">
                  <from>
                    <xdr:col>52</xdr:col>
                    <xdr:colOff>142875</xdr:colOff>
                    <xdr:row>277</xdr:row>
                    <xdr:rowOff>161925</xdr:rowOff>
                  </from>
                  <to>
                    <xdr:col>54</xdr:col>
                    <xdr:colOff>104775</xdr:colOff>
                    <xdr:row>279</xdr:row>
                    <xdr:rowOff>28575</xdr:rowOff>
                  </to>
                </anchor>
              </controlPr>
            </control>
          </mc:Choice>
        </mc:AlternateContent>
        <mc:AlternateContent xmlns:mc="http://schemas.openxmlformats.org/markup-compatibility/2006">
          <mc:Choice Requires="x14">
            <control shapeId="2528" r:id="rId276" name="Check Box 480">
              <controlPr defaultSize="0" autoFill="0" autoLine="0" autoPict="0">
                <anchor moveWithCells="1">
                  <from>
                    <xdr:col>52</xdr:col>
                    <xdr:colOff>142875</xdr:colOff>
                    <xdr:row>281</xdr:row>
                    <xdr:rowOff>161925</xdr:rowOff>
                  </from>
                  <to>
                    <xdr:col>54</xdr:col>
                    <xdr:colOff>104775</xdr:colOff>
                    <xdr:row>283</xdr:row>
                    <xdr:rowOff>28575</xdr:rowOff>
                  </to>
                </anchor>
              </controlPr>
            </control>
          </mc:Choice>
        </mc:AlternateContent>
        <mc:AlternateContent xmlns:mc="http://schemas.openxmlformats.org/markup-compatibility/2006">
          <mc:Choice Requires="x14">
            <control shapeId="2529" r:id="rId277" name="Check Box 481">
              <controlPr defaultSize="0" autoFill="0" autoLine="0" autoPict="0">
                <anchor moveWithCells="1">
                  <from>
                    <xdr:col>54</xdr:col>
                    <xdr:colOff>142875</xdr:colOff>
                    <xdr:row>281</xdr:row>
                    <xdr:rowOff>161925</xdr:rowOff>
                  </from>
                  <to>
                    <xdr:col>56</xdr:col>
                    <xdr:colOff>104775</xdr:colOff>
                    <xdr:row>283</xdr:row>
                    <xdr:rowOff>28575</xdr:rowOff>
                  </to>
                </anchor>
              </controlPr>
            </control>
          </mc:Choice>
        </mc:AlternateContent>
        <mc:AlternateContent xmlns:mc="http://schemas.openxmlformats.org/markup-compatibility/2006">
          <mc:Choice Requires="x14">
            <control shapeId="2536" r:id="rId278" name="Check Box 488">
              <controlPr defaultSize="0" autoFill="0" autoLine="0" autoPict="0">
                <anchor moveWithCells="1">
                  <from>
                    <xdr:col>13</xdr:col>
                    <xdr:colOff>142875</xdr:colOff>
                    <xdr:row>285</xdr:row>
                    <xdr:rowOff>161925</xdr:rowOff>
                  </from>
                  <to>
                    <xdr:col>15</xdr:col>
                    <xdr:colOff>104775</xdr:colOff>
                    <xdr:row>287</xdr:row>
                    <xdr:rowOff>28575</xdr:rowOff>
                  </to>
                </anchor>
              </controlPr>
            </control>
          </mc:Choice>
        </mc:AlternateContent>
        <mc:AlternateContent xmlns:mc="http://schemas.openxmlformats.org/markup-compatibility/2006">
          <mc:Choice Requires="x14">
            <control shapeId="2537" r:id="rId279" name="Check Box 489">
              <controlPr defaultSize="0" autoFill="0" autoLine="0" autoPict="0">
                <anchor moveWithCells="1">
                  <from>
                    <xdr:col>15</xdr:col>
                    <xdr:colOff>142875</xdr:colOff>
                    <xdr:row>285</xdr:row>
                    <xdr:rowOff>161925</xdr:rowOff>
                  </from>
                  <to>
                    <xdr:col>17</xdr:col>
                    <xdr:colOff>104775</xdr:colOff>
                    <xdr:row>287</xdr:row>
                    <xdr:rowOff>28575</xdr:rowOff>
                  </to>
                </anchor>
              </controlPr>
            </control>
          </mc:Choice>
        </mc:AlternateContent>
        <mc:AlternateContent xmlns:mc="http://schemas.openxmlformats.org/markup-compatibility/2006">
          <mc:Choice Requires="x14">
            <control shapeId="2538" r:id="rId280" name="Check Box 490">
              <controlPr defaultSize="0" autoFill="0" autoLine="0" autoPict="0">
                <anchor moveWithCells="1">
                  <from>
                    <xdr:col>26</xdr:col>
                    <xdr:colOff>142875</xdr:colOff>
                    <xdr:row>285</xdr:row>
                    <xdr:rowOff>161925</xdr:rowOff>
                  </from>
                  <to>
                    <xdr:col>28</xdr:col>
                    <xdr:colOff>104775</xdr:colOff>
                    <xdr:row>287</xdr:row>
                    <xdr:rowOff>28575</xdr:rowOff>
                  </to>
                </anchor>
              </controlPr>
            </control>
          </mc:Choice>
        </mc:AlternateContent>
        <mc:AlternateContent xmlns:mc="http://schemas.openxmlformats.org/markup-compatibility/2006">
          <mc:Choice Requires="x14">
            <control shapeId="2539" r:id="rId281" name="Check Box 491">
              <controlPr defaultSize="0" autoFill="0" autoLine="0" autoPict="0">
                <anchor moveWithCells="1">
                  <from>
                    <xdr:col>28</xdr:col>
                    <xdr:colOff>142875</xdr:colOff>
                    <xdr:row>285</xdr:row>
                    <xdr:rowOff>161925</xdr:rowOff>
                  </from>
                  <to>
                    <xdr:col>30</xdr:col>
                    <xdr:colOff>104775</xdr:colOff>
                    <xdr:row>287</xdr:row>
                    <xdr:rowOff>28575</xdr:rowOff>
                  </to>
                </anchor>
              </controlPr>
            </control>
          </mc:Choice>
        </mc:AlternateContent>
        <mc:AlternateContent xmlns:mc="http://schemas.openxmlformats.org/markup-compatibility/2006">
          <mc:Choice Requires="x14">
            <control shapeId="2540" r:id="rId282" name="Check Box 492">
              <controlPr defaultSize="0" autoFill="0" autoLine="0" autoPict="0">
                <anchor moveWithCells="1">
                  <from>
                    <xdr:col>39</xdr:col>
                    <xdr:colOff>142875</xdr:colOff>
                    <xdr:row>285</xdr:row>
                    <xdr:rowOff>161925</xdr:rowOff>
                  </from>
                  <to>
                    <xdr:col>41</xdr:col>
                    <xdr:colOff>104775</xdr:colOff>
                    <xdr:row>287</xdr:row>
                    <xdr:rowOff>28575</xdr:rowOff>
                  </to>
                </anchor>
              </controlPr>
            </control>
          </mc:Choice>
        </mc:AlternateContent>
        <mc:AlternateContent xmlns:mc="http://schemas.openxmlformats.org/markup-compatibility/2006">
          <mc:Choice Requires="x14">
            <control shapeId="2542" r:id="rId283" name="Check Box 494">
              <controlPr defaultSize="0" autoFill="0" autoLine="0" autoPict="0">
                <anchor moveWithCells="1">
                  <from>
                    <xdr:col>13</xdr:col>
                    <xdr:colOff>142875</xdr:colOff>
                    <xdr:row>287</xdr:row>
                    <xdr:rowOff>161925</xdr:rowOff>
                  </from>
                  <to>
                    <xdr:col>15</xdr:col>
                    <xdr:colOff>104775</xdr:colOff>
                    <xdr:row>289</xdr:row>
                    <xdr:rowOff>9525</xdr:rowOff>
                  </to>
                </anchor>
              </controlPr>
            </control>
          </mc:Choice>
        </mc:AlternateContent>
        <mc:AlternateContent xmlns:mc="http://schemas.openxmlformats.org/markup-compatibility/2006">
          <mc:Choice Requires="x14">
            <control shapeId="2545" r:id="rId284" name="Check Box 497">
              <controlPr defaultSize="0" autoFill="0" autoLine="0" autoPict="0">
                <anchor moveWithCells="1">
                  <from>
                    <xdr:col>39</xdr:col>
                    <xdr:colOff>142875</xdr:colOff>
                    <xdr:row>287</xdr:row>
                    <xdr:rowOff>161925</xdr:rowOff>
                  </from>
                  <to>
                    <xdr:col>41</xdr:col>
                    <xdr:colOff>104775</xdr:colOff>
                    <xdr:row>289</xdr:row>
                    <xdr:rowOff>9525</xdr:rowOff>
                  </to>
                </anchor>
              </controlPr>
            </control>
          </mc:Choice>
        </mc:AlternateContent>
        <mc:AlternateContent xmlns:mc="http://schemas.openxmlformats.org/markup-compatibility/2006">
          <mc:Choice Requires="x14">
            <control shapeId="2550" r:id="rId285" name="Check Box 502">
              <controlPr defaultSize="0" autoFill="0" autoLine="0" autoPict="0">
                <anchor moveWithCells="1">
                  <from>
                    <xdr:col>13</xdr:col>
                    <xdr:colOff>133350</xdr:colOff>
                    <xdr:row>291</xdr:row>
                    <xdr:rowOff>161925</xdr:rowOff>
                  </from>
                  <to>
                    <xdr:col>15</xdr:col>
                    <xdr:colOff>95250</xdr:colOff>
                    <xdr:row>293</xdr:row>
                    <xdr:rowOff>9525</xdr:rowOff>
                  </to>
                </anchor>
              </controlPr>
            </control>
          </mc:Choice>
        </mc:AlternateContent>
        <mc:AlternateContent xmlns:mc="http://schemas.openxmlformats.org/markup-compatibility/2006">
          <mc:Choice Requires="x14">
            <control shapeId="2551" r:id="rId286" name="Check Box 503">
              <controlPr defaultSize="0" autoFill="0" autoLine="0" autoPict="0">
                <anchor moveWithCells="1">
                  <from>
                    <xdr:col>15</xdr:col>
                    <xdr:colOff>142875</xdr:colOff>
                    <xdr:row>291</xdr:row>
                    <xdr:rowOff>161925</xdr:rowOff>
                  </from>
                  <to>
                    <xdr:col>17</xdr:col>
                    <xdr:colOff>104775</xdr:colOff>
                    <xdr:row>293</xdr:row>
                    <xdr:rowOff>9525</xdr:rowOff>
                  </to>
                </anchor>
              </controlPr>
            </control>
          </mc:Choice>
        </mc:AlternateContent>
        <mc:AlternateContent xmlns:mc="http://schemas.openxmlformats.org/markup-compatibility/2006">
          <mc:Choice Requires="x14">
            <control shapeId="2554" r:id="rId287" name="Check Box 506">
              <controlPr defaultSize="0" autoFill="0" autoLine="0" autoPict="0">
                <anchor moveWithCells="1">
                  <from>
                    <xdr:col>39</xdr:col>
                    <xdr:colOff>133350</xdr:colOff>
                    <xdr:row>291</xdr:row>
                    <xdr:rowOff>161925</xdr:rowOff>
                  </from>
                  <to>
                    <xdr:col>41</xdr:col>
                    <xdr:colOff>95250</xdr:colOff>
                    <xdr:row>293</xdr:row>
                    <xdr:rowOff>9525</xdr:rowOff>
                  </to>
                </anchor>
              </controlPr>
            </control>
          </mc:Choice>
        </mc:AlternateContent>
        <mc:AlternateContent xmlns:mc="http://schemas.openxmlformats.org/markup-compatibility/2006">
          <mc:Choice Requires="x14">
            <control shapeId="2583" r:id="rId288" name="Check Box 535">
              <controlPr defaultSize="0" autoFill="0" autoLine="0" autoPict="0">
                <anchor moveWithCells="1">
                  <from>
                    <xdr:col>13</xdr:col>
                    <xdr:colOff>142875</xdr:colOff>
                    <xdr:row>200</xdr:row>
                    <xdr:rowOff>171450</xdr:rowOff>
                  </from>
                  <to>
                    <xdr:col>15</xdr:col>
                    <xdr:colOff>104775</xdr:colOff>
                    <xdr:row>202</xdr:row>
                    <xdr:rowOff>28575</xdr:rowOff>
                  </to>
                </anchor>
              </controlPr>
            </control>
          </mc:Choice>
        </mc:AlternateContent>
        <mc:AlternateContent xmlns:mc="http://schemas.openxmlformats.org/markup-compatibility/2006">
          <mc:Choice Requires="x14">
            <control shapeId="2584" r:id="rId289" name="Check Box 536">
              <controlPr defaultSize="0" autoFill="0" autoLine="0" autoPict="0">
                <anchor moveWithCells="1">
                  <from>
                    <xdr:col>15</xdr:col>
                    <xdr:colOff>142875</xdr:colOff>
                    <xdr:row>200</xdr:row>
                    <xdr:rowOff>171450</xdr:rowOff>
                  </from>
                  <to>
                    <xdr:col>17</xdr:col>
                    <xdr:colOff>104775</xdr:colOff>
                    <xdr:row>202</xdr:row>
                    <xdr:rowOff>28575</xdr:rowOff>
                  </to>
                </anchor>
              </controlPr>
            </control>
          </mc:Choice>
        </mc:AlternateContent>
        <mc:AlternateContent xmlns:mc="http://schemas.openxmlformats.org/markup-compatibility/2006">
          <mc:Choice Requires="x14">
            <control shapeId="2585" r:id="rId290" name="Check Box 537">
              <controlPr defaultSize="0" autoFill="0" autoLine="0" autoPict="0">
                <anchor moveWithCells="1">
                  <from>
                    <xdr:col>26</xdr:col>
                    <xdr:colOff>142875</xdr:colOff>
                    <xdr:row>200</xdr:row>
                    <xdr:rowOff>171450</xdr:rowOff>
                  </from>
                  <to>
                    <xdr:col>28</xdr:col>
                    <xdr:colOff>104775</xdr:colOff>
                    <xdr:row>202</xdr:row>
                    <xdr:rowOff>28575</xdr:rowOff>
                  </to>
                </anchor>
              </controlPr>
            </control>
          </mc:Choice>
        </mc:AlternateContent>
        <mc:AlternateContent xmlns:mc="http://schemas.openxmlformats.org/markup-compatibility/2006">
          <mc:Choice Requires="x14">
            <control shapeId="2586" r:id="rId291" name="Check Box 538">
              <controlPr defaultSize="0" autoFill="0" autoLine="0" autoPict="0">
                <anchor moveWithCells="1">
                  <from>
                    <xdr:col>28</xdr:col>
                    <xdr:colOff>142875</xdr:colOff>
                    <xdr:row>200</xdr:row>
                    <xdr:rowOff>171450</xdr:rowOff>
                  </from>
                  <to>
                    <xdr:col>30</xdr:col>
                    <xdr:colOff>104775</xdr:colOff>
                    <xdr:row>202</xdr:row>
                    <xdr:rowOff>28575</xdr:rowOff>
                  </to>
                </anchor>
              </controlPr>
            </control>
          </mc:Choice>
        </mc:AlternateContent>
        <mc:AlternateContent xmlns:mc="http://schemas.openxmlformats.org/markup-compatibility/2006">
          <mc:Choice Requires="x14">
            <control shapeId="2316" r:id="rId292" name="Check Box 268">
              <controlPr defaultSize="0" autoFill="0" autoLine="0" autoPict="0">
                <anchor moveWithCells="1">
                  <from>
                    <xdr:col>13</xdr:col>
                    <xdr:colOff>142875</xdr:colOff>
                    <xdr:row>207</xdr:row>
                    <xdr:rowOff>161925</xdr:rowOff>
                  </from>
                  <to>
                    <xdr:col>15</xdr:col>
                    <xdr:colOff>104775</xdr:colOff>
                    <xdr:row>209</xdr:row>
                    <xdr:rowOff>28575</xdr:rowOff>
                  </to>
                </anchor>
              </controlPr>
            </control>
          </mc:Choice>
        </mc:AlternateContent>
        <mc:AlternateContent xmlns:mc="http://schemas.openxmlformats.org/markup-compatibility/2006">
          <mc:Choice Requires="x14">
            <control shapeId="2070" r:id="rId293" name="Check Box 22">
              <controlPr defaultSize="0" autoFill="0" autoLine="0" autoPict="0">
                <anchor moveWithCells="1">
                  <from>
                    <xdr:col>13</xdr:col>
                    <xdr:colOff>142875</xdr:colOff>
                    <xdr:row>140</xdr:row>
                    <xdr:rowOff>171450</xdr:rowOff>
                  </from>
                  <to>
                    <xdr:col>15</xdr:col>
                    <xdr:colOff>104775</xdr:colOff>
                    <xdr:row>142</xdr:row>
                    <xdr:rowOff>28575</xdr:rowOff>
                  </to>
                </anchor>
              </controlPr>
            </control>
          </mc:Choice>
        </mc:AlternateContent>
        <mc:AlternateContent xmlns:mc="http://schemas.openxmlformats.org/markup-compatibility/2006">
          <mc:Choice Requires="x14">
            <control shapeId="2071" r:id="rId294" name="Check Box 23">
              <controlPr defaultSize="0" autoFill="0" autoLine="0" autoPict="0">
                <anchor moveWithCells="1">
                  <from>
                    <xdr:col>15</xdr:col>
                    <xdr:colOff>142875</xdr:colOff>
                    <xdr:row>140</xdr:row>
                    <xdr:rowOff>171450</xdr:rowOff>
                  </from>
                  <to>
                    <xdr:col>17</xdr:col>
                    <xdr:colOff>104775</xdr:colOff>
                    <xdr:row>142</xdr:row>
                    <xdr:rowOff>28575</xdr:rowOff>
                  </to>
                </anchor>
              </controlPr>
            </control>
          </mc:Choice>
        </mc:AlternateContent>
        <mc:AlternateContent xmlns:mc="http://schemas.openxmlformats.org/markup-compatibility/2006">
          <mc:Choice Requires="x14">
            <control shapeId="2593" r:id="rId295" name="Check Box 545">
              <controlPr defaultSize="0" autoFill="0" autoLine="0" autoPict="0">
                <anchor moveWithCells="1" sizeWithCells="1">
                  <from>
                    <xdr:col>22</xdr:col>
                    <xdr:colOff>0</xdr:colOff>
                    <xdr:row>131</xdr:row>
                    <xdr:rowOff>133350</xdr:rowOff>
                  </from>
                  <to>
                    <xdr:col>23</xdr:col>
                    <xdr:colOff>0</xdr:colOff>
                    <xdr:row>133</xdr:row>
                    <xdr:rowOff>9525</xdr:rowOff>
                  </to>
                </anchor>
              </controlPr>
            </control>
          </mc:Choice>
        </mc:AlternateContent>
        <mc:AlternateContent xmlns:mc="http://schemas.openxmlformats.org/markup-compatibility/2006">
          <mc:Choice Requires="x14">
            <control shapeId="2594" r:id="rId296" name="Check Box 546">
              <controlPr defaultSize="0" autoFill="0" autoLine="0" autoPict="0">
                <anchor moveWithCells="1" sizeWithCells="1">
                  <from>
                    <xdr:col>35</xdr:col>
                    <xdr:colOff>9525</xdr:colOff>
                    <xdr:row>131</xdr:row>
                    <xdr:rowOff>133350</xdr:rowOff>
                  </from>
                  <to>
                    <xdr:col>36</xdr:col>
                    <xdr:colOff>9525</xdr:colOff>
                    <xdr:row>133</xdr:row>
                    <xdr:rowOff>9525</xdr:rowOff>
                  </to>
                </anchor>
              </controlPr>
            </control>
          </mc:Choice>
        </mc:AlternateContent>
        <mc:AlternateContent xmlns:mc="http://schemas.openxmlformats.org/markup-compatibility/2006">
          <mc:Choice Requires="x14">
            <control shapeId="2595" r:id="rId297" name="Check Box 547">
              <controlPr defaultSize="0" autoFill="0" autoLine="0" autoPict="0">
                <anchor moveWithCells="1" sizeWithCells="1">
                  <from>
                    <xdr:col>35</xdr:col>
                    <xdr:colOff>9525</xdr:colOff>
                    <xdr:row>133</xdr:row>
                    <xdr:rowOff>142875</xdr:rowOff>
                  </from>
                  <to>
                    <xdr:col>36</xdr:col>
                    <xdr:colOff>9525</xdr:colOff>
                    <xdr:row>135</xdr:row>
                    <xdr:rowOff>19050</xdr:rowOff>
                  </to>
                </anchor>
              </controlPr>
            </control>
          </mc:Choice>
        </mc:AlternateContent>
        <mc:AlternateContent xmlns:mc="http://schemas.openxmlformats.org/markup-compatibility/2006">
          <mc:Choice Requires="x14">
            <control shapeId="2596" r:id="rId298" name="Check Box 548">
              <controlPr defaultSize="0" autoFill="0" autoLine="0" autoPict="0">
                <anchor moveWithCells="1" sizeWithCells="1">
                  <from>
                    <xdr:col>35</xdr:col>
                    <xdr:colOff>9525</xdr:colOff>
                    <xdr:row>135</xdr:row>
                    <xdr:rowOff>142875</xdr:rowOff>
                  </from>
                  <to>
                    <xdr:col>36</xdr:col>
                    <xdr:colOff>9525</xdr:colOff>
                    <xdr:row>137</xdr:row>
                    <xdr:rowOff>19050</xdr:rowOff>
                  </to>
                </anchor>
              </controlPr>
            </control>
          </mc:Choice>
        </mc:AlternateContent>
        <mc:AlternateContent xmlns:mc="http://schemas.openxmlformats.org/markup-compatibility/2006">
          <mc:Choice Requires="x14">
            <control shapeId="2610" r:id="rId299" name="Check Box 562">
              <controlPr defaultSize="0" autoFill="0" autoLine="0" autoPict="0">
                <anchor moveWithCells="1">
                  <from>
                    <xdr:col>15</xdr:col>
                    <xdr:colOff>142875</xdr:colOff>
                    <xdr:row>259</xdr:row>
                    <xdr:rowOff>161925</xdr:rowOff>
                  </from>
                  <to>
                    <xdr:col>17</xdr:col>
                    <xdr:colOff>104775</xdr:colOff>
                    <xdr:row>261</xdr:row>
                    <xdr:rowOff>28575</xdr:rowOff>
                  </to>
                </anchor>
              </controlPr>
            </control>
          </mc:Choice>
        </mc:AlternateContent>
        <mc:AlternateContent xmlns:mc="http://schemas.openxmlformats.org/markup-compatibility/2006">
          <mc:Choice Requires="x14">
            <control shapeId="2617" r:id="rId300" name="Check Box 569">
              <controlPr defaultSize="0" autoFill="0" autoLine="0" autoPict="0">
                <anchor moveWithCells="1">
                  <from>
                    <xdr:col>15</xdr:col>
                    <xdr:colOff>142875</xdr:colOff>
                    <xdr:row>237</xdr:row>
                    <xdr:rowOff>161925</xdr:rowOff>
                  </from>
                  <to>
                    <xdr:col>17</xdr:col>
                    <xdr:colOff>104775</xdr:colOff>
                    <xdr:row>239</xdr:row>
                    <xdr:rowOff>28575</xdr:rowOff>
                  </to>
                </anchor>
              </controlPr>
            </control>
          </mc:Choice>
        </mc:AlternateContent>
        <mc:AlternateContent xmlns:mc="http://schemas.openxmlformats.org/markup-compatibility/2006">
          <mc:Choice Requires="x14">
            <control shapeId="2619" r:id="rId301" name="Check Box 571">
              <controlPr defaultSize="0" autoFill="0" autoLine="0" autoPict="0">
                <anchor moveWithCells="1">
                  <from>
                    <xdr:col>28</xdr:col>
                    <xdr:colOff>142875</xdr:colOff>
                    <xdr:row>231</xdr:row>
                    <xdr:rowOff>161925</xdr:rowOff>
                  </from>
                  <to>
                    <xdr:col>30</xdr:col>
                    <xdr:colOff>104775</xdr:colOff>
                    <xdr:row>233</xdr:row>
                    <xdr:rowOff>28575</xdr:rowOff>
                  </to>
                </anchor>
              </controlPr>
            </control>
          </mc:Choice>
        </mc:AlternateContent>
        <mc:AlternateContent xmlns:mc="http://schemas.openxmlformats.org/markup-compatibility/2006">
          <mc:Choice Requires="x14">
            <control shapeId="2620" r:id="rId302" name="Check Box 572">
              <controlPr defaultSize="0" autoFill="0" autoLine="0" autoPict="0">
                <anchor moveWithCells="1">
                  <from>
                    <xdr:col>15</xdr:col>
                    <xdr:colOff>142875</xdr:colOff>
                    <xdr:row>231</xdr:row>
                    <xdr:rowOff>161925</xdr:rowOff>
                  </from>
                  <to>
                    <xdr:col>17</xdr:col>
                    <xdr:colOff>104775</xdr:colOff>
                    <xdr:row>233</xdr:row>
                    <xdr:rowOff>28575</xdr:rowOff>
                  </to>
                </anchor>
              </controlPr>
            </control>
          </mc:Choice>
        </mc:AlternateContent>
        <mc:AlternateContent xmlns:mc="http://schemas.openxmlformats.org/markup-compatibility/2006">
          <mc:Choice Requires="x14">
            <control shapeId="2622" r:id="rId303" name="Check Box 574">
              <controlPr defaultSize="0" autoFill="0" autoLine="0" autoPict="0">
                <anchor moveWithCells="1">
                  <from>
                    <xdr:col>15</xdr:col>
                    <xdr:colOff>142875</xdr:colOff>
                    <xdr:row>225</xdr:row>
                    <xdr:rowOff>161925</xdr:rowOff>
                  </from>
                  <to>
                    <xdr:col>17</xdr:col>
                    <xdr:colOff>104775</xdr:colOff>
                    <xdr:row>227</xdr:row>
                    <xdr:rowOff>28575</xdr:rowOff>
                  </to>
                </anchor>
              </controlPr>
            </control>
          </mc:Choice>
        </mc:AlternateContent>
        <mc:AlternateContent xmlns:mc="http://schemas.openxmlformats.org/markup-compatibility/2006">
          <mc:Choice Requires="x14">
            <control shapeId="2623" r:id="rId304" name="Check Box 575">
              <controlPr defaultSize="0" autoFill="0" autoLine="0" autoPict="0">
                <anchor moveWithCells="1">
                  <from>
                    <xdr:col>54</xdr:col>
                    <xdr:colOff>142875</xdr:colOff>
                    <xdr:row>213</xdr:row>
                    <xdr:rowOff>161925</xdr:rowOff>
                  </from>
                  <to>
                    <xdr:col>56</xdr:col>
                    <xdr:colOff>104775</xdr:colOff>
                    <xdr:row>215</xdr:row>
                    <xdr:rowOff>28575</xdr:rowOff>
                  </to>
                </anchor>
              </controlPr>
            </control>
          </mc:Choice>
        </mc:AlternateContent>
        <mc:AlternateContent xmlns:mc="http://schemas.openxmlformats.org/markup-compatibility/2006">
          <mc:Choice Requires="x14">
            <control shapeId="2624" r:id="rId305" name="Check Box 576">
              <controlPr defaultSize="0" autoFill="0" autoLine="0" autoPict="0">
                <anchor moveWithCells="1">
                  <from>
                    <xdr:col>41</xdr:col>
                    <xdr:colOff>142875</xdr:colOff>
                    <xdr:row>213</xdr:row>
                    <xdr:rowOff>161925</xdr:rowOff>
                  </from>
                  <to>
                    <xdr:col>43</xdr:col>
                    <xdr:colOff>104775</xdr:colOff>
                    <xdr:row>215</xdr:row>
                    <xdr:rowOff>28575</xdr:rowOff>
                  </to>
                </anchor>
              </controlPr>
            </control>
          </mc:Choice>
        </mc:AlternateContent>
        <mc:AlternateContent xmlns:mc="http://schemas.openxmlformats.org/markup-compatibility/2006">
          <mc:Choice Requires="x14">
            <control shapeId="2625" r:id="rId306" name="Check Box 577">
              <controlPr defaultSize="0" autoFill="0" autoLine="0" autoPict="0">
                <anchor moveWithCells="1">
                  <from>
                    <xdr:col>15</xdr:col>
                    <xdr:colOff>133350</xdr:colOff>
                    <xdr:row>215</xdr:row>
                    <xdr:rowOff>161925</xdr:rowOff>
                  </from>
                  <to>
                    <xdr:col>17</xdr:col>
                    <xdr:colOff>95250</xdr:colOff>
                    <xdr:row>217</xdr:row>
                    <xdr:rowOff>28575</xdr:rowOff>
                  </to>
                </anchor>
              </controlPr>
            </control>
          </mc:Choice>
        </mc:AlternateContent>
        <mc:AlternateContent xmlns:mc="http://schemas.openxmlformats.org/markup-compatibility/2006">
          <mc:Choice Requires="x14">
            <control shapeId="2626" r:id="rId307" name="Check Box 578">
              <controlPr defaultSize="0" autoFill="0" autoLine="0" autoPict="0">
                <anchor moveWithCells="1">
                  <from>
                    <xdr:col>28</xdr:col>
                    <xdr:colOff>133350</xdr:colOff>
                    <xdr:row>215</xdr:row>
                    <xdr:rowOff>161925</xdr:rowOff>
                  </from>
                  <to>
                    <xdr:col>30</xdr:col>
                    <xdr:colOff>95250</xdr:colOff>
                    <xdr:row>217</xdr:row>
                    <xdr:rowOff>28575</xdr:rowOff>
                  </to>
                </anchor>
              </controlPr>
            </control>
          </mc:Choice>
        </mc:AlternateContent>
        <mc:AlternateContent xmlns:mc="http://schemas.openxmlformats.org/markup-compatibility/2006">
          <mc:Choice Requires="x14">
            <control shapeId="2628" r:id="rId308" name="Check Box 580">
              <controlPr defaultSize="0" autoFill="0" autoLine="0" autoPict="0">
                <anchor moveWithCells="1">
                  <from>
                    <xdr:col>15</xdr:col>
                    <xdr:colOff>142875</xdr:colOff>
                    <xdr:row>251</xdr:row>
                    <xdr:rowOff>161925</xdr:rowOff>
                  </from>
                  <to>
                    <xdr:col>17</xdr:col>
                    <xdr:colOff>104775</xdr:colOff>
                    <xdr:row>253</xdr:row>
                    <xdr:rowOff>28575</xdr:rowOff>
                  </to>
                </anchor>
              </controlPr>
            </control>
          </mc:Choice>
        </mc:AlternateContent>
        <mc:AlternateContent xmlns:mc="http://schemas.openxmlformats.org/markup-compatibility/2006">
          <mc:Choice Requires="x14">
            <control shapeId="2633" r:id="rId309" name="Check Box 585">
              <controlPr defaultSize="0" autoFill="0" autoLine="0" autoPict="0">
                <anchor moveWithCells="1">
                  <from>
                    <xdr:col>41</xdr:col>
                    <xdr:colOff>142875</xdr:colOff>
                    <xdr:row>291</xdr:row>
                    <xdr:rowOff>161925</xdr:rowOff>
                  </from>
                  <to>
                    <xdr:col>43</xdr:col>
                    <xdr:colOff>104775</xdr:colOff>
                    <xdr:row>293</xdr:row>
                    <xdr:rowOff>9525</xdr:rowOff>
                  </to>
                </anchor>
              </controlPr>
            </control>
          </mc:Choice>
        </mc:AlternateContent>
        <mc:AlternateContent xmlns:mc="http://schemas.openxmlformats.org/markup-compatibility/2006">
          <mc:Choice Requires="x14">
            <control shapeId="2635" r:id="rId310" name="Check Box 587">
              <controlPr defaultSize="0" autoFill="0" autoLine="0" autoPict="0">
                <anchor moveWithCells="1">
                  <from>
                    <xdr:col>41</xdr:col>
                    <xdr:colOff>142875</xdr:colOff>
                    <xdr:row>285</xdr:row>
                    <xdr:rowOff>161925</xdr:rowOff>
                  </from>
                  <to>
                    <xdr:col>43</xdr:col>
                    <xdr:colOff>104775</xdr:colOff>
                    <xdr:row>287</xdr:row>
                    <xdr:rowOff>28575</xdr:rowOff>
                  </to>
                </anchor>
              </controlPr>
            </control>
          </mc:Choice>
        </mc:AlternateContent>
        <mc:AlternateContent xmlns:mc="http://schemas.openxmlformats.org/markup-compatibility/2006">
          <mc:Choice Requires="x14">
            <control shapeId="2638" r:id="rId311" name="Check Box 590">
              <controlPr defaultSize="0" autoFill="0" autoLine="0" autoPict="0">
                <anchor moveWithCells="1">
                  <from>
                    <xdr:col>54</xdr:col>
                    <xdr:colOff>142875</xdr:colOff>
                    <xdr:row>277</xdr:row>
                    <xdr:rowOff>161925</xdr:rowOff>
                  </from>
                  <to>
                    <xdr:col>56</xdr:col>
                    <xdr:colOff>104775</xdr:colOff>
                    <xdr:row>279</xdr:row>
                    <xdr:rowOff>28575</xdr:rowOff>
                  </to>
                </anchor>
              </controlPr>
            </control>
          </mc:Choice>
        </mc:AlternateContent>
        <mc:AlternateContent xmlns:mc="http://schemas.openxmlformats.org/markup-compatibility/2006">
          <mc:Choice Requires="x14">
            <control shapeId="2639" r:id="rId312" name="Check Box 591">
              <controlPr defaultSize="0" autoFill="0" autoLine="0" autoPict="0">
                <anchor moveWithCells="1">
                  <from>
                    <xdr:col>28</xdr:col>
                    <xdr:colOff>142875</xdr:colOff>
                    <xdr:row>275</xdr:row>
                    <xdr:rowOff>161925</xdr:rowOff>
                  </from>
                  <to>
                    <xdr:col>30</xdr:col>
                    <xdr:colOff>104775</xdr:colOff>
                    <xdr:row>277</xdr:row>
                    <xdr:rowOff>28575</xdr:rowOff>
                  </to>
                </anchor>
              </controlPr>
            </control>
          </mc:Choice>
        </mc:AlternateContent>
        <mc:AlternateContent xmlns:mc="http://schemas.openxmlformats.org/markup-compatibility/2006">
          <mc:Choice Requires="x14">
            <control shapeId="2645" r:id="rId313" name="Check Box 597">
              <controlPr defaultSize="0" autoFill="0" autoLine="0" autoPict="0">
                <anchor moveWithCells="1">
                  <from>
                    <xdr:col>54</xdr:col>
                    <xdr:colOff>142875</xdr:colOff>
                    <xdr:row>263</xdr:row>
                    <xdr:rowOff>161925</xdr:rowOff>
                  </from>
                  <to>
                    <xdr:col>56</xdr:col>
                    <xdr:colOff>104775</xdr:colOff>
                    <xdr:row>265</xdr:row>
                    <xdr:rowOff>28575</xdr:rowOff>
                  </to>
                </anchor>
              </controlPr>
            </control>
          </mc:Choice>
        </mc:AlternateContent>
        <mc:AlternateContent xmlns:mc="http://schemas.openxmlformats.org/markup-compatibility/2006">
          <mc:Choice Requires="x14">
            <control shapeId="2646" r:id="rId314" name="Check Box 598">
              <controlPr defaultSize="0" autoFill="0" autoLine="0" autoPict="0">
                <anchor moveWithCells="1">
                  <from>
                    <xdr:col>28</xdr:col>
                    <xdr:colOff>142875</xdr:colOff>
                    <xdr:row>263</xdr:row>
                    <xdr:rowOff>161925</xdr:rowOff>
                  </from>
                  <to>
                    <xdr:col>30</xdr:col>
                    <xdr:colOff>104775</xdr:colOff>
                    <xdr:row>265</xdr:row>
                    <xdr:rowOff>28575</xdr:rowOff>
                  </to>
                </anchor>
              </controlPr>
            </control>
          </mc:Choice>
        </mc:AlternateContent>
        <mc:AlternateContent xmlns:mc="http://schemas.openxmlformats.org/markup-compatibility/2006">
          <mc:Choice Requires="x14">
            <control shapeId="2647" r:id="rId315" name="Check Box 599">
              <controlPr defaultSize="0" autoFill="0" autoLine="0" autoPict="0">
                <anchor moveWithCells="1">
                  <from>
                    <xdr:col>41</xdr:col>
                    <xdr:colOff>142875</xdr:colOff>
                    <xdr:row>261</xdr:row>
                    <xdr:rowOff>161925</xdr:rowOff>
                  </from>
                  <to>
                    <xdr:col>43</xdr:col>
                    <xdr:colOff>104775</xdr:colOff>
                    <xdr:row>263</xdr:row>
                    <xdr:rowOff>28575</xdr:rowOff>
                  </to>
                </anchor>
              </controlPr>
            </control>
          </mc:Choice>
        </mc:AlternateContent>
        <mc:AlternateContent xmlns:mc="http://schemas.openxmlformats.org/markup-compatibility/2006">
          <mc:Choice Requires="x14">
            <control shapeId="2649" r:id="rId316" name="Check Box 601">
              <controlPr defaultSize="0" autoFill="0" autoLine="0" autoPict="0">
                <anchor moveWithCells="1">
                  <from>
                    <xdr:col>41</xdr:col>
                    <xdr:colOff>142875</xdr:colOff>
                    <xdr:row>255</xdr:row>
                    <xdr:rowOff>161925</xdr:rowOff>
                  </from>
                  <to>
                    <xdr:col>43</xdr:col>
                    <xdr:colOff>104775</xdr:colOff>
                    <xdr:row>257</xdr:row>
                    <xdr:rowOff>28575</xdr:rowOff>
                  </to>
                </anchor>
              </controlPr>
            </control>
          </mc:Choice>
        </mc:AlternateContent>
        <mc:AlternateContent xmlns:mc="http://schemas.openxmlformats.org/markup-compatibility/2006">
          <mc:Choice Requires="x14">
            <control shapeId="2652" r:id="rId317" name="Check Box 604">
              <controlPr defaultSize="0" autoFill="0" autoLine="0" autoPict="0">
                <anchor moveWithCells="1">
                  <from>
                    <xdr:col>28</xdr:col>
                    <xdr:colOff>142875</xdr:colOff>
                    <xdr:row>249</xdr:row>
                    <xdr:rowOff>161925</xdr:rowOff>
                  </from>
                  <to>
                    <xdr:col>30</xdr:col>
                    <xdr:colOff>104775</xdr:colOff>
                    <xdr:row>251</xdr:row>
                    <xdr:rowOff>28575</xdr:rowOff>
                  </to>
                </anchor>
              </controlPr>
            </control>
          </mc:Choice>
        </mc:AlternateContent>
        <mc:AlternateContent xmlns:mc="http://schemas.openxmlformats.org/markup-compatibility/2006">
          <mc:Choice Requires="x14">
            <control shapeId="2654" r:id="rId318" name="Check Box 606">
              <controlPr defaultSize="0" autoFill="0" autoLine="0" autoPict="0">
                <anchor moveWithCells="1">
                  <from>
                    <xdr:col>28</xdr:col>
                    <xdr:colOff>142875</xdr:colOff>
                    <xdr:row>247</xdr:row>
                    <xdr:rowOff>161925</xdr:rowOff>
                  </from>
                  <to>
                    <xdr:col>30</xdr:col>
                    <xdr:colOff>104775</xdr:colOff>
                    <xdr:row>249</xdr:row>
                    <xdr:rowOff>28575</xdr:rowOff>
                  </to>
                </anchor>
              </controlPr>
            </control>
          </mc:Choice>
        </mc:AlternateContent>
        <mc:AlternateContent xmlns:mc="http://schemas.openxmlformats.org/markup-compatibility/2006">
          <mc:Choice Requires="x14">
            <control shapeId="2656" r:id="rId319" name="Check Box 608">
              <controlPr defaultSize="0" autoFill="0" autoLine="0" autoPict="0">
                <anchor moveWithCells="1">
                  <from>
                    <xdr:col>54</xdr:col>
                    <xdr:colOff>142875</xdr:colOff>
                    <xdr:row>243</xdr:row>
                    <xdr:rowOff>161925</xdr:rowOff>
                  </from>
                  <to>
                    <xdr:col>56</xdr:col>
                    <xdr:colOff>104775</xdr:colOff>
                    <xdr:row>245</xdr:row>
                    <xdr:rowOff>28575</xdr:rowOff>
                  </to>
                </anchor>
              </controlPr>
            </control>
          </mc:Choice>
        </mc:AlternateContent>
        <mc:AlternateContent xmlns:mc="http://schemas.openxmlformats.org/markup-compatibility/2006">
          <mc:Choice Requires="x14">
            <control shapeId="2664" r:id="rId320" name="Option Button 616">
              <controlPr defaultSize="0" autoFill="0" autoLine="0" autoPict="0">
                <anchor moveWithCells="1">
                  <from>
                    <xdr:col>19</xdr:col>
                    <xdr:colOff>104775</xdr:colOff>
                    <xdr:row>22</xdr:row>
                    <xdr:rowOff>66675</xdr:rowOff>
                  </from>
                  <to>
                    <xdr:col>25</xdr:col>
                    <xdr:colOff>123825</xdr:colOff>
                    <xdr:row>22</xdr:row>
                    <xdr:rowOff>276225</xdr:rowOff>
                  </to>
                </anchor>
              </controlPr>
            </control>
          </mc:Choice>
        </mc:AlternateContent>
        <mc:AlternateContent xmlns:mc="http://schemas.openxmlformats.org/markup-compatibility/2006">
          <mc:Choice Requires="x14">
            <control shapeId="2665" r:id="rId321" name="Option Button 617">
              <controlPr defaultSize="0" autoFill="0" autoLine="0" autoPict="0">
                <anchor moveWithCells="1">
                  <from>
                    <xdr:col>25</xdr:col>
                    <xdr:colOff>57150</xdr:colOff>
                    <xdr:row>22</xdr:row>
                    <xdr:rowOff>57150</xdr:rowOff>
                  </from>
                  <to>
                    <xdr:col>44</xdr:col>
                    <xdr:colOff>9525</xdr:colOff>
                    <xdr:row>22</xdr:row>
                    <xdr:rowOff>285750</xdr:rowOff>
                  </to>
                </anchor>
              </controlPr>
            </control>
          </mc:Choice>
        </mc:AlternateContent>
        <mc:AlternateContent xmlns:mc="http://schemas.openxmlformats.org/markup-compatibility/2006">
          <mc:Choice Requires="x14">
            <control shapeId="2666" r:id="rId322" name="Group Box 618">
              <controlPr defaultSize="0" autoFill="0" autoPict="0">
                <anchor moveWithCells="1">
                  <from>
                    <xdr:col>19</xdr:col>
                    <xdr:colOff>57150</xdr:colOff>
                    <xdr:row>22</xdr:row>
                    <xdr:rowOff>38100</xdr:rowOff>
                  </from>
                  <to>
                    <xdr:col>58</xdr:col>
                    <xdr:colOff>85725</xdr:colOff>
                    <xdr:row>22</xdr:row>
                    <xdr:rowOff>295275</xdr:rowOff>
                  </to>
                </anchor>
              </controlPr>
            </control>
          </mc:Choice>
        </mc:AlternateContent>
        <mc:AlternateContent xmlns:mc="http://schemas.openxmlformats.org/markup-compatibility/2006">
          <mc:Choice Requires="x14">
            <control shapeId="2667" r:id="rId323" name="Check Box 619">
              <controlPr defaultSize="0" autoFill="0" autoLine="0" autoPict="0">
                <anchor moveWithCells="1">
                  <from>
                    <xdr:col>20</xdr:col>
                    <xdr:colOff>57150</xdr:colOff>
                    <xdr:row>22</xdr:row>
                    <xdr:rowOff>523875</xdr:rowOff>
                  </from>
                  <to>
                    <xdr:col>21</xdr:col>
                    <xdr:colOff>142875</xdr:colOff>
                    <xdr:row>22</xdr:row>
                    <xdr:rowOff>771525</xdr:rowOff>
                  </to>
                </anchor>
              </controlPr>
            </control>
          </mc:Choice>
        </mc:AlternateContent>
        <mc:AlternateContent xmlns:mc="http://schemas.openxmlformats.org/markup-compatibility/2006">
          <mc:Choice Requires="x14">
            <control shapeId="2668" r:id="rId324" name="Check Box 620">
              <controlPr defaultSize="0" autoFill="0" autoLine="0" autoPict="0">
                <anchor moveWithCells="1">
                  <from>
                    <xdr:col>20</xdr:col>
                    <xdr:colOff>57150</xdr:colOff>
                    <xdr:row>22</xdr:row>
                    <xdr:rowOff>733425</xdr:rowOff>
                  </from>
                  <to>
                    <xdr:col>21</xdr:col>
                    <xdr:colOff>152400</xdr:colOff>
                    <xdr:row>22</xdr:row>
                    <xdr:rowOff>981075</xdr:rowOff>
                  </to>
                </anchor>
              </controlPr>
            </control>
          </mc:Choice>
        </mc:AlternateContent>
        <mc:AlternateContent xmlns:mc="http://schemas.openxmlformats.org/markup-compatibility/2006">
          <mc:Choice Requires="x14">
            <control shapeId="2669" r:id="rId325" name="Check Box 621">
              <controlPr defaultSize="0" autoFill="0" autoLine="0" autoPict="0">
                <anchor moveWithCells="1">
                  <from>
                    <xdr:col>20</xdr:col>
                    <xdr:colOff>57150</xdr:colOff>
                    <xdr:row>22</xdr:row>
                    <xdr:rowOff>942975</xdr:rowOff>
                  </from>
                  <to>
                    <xdr:col>22</xdr:col>
                    <xdr:colOff>0</xdr:colOff>
                    <xdr:row>22</xdr:row>
                    <xdr:rowOff>1190625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552"/>
  <sheetViews>
    <sheetView workbookViewId="0">
      <selection activeCell="D2" sqref="D2"/>
    </sheetView>
  </sheetViews>
  <sheetFormatPr defaultRowHeight="12.75"/>
  <cols>
    <col min="1" max="1" width="29.5703125" style="95" bestFit="1" customWidth="1"/>
    <col min="2" max="2" width="10.85546875" style="95" customWidth="1"/>
  </cols>
  <sheetData>
    <row r="1" spans="1:3">
      <c r="A1" s="95" t="s">
        <v>860</v>
      </c>
      <c r="B1" s="95" t="s">
        <v>627</v>
      </c>
      <c r="C1">
        <f>COUNTIF(B:B,"〇")</f>
        <v>0</v>
      </c>
    </row>
    <row r="2" spans="1:3">
      <c r="A2" s="95" t="s">
        <v>116</v>
      </c>
      <c r="B2" s="96" t="str">
        <f>IF(VLOOKUP(A2,'Application Form'!CF:CH,3,0),"〇","")</f>
        <v/>
      </c>
    </row>
    <row r="3" spans="1:3">
      <c r="A3" s="95" t="s">
        <v>119</v>
      </c>
      <c r="B3" s="96" t="str">
        <f>IF(VLOOKUP(A3,'Application Form'!CF:CH,3,0),"〇","")</f>
        <v/>
      </c>
    </row>
    <row r="4" spans="1:3">
      <c r="A4" s="95" t="s">
        <v>678</v>
      </c>
      <c r="B4" s="96" t="str">
        <f>IF(VLOOKUP(A4,'Application Form'!CF:CH,3,0),"〇","")</f>
        <v/>
      </c>
    </row>
    <row r="5" spans="1:3">
      <c r="A5" s="95" t="s">
        <v>679</v>
      </c>
      <c r="B5" s="96" t="str">
        <f>IF(VLOOKUP(A5,'Application Form'!CF:CH,3,0),"〇","")</f>
        <v/>
      </c>
    </row>
    <row r="6" spans="1:3">
      <c r="A6" s="95" t="s">
        <v>680</v>
      </c>
      <c r="B6" s="96" t="str">
        <f>IF(VLOOKUP(A6,'Application Form'!CF:CH,3,0),"〇","")</f>
        <v/>
      </c>
    </row>
    <row r="7" spans="1:3">
      <c r="A7" s="95" t="s">
        <v>681</v>
      </c>
      <c r="B7" s="96" t="str">
        <f>IF(VLOOKUP(A7,'Application Form'!CF:CH,3,0),"〇","")</f>
        <v/>
      </c>
    </row>
    <row r="8" spans="1:3">
      <c r="A8" s="95" t="s">
        <v>121</v>
      </c>
      <c r="B8" s="96" t="str">
        <f>IF(VLOOKUP(A8,'Application Form'!CF:CH,3,0),"〇","")</f>
        <v/>
      </c>
    </row>
    <row r="9" spans="1:3">
      <c r="A9" s="95" t="s">
        <v>127</v>
      </c>
      <c r="B9" s="96" t="str">
        <f>IF(VLOOKUP(A9,'Application Form'!CF:CH,3,0),"〇","")</f>
        <v/>
      </c>
    </row>
    <row r="10" spans="1:3">
      <c r="A10" s="95" t="s">
        <v>124</v>
      </c>
      <c r="B10" s="96" t="str">
        <f>IF(VLOOKUP(A10,'Application Form'!CF:CH,3,0),"〇","")</f>
        <v/>
      </c>
    </row>
    <row r="11" spans="1:3">
      <c r="A11" s="95" t="s">
        <v>132</v>
      </c>
      <c r="B11" s="96" t="str">
        <f>IF(VLOOKUP(A11,'Application Form'!CF:CH,3,0),"〇","")</f>
        <v/>
      </c>
    </row>
    <row r="12" spans="1:3">
      <c r="A12" s="95" t="s">
        <v>682</v>
      </c>
      <c r="B12" s="96" t="str">
        <f>IF(VLOOKUP(A12,'Application Form'!CF:CH,3,0),"〇","")</f>
        <v/>
      </c>
    </row>
    <row r="13" spans="1:3">
      <c r="A13" s="95" t="s">
        <v>683</v>
      </c>
      <c r="B13" s="96" t="str">
        <f>IF(VLOOKUP(A13,'Application Form'!CF:CH,3,0),"〇","")</f>
        <v/>
      </c>
    </row>
    <row r="14" spans="1:3">
      <c r="A14" s="95" t="s">
        <v>684</v>
      </c>
      <c r="B14" s="96" t="str">
        <f>IF(VLOOKUP(A14,'Application Form'!CF:CH,3,0),"〇","")</f>
        <v/>
      </c>
    </row>
    <row r="15" spans="1:3">
      <c r="A15" s="95" t="s">
        <v>685</v>
      </c>
      <c r="B15" s="96" t="str">
        <f>IF(VLOOKUP(A15,'Application Form'!CF:CH,3,0),"〇","")</f>
        <v/>
      </c>
    </row>
    <row r="16" spans="1:3">
      <c r="A16" s="95" t="s">
        <v>686</v>
      </c>
      <c r="B16" s="96" t="str">
        <f>IF(VLOOKUP(A16,'Application Form'!CF:CH,3,0),"〇","")</f>
        <v/>
      </c>
    </row>
    <row r="17" spans="1:2">
      <c r="A17" s="95" t="s">
        <v>687</v>
      </c>
      <c r="B17" s="96" t="str">
        <f>IF(VLOOKUP(A17,'Application Form'!CF:CH,3,0),"〇","")</f>
        <v/>
      </c>
    </row>
    <row r="18" spans="1:2">
      <c r="A18" s="95" t="s">
        <v>688</v>
      </c>
      <c r="B18" s="96" t="str">
        <f>IF(VLOOKUP(A18,'Application Form'!CF:CH,3,0),"〇","")</f>
        <v/>
      </c>
    </row>
    <row r="19" spans="1:2">
      <c r="A19" s="95" t="s">
        <v>689</v>
      </c>
      <c r="B19" s="96" t="str">
        <f>IF(VLOOKUP(A19,'Application Form'!CF:CH,3,0),"〇","")</f>
        <v/>
      </c>
    </row>
    <row r="20" spans="1:2">
      <c r="A20" s="95" t="s">
        <v>690</v>
      </c>
      <c r="B20" s="96" t="str">
        <f>IF(VLOOKUP(A20,'Application Form'!CF:CH,3,0),"〇","")</f>
        <v/>
      </c>
    </row>
    <row r="21" spans="1:2">
      <c r="A21" s="95" t="s">
        <v>691</v>
      </c>
      <c r="B21" s="96" t="str">
        <f>IF(VLOOKUP(A21,'Application Form'!CF:CH,3,0),"〇","")</f>
        <v/>
      </c>
    </row>
    <row r="22" spans="1:2">
      <c r="A22" s="95" t="s">
        <v>692</v>
      </c>
      <c r="B22" s="96" t="str">
        <f>IF(VLOOKUP(A22,'Application Form'!CF:CH,3,0),"〇","")</f>
        <v/>
      </c>
    </row>
    <row r="23" spans="1:2">
      <c r="A23" s="95" t="s">
        <v>693</v>
      </c>
      <c r="B23" s="96" t="str">
        <f>IF(VLOOKUP(A23,'Application Form'!CF:CH,3,0),"〇","")</f>
        <v/>
      </c>
    </row>
    <row r="24" spans="1:2">
      <c r="A24" s="95" t="s">
        <v>694</v>
      </c>
      <c r="B24" s="96" t="str">
        <f>IF(VLOOKUP(A24,'Application Form'!CF:CH,3,0),"〇","")</f>
        <v/>
      </c>
    </row>
    <row r="25" spans="1:2">
      <c r="A25" s="95" t="s">
        <v>696</v>
      </c>
      <c r="B25" s="96" t="str">
        <f>IF(VLOOKUP(A25,'Application Form'!CF:CH,3,0),"〇","")</f>
        <v/>
      </c>
    </row>
    <row r="26" spans="1:2">
      <c r="A26" s="95" t="s">
        <v>128</v>
      </c>
      <c r="B26" s="96" t="str">
        <f>IF(VLOOKUP(A26,'Application Form'!CF:CH,3,0),"〇","")</f>
        <v/>
      </c>
    </row>
    <row r="27" spans="1:2">
      <c r="A27" s="95" t="s">
        <v>169</v>
      </c>
      <c r="B27" s="96" t="str">
        <f>IF(VLOOKUP(A27,'Application Form'!CF:CH,3,0),"〇","")</f>
        <v/>
      </c>
    </row>
    <row r="28" spans="1:2">
      <c r="A28" s="95" t="s">
        <v>129</v>
      </c>
      <c r="B28" s="96" t="str">
        <f>IF(VLOOKUP(A28,'Application Form'!CF:CH,3,0),"〇","")</f>
        <v/>
      </c>
    </row>
    <row r="29" spans="1:2">
      <c r="A29" s="95" t="s">
        <v>172</v>
      </c>
      <c r="B29" s="96" t="str">
        <f>IF(VLOOKUP(A29,'Application Form'!CF:CH,3,0),"〇","")</f>
        <v/>
      </c>
    </row>
    <row r="30" spans="1:2">
      <c r="A30" s="95" t="s">
        <v>130</v>
      </c>
      <c r="B30" s="96" t="str">
        <f>IF(VLOOKUP(A30,'Application Form'!CF:CH,3,0),"〇","")</f>
        <v/>
      </c>
    </row>
    <row r="31" spans="1:2">
      <c r="A31" s="95" t="s">
        <v>173</v>
      </c>
      <c r="B31" s="96" t="str">
        <f>IF(VLOOKUP(A31,'Application Form'!CF:CH,3,0),"〇","")</f>
        <v/>
      </c>
    </row>
    <row r="32" spans="1:2">
      <c r="A32" s="95" t="s">
        <v>131</v>
      </c>
      <c r="B32" s="96" t="str">
        <f>IF(VLOOKUP(A32,'Application Form'!CF:CH,3,0),"〇","")</f>
        <v/>
      </c>
    </row>
    <row r="33" spans="1:2">
      <c r="A33" s="95" t="s">
        <v>175</v>
      </c>
      <c r="B33" s="96" t="str">
        <f>IF(VLOOKUP(A33,'Application Form'!CF:CH,3,0),"〇","")</f>
        <v/>
      </c>
    </row>
    <row r="34" spans="1:2">
      <c r="A34" s="95" t="s">
        <v>133</v>
      </c>
      <c r="B34" s="96" t="str">
        <f>IF(VLOOKUP(A34,'Application Form'!CF:CH,3,0),"〇","")</f>
        <v/>
      </c>
    </row>
    <row r="35" spans="1:2">
      <c r="A35" s="95" t="s">
        <v>180</v>
      </c>
      <c r="B35" s="96" t="str">
        <f>IF(VLOOKUP(A35,'Application Form'!CF:CH,3,0),"〇","")</f>
        <v/>
      </c>
    </row>
    <row r="36" spans="1:2">
      <c r="A36" s="95" t="s">
        <v>134</v>
      </c>
      <c r="B36" s="96" t="str">
        <f>IF(VLOOKUP(A36,'Application Form'!CF:CH,3,0),"〇","")</f>
        <v/>
      </c>
    </row>
    <row r="37" spans="1:2">
      <c r="A37" s="95" t="s">
        <v>183</v>
      </c>
      <c r="B37" s="96" t="str">
        <f>IF(VLOOKUP(A37,'Application Form'!CF:CH,3,0),"〇","")</f>
        <v/>
      </c>
    </row>
    <row r="38" spans="1:2">
      <c r="A38" s="95" t="s">
        <v>135</v>
      </c>
      <c r="B38" s="96" t="str">
        <f>IF(VLOOKUP(A38,'Application Form'!CF:CH,3,0),"〇","")</f>
        <v/>
      </c>
    </row>
    <row r="39" spans="1:2">
      <c r="A39" s="95" t="s">
        <v>188</v>
      </c>
      <c r="B39" s="96" t="str">
        <f>IF(VLOOKUP(A39,'Application Form'!CF:CH,3,0),"〇","")</f>
        <v/>
      </c>
    </row>
    <row r="40" spans="1:2">
      <c r="A40" s="95" t="s">
        <v>136</v>
      </c>
      <c r="B40" s="96" t="str">
        <f>IF(VLOOKUP(A40,'Application Form'!CF:CH,3,0),"〇","")</f>
        <v/>
      </c>
    </row>
    <row r="41" spans="1:2">
      <c r="A41" s="95" t="s">
        <v>193</v>
      </c>
      <c r="B41" s="96" t="str">
        <f>IF(VLOOKUP(A41,'Application Form'!CF:CH,3,0),"〇","")</f>
        <v/>
      </c>
    </row>
    <row r="42" spans="1:2">
      <c r="A42" s="95" t="s">
        <v>698</v>
      </c>
      <c r="B42" s="96" t="str">
        <f>IF(VLOOKUP(A42,'Application Form'!CF:CH,3,0),"〇","")</f>
        <v/>
      </c>
    </row>
    <row r="43" spans="1:2">
      <c r="A43" s="95" t="s">
        <v>699</v>
      </c>
      <c r="B43" s="96" t="str">
        <f>IF(VLOOKUP(A43,'Application Form'!CF:CH,3,0),"〇","")</f>
        <v/>
      </c>
    </row>
    <row r="44" spans="1:2">
      <c r="A44" s="95" t="s">
        <v>139</v>
      </c>
      <c r="B44" s="96" t="str">
        <f>IF(VLOOKUP(A44,'Application Form'!CF:CH,3,0),"〇","")</f>
        <v/>
      </c>
    </row>
    <row r="45" spans="1:2">
      <c r="A45" s="95" t="s">
        <v>200</v>
      </c>
      <c r="B45" s="96" t="str">
        <f>IF(VLOOKUP(A45,'Application Form'!CF:CH,3,0),"〇","")</f>
        <v/>
      </c>
    </row>
    <row r="46" spans="1:2">
      <c r="A46" s="95" t="s">
        <v>140</v>
      </c>
      <c r="B46" s="96" t="str">
        <f>IF(VLOOKUP(A46,'Application Form'!CF:CH,3,0),"〇","")</f>
        <v/>
      </c>
    </row>
    <row r="47" spans="1:2">
      <c r="A47" s="95" t="s">
        <v>203</v>
      </c>
      <c r="B47" s="96" t="str">
        <f>IF(VLOOKUP(A47,'Application Form'!CF:CH,3,0),"〇","")</f>
        <v/>
      </c>
    </row>
    <row r="48" spans="1:2">
      <c r="A48" s="95" t="s">
        <v>141</v>
      </c>
      <c r="B48" s="96" t="str">
        <f>IF(VLOOKUP(A48,'Application Form'!CF:CH,3,0),"〇","")</f>
        <v/>
      </c>
    </row>
    <row r="49" spans="1:2">
      <c r="A49" s="95" t="s">
        <v>208</v>
      </c>
      <c r="B49" s="96" t="str">
        <f>IF(VLOOKUP(A49,'Application Form'!CF:CH,3,0),"〇","")</f>
        <v/>
      </c>
    </row>
    <row r="50" spans="1:2">
      <c r="A50" s="95" t="s">
        <v>144</v>
      </c>
      <c r="B50" s="96" t="str">
        <f>IF(VLOOKUP(A50,'Application Form'!CF:CH,3,0),"〇","")</f>
        <v/>
      </c>
    </row>
    <row r="51" spans="1:2">
      <c r="A51" s="95" t="s">
        <v>210</v>
      </c>
      <c r="B51" s="96" t="str">
        <f>IF(VLOOKUP(A51,'Application Form'!CF:CH,3,0),"〇","")</f>
        <v/>
      </c>
    </row>
    <row r="52" spans="1:2">
      <c r="A52" s="95" t="s">
        <v>700</v>
      </c>
      <c r="B52" s="96" t="str">
        <f>IF(VLOOKUP(A52,'Application Form'!CF:CH,3,0),"〇","")</f>
        <v/>
      </c>
    </row>
    <row r="53" spans="1:2">
      <c r="A53" s="95" t="s">
        <v>702</v>
      </c>
      <c r="B53" s="96" t="str">
        <f>IF(VLOOKUP(A53,'Application Form'!CF:CH,3,0),"〇","")</f>
        <v/>
      </c>
    </row>
    <row r="54" spans="1:2">
      <c r="A54" s="95" t="s">
        <v>704</v>
      </c>
      <c r="B54" s="96" t="str">
        <f>IF(VLOOKUP(A54,'Application Form'!CF:CH,3,0),"〇","")</f>
        <v/>
      </c>
    </row>
    <row r="55" spans="1:2">
      <c r="A55" s="95" t="s">
        <v>705</v>
      </c>
      <c r="B55" s="96" t="str">
        <f>IF(VLOOKUP(A55,'Application Form'!CF:CH,3,0),"〇","")</f>
        <v/>
      </c>
    </row>
    <row r="56" spans="1:2">
      <c r="A56" s="95" t="s">
        <v>706</v>
      </c>
      <c r="B56" s="96" t="str">
        <f>IF(VLOOKUP(A56,'Application Form'!CF:CH,3,0),"〇","")</f>
        <v/>
      </c>
    </row>
    <row r="57" spans="1:2">
      <c r="A57" s="95" t="s">
        <v>708</v>
      </c>
      <c r="B57" s="96" t="str">
        <f>IF(VLOOKUP(A57,'Application Form'!CF:CH,3,0),"〇","")</f>
        <v/>
      </c>
    </row>
    <row r="58" spans="1:2">
      <c r="A58" s="95" t="s">
        <v>710</v>
      </c>
      <c r="B58" s="96" t="str">
        <f>IF(VLOOKUP(A58,'Application Form'!CF:CH,3,0),"〇","")</f>
        <v/>
      </c>
    </row>
    <row r="59" spans="1:2">
      <c r="A59" s="95" t="s">
        <v>712</v>
      </c>
      <c r="B59" s="96" t="str">
        <f>IF(VLOOKUP(A59,'Application Form'!CF:CH,3,0),"〇","")</f>
        <v/>
      </c>
    </row>
    <row r="60" spans="1:2">
      <c r="A60" s="95" t="s">
        <v>713</v>
      </c>
      <c r="B60" s="96" t="str">
        <f>IF(VLOOKUP(A60,'Application Form'!CF:CH,3,0),"〇","")</f>
        <v/>
      </c>
    </row>
    <row r="61" spans="1:2">
      <c r="A61" s="95" t="s">
        <v>715</v>
      </c>
      <c r="B61" s="96" t="str">
        <f>IF(VLOOKUP(A61,'Application Form'!CF:CH,3,0),"〇","")</f>
        <v/>
      </c>
    </row>
    <row r="62" spans="1:2">
      <c r="A62" s="95" t="s">
        <v>717</v>
      </c>
      <c r="B62" s="96" t="str">
        <f>IF(VLOOKUP(A62,'Application Form'!CF:CH,3,0),"〇","")</f>
        <v/>
      </c>
    </row>
    <row r="63" spans="1:2">
      <c r="A63" s="95" t="s">
        <v>719</v>
      </c>
      <c r="B63" s="96" t="str">
        <f>IF(VLOOKUP(A63,'Application Form'!CF:CH,3,0),"〇","")</f>
        <v/>
      </c>
    </row>
    <row r="64" spans="1:2">
      <c r="A64" s="95" t="s">
        <v>721</v>
      </c>
      <c r="B64" s="96" t="str">
        <f>IF(VLOOKUP(A64,'Application Form'!CF:CH,3,0),"〇","")</f>
        <v/>
      </c>
    </row>
    <row r="65" spans="1:2">
      <c r="A65" s="95" t="s">
        <v>722</v>
      </c>
      <c r="B65" s="96" t="str">
        <f>IF(VLOOKUP(A65,'Application Form'!CF:CH,3,0),"〇","")</f>
        <v/>
      </c>
    </row>
    <row r="66" spans="1:2">
      <c r="A66" s="95" t="s">
        <v>723</v>
      </c>
      <c r="B66" s="96" t="str">
        <f>IF(VLOOKUP(A66,'Application Form'!CF:CH,3,0),"〇","")</f>
        <v/>
      </c>
    </row>
    <row r="67" spans="1:2">
      <c r="A67" s="95" t="s">
        <v>724</v>
      </c>
      <c r="B67" s="96" t="str">
        <f>IF(VLOOKUP(A67,'Application Form'!CF:CH,3,0),"〇","")</f>
        <v/>
      </c>
    </row>
    <row r="68" spans="1:2">
      <c r="A68" s="95" t="s">
        <v>725</v>
      </c>
      <c r="B68" s="96" t="str">
        <f>IF(VLOOKUP(A68,'Application Form'!CF:CH,3,0),"〇","")</f>
        <v/>
      </c>
    </row>
    <row r="69" spans="1:2">
      <c r="A69" s="95" t="s">
        <v>726</v>
      </c>
      <c r="B69" s="96" t="str">
        <f>IF(VLOOKUP(A69,'Application Form'!CF:CH,3,0),"〇","")</f>
        <v/>
      </c>
    </row>
    <row r="70" spans="1:2">
      <c r="A70" s="95" t="s">
        <v>727</v>
      </c>
      <c r="B70" s="96" t="str">
        <f>IF(VLOOKUP(A70,'Application Form'!CF:CH,3,0),"〇","")</f>
        <v/>
      </c>
    </row>
    <row r="71" spans="1:2">
      <c r="A71" s="95" t="s">
        <v>729</v>
      </c>
      <c r="B71" s="96" t="str">
        <f>IF(VLOOKUP(A71,'Application Form'!CF:CH,3,0),"〇","")</f>
        <v/>
      </c>
    </row>
    <row r="72" spans="1:2">
      <c r="A72" s="95" t="s">
        <v>730</v>
      </c>
      <c r="B72" s="96" t="str">
        <f>IF(VLOOKUP(A72,'Application Form'!CF:CH,3,0),"〇","")</f>
        <v/>
      </c>
    </row>
    <row r="73" spans="1:2">
      <c r="A73" s="95" t="s">
        <v>149</v>
      </c>
      <c r="B73" s="96" t="str">
        <f>IF(VLOOKUP(A73,'Application Form'!CF:CH,3,0),"〇","")</f>
        <v/>
      </c>
    </row>
    <row r="74" spans="1:2">
      <c r="A74" s="95" t="s">
        <v>243</v>
      </c>
      <c r="B74" s="96" t="str">
        <f>IF(VLOOKUP(A74,'Application Form'!CF:CH,3,0),"〇","")</f>
        <v/>
      </c>
    </row>
    <row r="75" spans="1:2">
      <c r="A75" s="95" t="s">
        <v>150</v>
      </c>
      <c r="B75" s="96" t="str">
        <f>IF(VLOOKUP(A75,'Application Form'!CF:CH,3,0),"〇","")</f>
        <v/>
      </c>
    </row>
    <row r="76" spans="1:2">
      <c r="A76" s="95" t="s">
        <v>248</v>
      </c>
      <c r="B76" s="96" t="str">
        <f>IF(VLOOKUP(A76,'Application Form'!CF:CH,3,0),"〇","")</f>
        <v/>
      </c>
    </row>
    <row r="77" spans="1:2">
      <c r="A77" s="95" t="s">
        <v>151</v>
      </c>
      <c r="B77" s="96" t="str">
        <f>IF(VLOOKUP(A77,'Application Form'!CF:CH,3,0),"〇","")</f>
        <v/>
      </c>
    </row>
    <row r="78" spans="1:2">
      <c r="A78" s="95" t="s">
        <v>252</v>
      </c>
      <c r="B78" s="96" t="str">
        <f>IF(VLOOKUP(A78,'Application Form'!CF:CH,3,0),"〇","")</f>
        <v/>
      </c>
    </row>
    <row r="79" spans="1:2">
      <c r="A79" s="95" t="s">
        <v>152</v>
      </c>
      <c r="B79" s="96" t="str">
        <f>IF(VLOOKUP(A79,'Application Form'!CF:CH,3,0),"〇","")</f>
        <v/>
      </c>
    </row>
    <row r="80" spans="1:2">
      <c r="A80" s="95" t="s">
        <v>257</v>
      </c>
      <c r="B80" s="96" t="str">
        <f>IF(VLOOKUP(A80,'Application Form'!CF:CH,3,0),"〇","")</f>
        <v/>
      </c>
    </row>
    <row r="81" spans="1:2">
      <c r="A81" s="95" t="s">
        <v>153</v>
      </c>
      <c r="B81" s="96" t="str">
        <f>IF(VLOOKUP(A81,'Application Form'!CF:CH,3,0),"〇","")</f>
        <v/>
      </c>
    </row>
    <row r="82" spans="1:2">
      <c r="A82" s="95" t="s">
        <v>262</v>
      </c>
      <c r="B82" s="96" t="str">
        <f>IF(VLOOKUP(A82,'Application Form'!CF:CH,3,0),"〇","")</f>
        <v/>
      </c>
    </row>
    <row r="83" spans="1:2">
      <c r="A83" s="95" t="s">
        <v>154</v>
      </c>
      <c r="B83" s="96" t="str">
        <f>IF(VLOOKUP(A83,'Application Form'!CF:CH,3,0),"〇","")</f>
        <v/>
      </c>
    </row>
    <row r="84" spans="1:2">
      <c r="A84" s="95" t="s">
        <v>266</v>
      </c>
      <c r="B84" s="96" t="str">
        <f>IF(VLOOKUP(A84,'Application Form'!CF:CH,3,0),"〇","")</f>
        <v/>
      </c>
    </row>
    <row r="85" spans="1:2">
      <c r="A85" s="95" t="s">
        <v>155</v>
      </c>
      <c r="B85" s="96" t="str">
        <f>IF(VLOOKUP(A85,'Application Form'!CF:CH,3,0),"〇","")</f>
        <v/>
      </c>
    </row>
    <row r="86" spans="1:2">
      <c r="A86" s="95" t="s">
        <v>271</v>
      </c>
      <c r="B86" s="96" t="str">
        <f>IF(VLOOKUP(A86,'Application Form'!CF:CH,3,0),"〇","")</f>
        <v/>
      </c>
    </row>
    <row r="87" spans="1:2">
      <c r="A87" s="95" t="s">
        <v>156</v>
      </c>
      <c r="B87" s="96" t="str">
        <f>IF(VLOOKUP(A87,'Application Form'!CF:CH,3,0),"〇","")</f>
        <v/>
      </c>
    </row>
    <row r="88" spans="1:2">
      <c r="A88" s="95" t="s">
        <v>276</v>
      </c>
      <c r="B88" s="96" t="str">
        <f>IF(VLOOKUP(A88,'Application Form'!CF:CH,3,0),"〇","")</f>
        <v/>
      </c>
    </row>
    <row r="89" spans="1:2">
      <c r="A89" s="95" t="s">
        <v>159</v>
      </c>
      <c r="B89" s="96" t="str">
        <f>IF(VLOOKUP(A89,'Application Form'!CF:CH,3,0),"〇","")</f>
        <v/>
      </c>
    </row>
    <row r="90" spans="1:2">
      <c r="A90" s="95" t="s">
        <v>281</v>
      </c>
      <c r="B90" s="96" t="str">
        <f>IF(VLOOKUP(A90,'Application Form'!CF:CH,3,0),"〇","")</f>
        <v/>
      </c>
    </row>
    <row r="91" spans="1:2">
      <c r="A91" s="95" t="s">
        <v>160</v>
      </c>
      <c r="B91" s="96" t="str">
        <f>IF(VLOOKUP(A91,'Application Form'!CF:CH,3,0),"〇","")</f>
        <v/>
      </c>
    </row>
    <row r="92" spans="1:2">
      <c r="A92" s="95" t="s">
        <v>286</v>
      </c>
      <c r="B92" s="96" t="str">
        <f>IF(VLOOKUP(A92,'Application Form'!CF:CH,3,0),"〇","")</f>
        <v/>
      </c>
    </row>
    <row r="93" spans="1:2">
      <c r="A93" s="95" t="s">
        <v>161</v>
      </c>
      <c r="B93" s="96" t="str">
        <f>IF(VLOOKUP(A93,'Application Form'!CF:CH,3,0),"〇","")</f>
        <v/>
      </c>
    </row>
    <row r="94" spans="1:2">
      <c r="A94" s="95" t="s">
        <v>291</v>
      </c>
      <c r="B94" s="96" t="str">
        <f>IF(VLOOKUP(A94,'Application Form'!CF:CH,3,0),"〇","")</f>
        <v/>
      </c>
    </row>
    <row r="95" spans="1:2">
      <c r="A95" s="95" t="s">
        <v>162</v>
      </c>
      <c r="B95" s="96" t="str">
        <f>IF(VLOOKUP(A95,'Application Form'!CF:CH,3,0),"〇","")</f>
        <v/>
      </c>
    </row>
    <row r="96" spans="1:2">
      <c r="A96" s="95" t="s">
        <v>296</v>
      </c>
      <c r="B96" s="96" t="str">
        <f>IF(VLOOKUP(A96,'Application Form'!CF:CH,3,0),"〇","")</f>
        <v/>
      </c>
    </row>
    <row r="97" spans="1:2">
      <c r="A97" s="95" t="s">
        <v>165</v>
      </c>
      <c r="B97" s="96" t="str">
        <f>IF(VLOOKUP(A97,'Application Form'!CF:CH,3,0),"〇","")</f>
        <v/>
      </c>
    </row>
    <row r="98" spans="1:2">
      <c r="A98" s="95" t="s">
        <v>301</v>
      </c>
      <c r="B98" s="96" t="str">
        <f>IF(VLOOKUP(A98,'Application Form'!CF:CH,3,0),"〇","")</f>
        <v/>
      </c>
    </row>
    <row r="99" spans="1:2">
      <c r="A99" s="95" t="s">
        <v>166</v>
      </c>
      <c r="B99" s="96" t="str">
        <f>IF(VLOOKUP(A99,'Application Form'!CF:CH,3,0),"〇","")</f>
        <v/>
      </c>
    </row>
    <row r="100" spans="1:2">
      <c r="A100" s="95" t="s">
        <v>306</v>
      </c>
      <c r="B100" s="96" t="str">
        <f>IF(VLOOKUP(A100,'Application Form'!CF:CH,3,0),"〇","")</f>
        <v/>
      </c>
    </row>
    <row r="101" spans="1:2">
      <c r="A101" s="95" t="s">
        <v>167</v>
      </c>
      <c r="B101" s="96" t="str">
        <f>IF(VLOOKUP(A101,'Application Form'!CF:CH,3,0),"〇","")</f>
        <v/>
      </c>
    </row>
    <row r="102" spans="1:2">
      <c r="A102" s="95" t="s">
        <v>312</v>
      </c>
      <c r="B102" s="96" t="str">
        <f>IF(VLOOKUP(A102,'Application Form'!CF:CH,3,0),"〇","")</f>
        <v/>
      </c>
    </row>
    <row r="103" spans="1:2">
      <c r="A103" s="95" t="s">
        <v>168</v>
      </c>
      <c r="B103" s="96" t="str">
        <f>IF(VLOOKUP(A103,'Application Form'!CF:CH,3,0),"〇","")</f>
        <v/>
      </c>
    </row>
    <row r="104" spans="1:2">
      <c r="A104" s="95" t="s">
        <v>317</v>
      </c>
      <c r="B104" s="96" t="str">
        <f>IF(VLOOKUP(A104,'Application Form'!CF:CH,3,0),"〇","")</f>
        <v/>
      </c>
    </row>
    <row r="105" spans="1:2">
      <c r="A105" s="95" t="s">
        <v>731</v>
      </c>
      <c r="B105" s="96" t="str">
        <f>IF(VLOOKUP(A105,'Application Form'!CF:CH,3,0),"〇","")</f>
        <v/>
      </c>
    </row>
    <row r="106" spans="1:2">
      <c r="A106" s="95" t="s">
        <v>732</v>
      </c>
      <c r="B106" s="96" t="str">
        <f>IF(VLOOKUP(A106,'Application Form'!CF:CH,3,0),"〇","")</f>
        <v/>
      </c>
    </row>
    <row r="107" spans="1:2">
      <c r="A107" s="95" t="s">
        <v>170</v>
      </c>
      <c r="B107" s="96" t="str">
        <f>IF(VLOOKUP(A107,'Application Form'!CF:CH,3,0),"〇","")</f>
        <v/>
      </c>
    </row>
    <row r="108" spans="1:2">
      <c r="A108" s="95" t="s">
        <v>328</v>
      </c>
      <c r="B108" s="96" t="str">
        <f>IF(VLOOKUP(A108,'Application Form'!CF:CH,3,0),"〇","")</f>
        <v/>
      </c>
    </row>
    <row r="109" spans="1:2">
      <c r="A109" s="95" t="s">
        <v>733</v>
      </c>
      <c r="B109" s="96" t="str">
        <f>IF(VLOOKUP(A109,'Application Form'!CF:CH,3,0),"〇","")</f>
        <v/>
      </c>
    </row>
    <row r="110" spans="1:2">
      <c r="A110" s="95" t="s">
        <v>734</v>
      </c>
      <c r="B110" s="96" t="str">
        <f>IF(VLOOKUP(A110,'Application Form'!CF:CH,3,0),"〇","")</f>
        <v/>
      </c>
    </row>
    <row r="111" spans="1:2">
      <c r="A111" s="95" t="s">
        <v>171</v>
      </c>
      <c r="B111" s="96" t="str">
        <f>IF(VLOOKUP(A111,'Application Form'!CF:CH,3,0),"〇","")</f>
        <v/>
      </c>
    </row>
    <row r="112" spans="1:2">
      <c r="A112" s="95" t="s">
        <v>338</v>
      </c>
      <c r="B112" s="96" t="str">
        <f>IF(VLOOKUP(A112,'Application Form'!CF:CH,3,0),"〇","")</f>
        <v/>
      </c>
    </row>
    <row r="113" spans="1:2">
      <c r="A113" s="95" t="s">
        <v>735</v>
      </c>
      <c r="B113" s="96" t="str">
        <f>IF(VLOOKUP(A113,'Application Form'!CF:CH,3,0),"〇","")</f>
        <v/>
      </c>
    </row>
    <row r="114" spans="1:2">
      <c r="A114" s="95" t="s">
        <v>736</v>
      </c>
      <c r="B114" s="96" t="str">
        <f>IF(VLOOKUP(A114,'Application Form'!CF:CH,3,0),"〇","")</f>
        <v/>
      </c>
    </row>
    <row r="115" spans="1:2">
      <c r="A115" s="95" t="s">
        <v>737</v>
      </c>
      <c r="B115" s="96" t="str">
        <f>IF(VLOOKUP(A115,'Application Form'!CF:CH,3,0),"〇","")</f>
        <v/>
      </c>
    </row>
    <row r="116" spans="1:2">
      <c r="A116" s="95" t="s">
        <v>738</v>
      </c>
      <c r="B116" s="96" t="str">
        <f>IF(VLOOKUP(A116,'Application Form'!CF:CH,3,0),"〇","")</f>
        <v/>
      </c>
    </row>
    <row r="117" spans="1:2">
      <c r="A117" s="95" t="s">
        <v>739</v>
      </c>
      <c r="B117" s="96" t="str">
        <f>IF(VLOOKUP(A117,'Application Form'!CF:CH,3,0),"〇","")</f>
        <v/>
      </c>
    </row>
    <row r="118" spans="1:2">
      <c r="A118" s="95" t="s">
        <v>740</v>
      </c>
      <c r="B118" s="96" t="str">
        <f>IF(VLOOKUP(A118,'Application Form'!CF:CH,3,0),"〇","")</f>
        <v/>
      </c>
    </row>
    <row r="119" spans="1:2">
      <c r="A119" s="95" t="s">
        <v>741</v>
      </c>
      <c r="B119" s="96" t="str">
        <f>IF(VLOOKUP(A119,'Application Form'!CF:CH,3,0),"〇","")</f>
        <v/>
      </c>
    </row>
    <row r="120" spans="1:2">
      <c r="A120" s="95" t="s">
        <v>742</v>
      </c>
      <c r="B120" s="96" t="str">
        <f>IF(VLOOKUP(A120,'Application Form'!CF:CH,3,0),"〇","")</f>
        <v/>
      </c>
    </row>
    <row r="121" spans="1:2">
      <c r="A121" s="95" t="s">
        <v>174</v>
      </c>
      <c r="B121" s="96" t="str">
        <f>IF(VLOOKUP(A121,'Application Form'!CF:CH,3,0),"〇","")</f>
        <v/>
      </c>
    </row>
    <row r="122" spans="1:2">
      <c r="A122" s="95" t="s">
        <v>367</v>
      </c>
      <c r="B122" s="96" t="str">
        <f>IF(VLOOKUP(A122,'Application Form'!CF:CH,3,0),"〇","")</f>
        <v/>
      </c>
    </row>
    <row r="123" spans="1:2">
      <c r="A123" s="95" t="s">
        <v>743</v>
      </c>
      <c r="B123" s="96" t="str">
        <f>IF(VLOOKUP(A123,'Application Form'!CF:CH,3,0),"〇","")</f>
        <v/>
      </c>
    </row>
    <row r="124" spans="1:2">
      <c r="A124" s="95" t="s">
        <v>744</v>
      </c>
      <c r="B124" s="96" t="str">
        <f>IF(VLOOKUP(A124,'Application Form'!CF:CH,3,0),"〇","")</f>
        <v/>
      </c>
    </row>
    <row r="125" spans="1:2">
      <c r="A125" s="95" t="s">
        <v>745</v>
      </c>
      <c r="B125" s="96" t="str">
        <f>IF(VLOOKUP(A125,'Application Form'!CF:CH,3,0),"〇","")</f>
        <v/>
      </c>
    </row>
    <row r="126" spans="1:2">
      <c r="A126" s="95" t="s">
        <v>746</v>
      </c>
      <c r="B126" s="96" t="str">
        <f>IF(VLOOKUP(A126,'Application Form'!CF:CH,3,0),"〇","")</f>
        <v/>
      </c>
    </row>
    <row r="127" spans="1:2">
      <c r="A127" s="95" t="s">
        <v>747</v>
      </c>
      <c r="B127" s="96" t="str">
        <f>IF(VLOOKUP(A127,'Application Form'!CF:CH,3,0),"〇","")</f>
        <v/>
      </c>
    </row>
    <row r="128" spans="1:2">
      <c r="A128" s="95" t="s">
        <v>748</v>
      </c>
      <c r="B128" s="96" t="str">
        <f>IF(VLOOKUP(A128,'Application Form'!CF:CH,3,0),"〇","")</f>
        <v/>
      </c>
    </row>
    <row r="129" spans="1:2">
      <c r="A129" s="95" t="s">
        <v>176</v>
      </c>
      <c r="B129" s="96" t="str">
        <f>IF(VLOOKUP(A129,'Application Form'!CF:CH,3,0),"〇","")</f>
        <v/>
      </c>
    </row>
    <row r="130" spans="1:2">
      <c r="A130" s="95" t="s">
        <v>390</v>
      </c>
      <c r="B130" s="96" t="str">
        <f>IF(VLOOKUP(A130,'Application Form'!CF:CH,3,0),"〇","")</f>
        <v/>
      </c>
    </row>
    <row r="131" spans="1:2">
      <c r="A131" s="95" t="s">
        <v>177</v>
      </c>
      <c r="B131" s="96" t="str">
        <f>IF(VLOOKUP(A131,'Application Form'!CF:CH,3,0),"〇","")</f>
        <v/>
      </c>
    </row>
    <row r="132" spans="1:2">
      <c r="A132" s="95" t="s">
        <v>395</v>
      </c>
      <c r="B132" s="96" t="str">
        <f>IF(VLOOKUP(A132,'Application Form'!CF:CH,3,0),"〇","")</f>
        <v/>
      </c>
    </row>
    <row r="133" spans="1:2">
      <c r="A133" s="95" t="s">
        <v>178</v>
      </c>
      <c r="B133" s="96" t="str">
        <f>IF(VLOOKUP(A133,'Application Form'!CF:CH,3,0),"〇","")</f>
        <v/>
      </c>
    </row>
    <row r="134" spans="1:2">
      <c r="A134" s="95" t="s">
        <v>400</v>
      </c>
      <c r="B134" s="96" t="str">
        <f>IF(VLOOKUP(A134,'Application Form'!CF:CH,3,0),"〇","")</f>
        <v/>
      </c>
    </row>
    <row r="135" spans="1:2">
      <c r="A135" s="95" t="s">
        <v>179</v>
      </c>
      <c r="B135" s="96" t="str">
        <f>IF(VLOOKUP(A135,'Application Form'!CF:CH,3,0),"〇","")</f>
        <v/>
      </c>
    </row>
    <row r="136" spans="1:2">
      <c r="A136" s="95" t="s">
        <v>405</v>
      </c>
      <c r="B136" s="96" t="str">
        <f>IF(VLOOKUP(A136,'Application Form'!CF:CH,3,0),"〇","")</f>
        <v/>
      </c>
    </row>
    <row r="137" spans="1:2">
      <c r="A137" s="95" t="s">
        <v>181</v>
      </c>
      <c r="B137" s="96" t="str">
        <f>IF(VLOOKUP(A137,'Application Form'!CF:CH,3,0),"〇","")</f>
        <v/>
      </c>
    </row>
    <row r="138" spans="1:2">
      <c r="A138" s="95" t="s">
        <v>410</v>
      </c>
      <c r="B138" s="96" t="str">
        <f>IF(VLOOKUP(A138,'Application Form'!CF:CH,3,0),"〇","")</f>
        <v/>
      </c>
    </row>
    <row r="139" spans="1:2">
      <c r="A139" s="95" t="s">
        <v>182</v>
      </c>
      <c r="B139" s="96" t="str">
        <f>IF(VLOOKUP(A139,'Application Form'!CF:CH,3,0),"〇","")</f>
        <v/>
      </c>
    </row>
    <row r="140" spans="1:2">
      <c r="A140" s="95" t="s">
        <v>415</v>
      </c>
      <c r="B140" s="96" t="str">
        <f>IF(VLOOKUP(A140,'Application Form'!CF:CH,3,0),"〇","")</f>
        <v/>
      </c>
    </row>
    <row r="141" spans="1:2">
      <c r="A141" s="95" t="s">
        <v>749</v>
      </c>
      <c r="B141" s="96" t="str">
        <f>IF(VLOOKUP(A141,'Application Form'!CF:CH,3,0),"〇","")</f>
        <v/>
      </c>
    </row>
    <row r="142" spans="1:2">
      <c r="A142" s="95" t="s">
        <v>750</v>
      </c>
      <c r="B142" s="96" t="str">
        <f>IF(VLOOKUP(A142,'Application Form'!CF:CH,3,0),"〇","")</f>
        <v/>
      </c>
    </row>
    <row r="143" spans="1:2">
      <c r="A143" s="95" t="s">
        <v>751</v>
      </c>
      <c r="B143" s="96" t="str">
        <f>IF(VLOOKUP(A143,'Application Form'!CF:CH,3,0),"〇","")</f>
        <v/>
      </c>
    </row>
    <row r="144" spans="1:2">
      <c r="A144" s="95" t="s">
        <v>752</v>
      </c>
      <c r="B144" s="96" t="str">
        <f>IF(VLOOKUP(A144,'Application Form'!CF:CH,3,0),"〇","")</f>
        <v/>
      </c>
    </row>
    <row r="145" spans="1:2">
      <c r="A145" s="95" t="s">
        <v>184</v>
      </c>
      <c r="B145" s="96" t="str">
        <f>IF(VLOOKUP(A145,'Application Form'!CF:CH,3,0),"〇","")</f>
        <v/>
      </c>
    </row>
    <row r="146" spans="1:2">
      <c r="A146" s="95" t="s">
        <v>432</v>
      </c>
      <c r="B146" s="96" t="str">
        <f>IF(VLOOKUP(A146,'Application Form'!CF:CH,3,0),"〇","")</f>
        <v/>
      </c>
    </row>
    <row r="147" spans="1:2">
      <c r="A147" s="95" t="s">
        <v>185</v>
      </c>
      <c r="B147" s="96" t="str">
        <f>IF(VLOOKUP(A147,'Application Form'!CF:CH,3,0),"〇","")</f>
        <v/>
      </c>
    </row>
    <row r="148" spans="1:2">
      <c r="A148" s="95" t="s">
        <v>437</v>
      </c>
      <c r="B148" s="96" t="str">
        <f>IF(VLOOKUP(A148,'Application Form'!CF:CH,3,0),"〇","")</f>
        <v/>
      </c>
    </row>
    <row r="149" spans="1:2">
      <c r="A149" s="95" t="s">
        <v>186</v>
      </c>
      <c r="B149" s="96" t="str">
        <f>IF(VLOOKUP(A149,'Application Form'!CF:CH,3,0),"〇","")</f>
        <v/>
      </c>
    </row>
    <row r="150" spans="1:2">
      <c r="A150" s="95" t="s">
        <v>442</v>
      </c>
      <c r="B150" s="96" t="str">
        <f>IF(VLOOKUP(A150,'Application Form'!CF:CH,3,0),"〇","")</f>
        <v/>
      </c>
    </row>
    <row r="151" spans="1:2">
      <c r="A151" s="95" t="s">
        <v>187</v>
      </c>
      <c r="B151" s="96" t="str">
        <f>IF(VLOOKUP(A151,'Application Form'!CF:CH,3,0),"〇","")</f>
        <v/>
      </c>
    </row>
    <row r="152" spans="1:2">
      <c r="A152" s="95" t="s">
        <v>447</v>
      </c>
      <c r="B152" s="96" t="str">
        <f>IF(VLOOKUP(A152,'Application Form'!CF:CH,3,0),"〇","")</f>
        <v/>
      </c>
    </row>
    <row r="153" spans="1:2">
      <c r="A153" s="95" t="s">
        <v>189</v>
      </c>
      <c r="B153" s="96" t="str">
        <f>IF(VLOOKUP(A153,'Application Form'!CF:CH,3,0),"〇","")</f>
        <v/>
      </c>
    </row>
    <row r="154" spans="1:2">
      <c r="A154" s="95" t="s">
        <v>452</v>
      </c>
      <c r="B154" s="96" t="str">
        <f>IF(VLOOKUP(A154,'Application Form'!CF:CH,3,0),"〇","")</f>
        <v/>
      </c>
    </row>
    <row r="155" spans="1:2">
      <c r="A155" s="95" t="s">
        <v>190</v>
      </c>
      <c r="B155" s="96" t="str">
        <f>IF(VLOOKUP(A155,'Application Form'!CF:CH,3,0),"〇","")</f>
        <v/>
      </c>
    </row>
    <row r="156" spans="1:2">
      <c r="A156" s="95" t="s">
        <v>457</v>
      </c>
      <c r="B156" s="96" t="str">
        <f>IF(VLOOKUP(A156,'Application Form'!CF:CH,3,0),"〇","")</f>
        <v/>
      </c>
    </row>
    <row r="157" spans="1:2">
      <c r="A157" s="95" t="s">
        <v>191</v>
      </c>
      <c r="B157" s="96" t="str">
        <f>IF(VLOOKUP(A157,'Application Form'!CF:CH,3,0),"〇","")</f>
        <v/>
      </c>
    </row>
    <row r="158" spans="1:2">
      <c r="A158" s="95" t="s">
        <v>462</v>
      </c>
      <c r="B158" s="96" t="str">
        <f>IF(VLOOKUP(A158,'Application Form'!CF:CH,3,0),"〇","")</f>
        <v/>
      </c>
    </row>
    <row r="159" spans="1:2">
      <c r="A159" s="95" t="s">
        <v>192</v>
      </c>
      <c r="B159" s="96" t="str">
        <f>IF(VLOOKUP(A159,'Application Form'!CF:CH,3,0),"〇","")</f>
        <v/>
      </c>
    </row>
    <row r="160" spans="1:2">
      <c r="A160" s="95" t="s">
        <v>467</v>
      </c>
      <c r="B160" s="96" t="str">
        <f>IF(VLOOKUP(A160,'Application Form'!CF:CH,3,0),"〇","")</f>
        <v/>
      </c>
    </row>
    <row r="161" spans="1:2">
      <c r="A161" s="95" t="s">
        <v>194</v>
      </c>
      <c r="B161" s="96" t="str">
        <f>IF(VLOOKUP(A161,'Application Form'!CF:CH,3,0),"〇","")</f>
        <v/>
      </c>
    </row>
    <row r="162" spans="1:2">
      <c r="A162" s="95" t="s">
        <v>470</v>
      </c>
      <c r="B162" s="96" t="str">
        <f>IF(VLOOKUP(A162,'Application Form'!CF:CH,3,0),"〇","")</f>
        <v/>
      </c>
    </row>
    <row r="163" spans="1:2">
      <c r="A163" s="95" t="s">
        <v>195</v>
      </c>
      <c r="B163" s="96" t="str">
        <f>IF(VLOOKUP(A163,'Application Form'!CF:CH,3,0),"〇","")</f>
        <v/>
      </c>
    </row>
    <row r="164" spans="1:2">
      <c r="A164" s="95" t="s">
        <v>471</v>
      </c>
      <c r="B164" s="96" t="str">
        <f>IF(VLOOKUP(A164,'Application Form'!CF:CH,3,0),"〇","")</f>
        <v/>
      </c>
    </row>
    <row r="165" spans="1:2">
      <c r="A165" s="95" t="s">
        <v>196</v>
      </c>
      <c r="B165" s="96" t="str">
        <f>IF(VLOOKUP(A165,'Application Form'!CF:CH,3,0),"〇","")</f>
        <v/>
      </c>
    </row>
    <row r="166" spans="1:2">
      <c r="A166" s="95" t="s">
        <v>474</v>
      </c>
      <c r="B166" s="96" t="str">
        <f>IF(VLOOKUP(A166,'Application Form'!CF:CH,3,0),"〇","")</f>
        <v/>
      </c>
    </row>
    <row r="167" spans="1:2">
      <c r="A167" s="95" t="s">
        <v>197</v>
      </c>
      <c r="B167" s="96" t="str">
        <f>IF(VLOOKUP(A167,'Application Form'!CF:CH,3,0),"〇","")</f>
        <v/>
      </c>
    </row>
    <row r="168" spans="1:2">
      <c r="A168" s="95" t="s">
        <v>475</v>
      </c>
      <c r="B168" s="96" t="str">
        <f>IF(VLOOKUP(A168,'Application Form'!CF:CH,3,0),"〇","")</f>
        <v/>
      </c>
    </row>
    <row r="169" spans="1:2">
      <c r="A169" s="95" t="s">
        <v>753</v>
      </c>
      <c r="B169" s="96" t="str">
        <f>IF(VLOOKUP(A169,'Application Form'!CF:CH,3,0),"〇","")</f>
        <v/>
      </c>
    </row>
    <row r="170" spans="1:2">
      <c r="A170" s="95" t="s">
        <v>754</v>
      </c>
      <c r="B170" s="96" t="str">
        <f>IF(VLOOKUP(A170,'Application Form'!CF:CH,3,0),"〇","")</f>
        <v/>
      </c>
    </row>
    <row r="171" spans="1:2">
      <c r="A171" s="95" t="s">
        <v>755</v>
      </c>
      <c r="B171" s="96" t="str">
        <f>IF(VLOOKUP(A171,'Application Form'!CF:CH,3,0),"〇","")</f>
        <v/>
      </c>
    </row>
    <row r="172" spans="1:2">
      <c r="A172" s="95" t="s">
        <v>756</v>
      </c>
      <c r="B172" s="96" t="str">
        <f>IF(VLOOKUP(A172,'Application Form'!CF:CH,3,0),"〇","")</f>
        <v/>
      </c>
    </row>
    <row r="173" spans="1:2">
      <c r="A173" s="95" t="s">
        <v>757</v>
      </c>
      <c r="B173" s="96" t="str">
        <f>IF(VLOOKUP(A173,'Application Form'!CF:CH,3,0),"〇","")</f>
        <v/>
      </c>
    </row>
    <row r="174" spans="1:2">
      <c r="A174" s="95" t="s">
        <v>758</v>
      </c>
      <c r="B174" s="96" t="str">
        <f>IF(VLOOKUP(A174,'Application Form'!CF:CH,3,0),"〇","")</f>
        <v/>
      </c>
    </row>
    <row r="175" spans="1:2">
      <c r="A175" s="95" t="s">
        <v>759</v>
      </c>
      <c r="B175" s="96" t="str">
        <f>IF(VLOOKUP(A175,'Application Form'!CF:CH,3,0),"〇","")</f>
        <v/>
      </c>
    </row>
    <row r="176" spans="1:2">
      <c r="A176" s="95" t="s">
        <v>760</v>
      </c>
      <c r="B176" s="96" t="str">
        <f>IF(VLOOKUP(A176,'Application Form'!CF:CH,3,0),"〇","")</f>
        <v/>
      </c>
    </row>
    <row r="177" spans="1:2">
      <c r="A177" s="95" t="s">
        <v>761</v>
      </c>
      <c r="B177" s="96" t="str">
        <f>IF(VLOOKUP(A177,'Application Form'!CF:CH,3,0),"〇","")</f>
        <v/>
      </c>
    </row>
    <row r="178" spans="1:2">
      <c r="A178" s="95" t="s">
        <v>762</v>
      </c>
      <c r="B178" s="96" t="str">
        <f>IF(VLOOKUP(A178,'Application Form'!CF:CH,3,0),"〇","")</f>
        <v/>
      </c>
    </row>
    <row r="179" spans="1:2">
      <c r="A179" s="95" t="s">
        <v>763</v>
      </c>
      <c r="B179" s="96" t="str">
        <f>IF(VLOOKUP(A179,'Application Form'!CF:CH,3,0),"〇","")</f>
        <v/>
      </c>
    </row>
    <row r="180" spans="1:2">
      <c r="A180" s="95" t="s">
        <v>764</v>
      </c>
      <c r="B180" s="96" t="str">
        <f>IF(VLOOKUP(A180,'Application Form'!CF:CH,3,0),"〇","")</f>
        <v/>
      </c>
    </row>
    <row r="181" spans="1:2">
      <c r="A181" s="95" t="s">
        <v>201</v>
      </c>
      <c r="B181" s="96" t="str">
        <f>IF(VLOOKUP(A181,'Application Form'!CF:CH,3,0),"〇","")</f>
        <v/>
      </c>
    </row>
    <row r="182" spans="1:2">
      <c r="A182" s="95" t="s">
        <v>489</v>
      </c>
      <c r="B182" s="96" t="str">
        <f>IF(VLOOKUP(A182,'Application Form'!CF:CH,3,0),"〇","")</f>
        <v/>
      </c>
    </row>
    <row r="183" spans="1:2">
      <c r="A183" s="95" t="s">
        <v>202</v>
      </c>
      <c r="B183" s="96" t="str">
        <f>IF(VLOOKUP(A183,'Application Form'!CF:CH,3,0),"〇","")</f>
        <v/>
      </c>
    </row>
    <row r="184" spans="1:2">
      <c r="A184" s="95" t="s">
        <v>490</v>
      </c>
      <c r="B184" s="96" t="str">
        <f>IF(VLOOKUP(A184,'Application Form'!CF:CH,3,0),"〇","")</f>
        <v/>
      </c>
    </row>
    <row r="185" spans="1:2">
      <c r="A185" s="95" t="s">
        <v>204</v>
      </c>
      <c r="B185" s="96" t="str">
        <f>IF(VLOOKUP(A185,'Application Form'!CF:CH,3,0),"〇","")</f>
        <v/>
      </c>
    </row>
    <row r="186" spans="1:2">
      <c r="A186" s="95" t="s">
        <v>491</v>
      </c>
      <c r="B186" s="96" t="str">
        <f>IF(VLOOKUP(A186,'Application Form'!CF:CH,3,0),"〇","")</f>
        <v/>
      </c>
    </row>
    <row r="187" spans="1:2">
      <c r="A187" s="95" t="s">
        <v>205</v>
      </c>
      <c r="B187" s="96" t="str">
        <f>IF(VLOOKUP(A187,'Application Form'!CF:CH,3,0),"〇","")</f>
        <v/>
      </c>
    </row>
    <row r="188" spans="1:2">
      <c r="A188" s="95" t="s">
        <v>492</v>
      </c>
      <c r="B188" s="96" t="str">
        <f>IF(VLOOKUP(A188,'Application Form'!CF:CH,3,0),"〇","")</f>
        <v/>
      </c>
    </row>
    <row r="189" spans="1:2">
      <c r="A189" s="95" t="s">
        <v>206</v>
      </c>
      <c r="B189" s="96" t="str">
        <f>IF(VLOOKUP(A189,'Application Form'!CF:CH,3,0),"〇","")</f>
        <v/>
      </c>
    </row>
    <row r="190" spans="1:2">
      <c r="A190" s="95" t="s">
        <v>493</v>
      </c>
      <c r="B190" s="96" t="str">
        <f>IF(VLOOKUP(A190,'Application Form'!CF:CH,3,0),"〇","")</f>
        <v/>
      </c>
    </row>
    <row r="191" spans="1:2">
      <c r="A191" s="95" t="s">
        <v>207</v>
      </c>
      <c r="B191" s="96" t="str">
        <f>IF(VLOOKUP(A191,'Application Form'!CF:CH,3,0),"〇","")</f>
        <v/>
      </c>
    </row>
    <row r="192" spans="1:2">
      <c r="A192" s="95" t="s">
        <v>494</v>
      </c>
      <c r="B192" s="96" t="str">
        <f>IF(VLOOKUP(A192,'Application Form'!CF:CH,3,0),"〇","")</f>
        <v/>
      </c>
    </row>
    <row r="193" spans="1:2">
      <c r="A193" s="95" t="s">
        <v>765</v>
      </c>
      <c r="B193" s="96" t="str">
        <f>IF(VLOOKUP(A193,'Application Form'!CF:CH,3,0),"〇","")</f>
        <v/>
      </c>
    </row>
    <row r="194" spans="1:2">
      <c r="A194" s="95" t="s">
        <v>766</v>
      </c>
      <c r="B194" s="96" t="str">
        <f>IF(VLOOKUP(A194,'Application Form'!CF:CH,3,0),"〇","")</f>
        <v/>
      </c>
    </row>
    <row r="195" spans="1:2">
      <c r="A195" s="95" t="s">
        <v>767</v>
      </c>
      <c r="B195" s="96" t="str">
        <f>IF(VLOOKUP(A195,'Application Form'!CF:CH,3,0),"〇","")</f>
        <v/>
      </c>
    </row>
    <row r="196" spans="1:2">
      <c r="A196" s="95" t="s">
        <v>768</v>
      </c>
      <c r="B196" s="96" t="str">
        <f>IF(VLOOKUP(A196,'Application Form'!CF:CH,3,0),"〇","")</f>
        <v/>
      </c>
    </row>
    <row r="197" spans="1:2">
      <c r="A197" s="95" t="s">
        <v>769</v>
      </c>
      <c r="B197" s="96" t="str">
        <f>IF(VLOOKUP(A197,'Application Form'!CF:CH,3,0),"〇","")</f>
        <v/>
      </c>
    </row>
    <row r="198" spans="1:2">
      <c r="A198" s="95" t="s">
        <v>770</v>
      </c>
      <c r="B198" s="96" t="str">
        <f>IF(VLOOKUP(A198,'Application Form'!CF:CH,3,0),"〇","")</f>
        <v/>
      </c>
    </row>
    <row r="199" spans="1:2">
      <c r="A199" s="95" t="s">
        <v>209</v>
      </c>
      <c r="B199" s="96" t="str">
        <f>IF(VLOOKUP(A199,'Application Form'!CF:CH,3,0),"〇","")</f>
        <v/>
      </c>
    </row>
    <row r="200" spans="1:2">
      <c r="A200" s="95" t="s">
        <v>501</v>
      </c>
      <c r="B200" s="96" t="str">
        <f>IF(VLOOKUP(A200,'Application Form'!CF:CH,3,0),"〇","")</f>
        <v/>
      </c>
    </row>
    <row r="201" spans="1:2">
      <c r="A201" s="95" t="s">
        <v>211</v>
      </c>
      <c r="B201" s="96" t="str">
        <f>IF(VLOOKUP(A201,'Application Form'!CF:CH,3,0),"〇","")</f>
        <v/>
      </c>
    </row>
    <row r="202" spans="1:2">
      <c r="A202" s="95" t="s">
        <v>502</v>
      </c>
      <c r="B202" s="96" t="str">
        <f>IF(VLOOKUP(A202,'Application Form'!CF:CH,3,0),"〇","")</f>
        <v/>
      </c>
    </row>
    <row r="203" spans="1:2">
      <c r="A203" s="95" t="s">
        <v>771</v>
      </c>
      <c r="B203" s="96" t="str">
        <f>IF(VLOOKUP(A203,'Application Form'!CF:CH,3,0),"〇","")</f>
        <v/>
      </c>
    </row>
    <row r="204" spans="1:2">
      <c r="A204" s="95" t="s">
        <v>772</v>
      </c>
      <c r="B204" s="96" t="str">
        <f>IF(VLOOKUP(A204,'Application Form'!CF:CH,3,0),"〇","")</f>
        <v/>
      </c>
    </row>
    <row r="205" spans="1:2">
      <c r="A205" s="95" t="s">
        <v>773</v>
      </c>
      <c r="B205" s="96" t="str">
        <f>IF(VLOOKUP(A205,'Application Form'!CF:CH,3,0),"〇","")</f>
        <v/>
      </c>
    </row>
    <row r="206" spans="1:2">
      <c r="A206" s="95" t="s">
        <v>774</v>
      </c>
      <c r="B206" s="96" t="str">
        <f>IF(VLOOKUP(A206,'Application Form'!CF:CH,3,0),"〇","")</f>
        <v/>
      </c>
    </row>
    <row r="207" spans="1:2">
      <c r="A207" s="95" t="s">
        <v>775</v>
      </c>
      <c r="B207" s="96" t="str">
        <f>IF(VLOOKUP(A207,'Application Form'!CF:CH,3,0),"〇","")</f>
        <v/>
      </c>
    </row>
    <row r="208" spans="1:2">
      <c r="A208" s="95" t="s">
        <v>776</v>
      </c>
      <c r="B208" s="96" t="str">
        <f>IF(VLOOKUP(A208,'Application Form'!CF:CH,3,0),"〇","")</f>
        <v/>
      </c>
    </row>
    <row r="209" spans="1:2">
      <c r="A209" s="95" t="s">
        <v>214</v>
      </c>
      <c r="B209" s="96" t="str">
        <f>IF(VLOOKUP(A209,'Application Form'!CF:CH,3,0),"〇","")</f>
        <v/>
      </c>
    </row>
    <row r="210" spans="1:2">
      <c r="A210" s="95" t="s">
        <v>509</v>
      </c>
      <c r="B210" s="96" t="str">
        <f>IF(VLOOKUP(A210,'Application Form'!CF:CH,3,0),"〇","")</f>
        <v/>
      </c>
    </row>
    <row r="211" spans="1:2">
      <c r="A211" s="95" t="s">
        <v>215</v>
      </c>
      <c r="B211" s="96" t="str">
        <f>IF(VLOOKUP(A211,'Application Form'!CF:CH,3,0),"〇","")</f>
        <v/>
      </c>
    </row>
    <row r="212" spans="1:2">
      <c r="A212" s="95" t="s">
        <v>510</v>
      </c>
      <c r="B212" s="96" t="str">
        <f>IF(VLOOKUP(A212,'Application Form'!CF:CH,3,0),"〇","")</f>
        <v/>
      </c>
    </row>
    <row r="213" spans="1:2">
      <c r="A213" s="95" t="s">
        <v>216</v>
      </c>
      <c r="B213" s="96" t="str">
        <f>IF(VLOOKUP(A213,'Application Form'!CF:CH,3,0),"〇","")</f>
        <v/>
      </c>
    </row>
    <row r="214" spans="1:2">
      <c r="A214" s="95" t="s">
        <v>511</v>
      </c>
      <c r="B214" s="96" t="str">
        <f>IF(VLOOKUP(A214,'Application Form'!CF:CH,3,0),"〇","")</f>
        <v/>
      </c>
    </row>
    <row r="215" spans="1:2">
      <c r="A215" s="95" t="s">
        <v>777</v>
      </c>
      <c r="B215" s="96" t="str">
        <f>IF(VLOOKUP(A215,'Application Form'!CF:CH,3,0),"〇","")</f>
        <v/>
      </c>
    </row>
    <row r="216" spans="1:2">
      <c r="A216" s="95" t="s">
        <v>778</v>
      </c>
      <c r="B216" s="96" t="str">
        <f>IF(VLOOKUP(A216,'Application Form'!CF:CH,3,0),"〇","")</f>
        <v/>
      </c>
    </row>
    <row r="217" spans="1:2">
      <c r="A217" s="95" t="s">
        <v>779</v>
      </c>
      <c r="B217" s="96" t="str">
        <f>IF(VLOOKUP(A217,'Application Form'!CF:CH,3,0),"〇","")</f>
        <v/>
      </c>
    </row>
    <row r="218" spans="1:2">
      <c r="A218" s="95" t="s">
        <v>780</v>
      </c>
      <c r="B218" s="96" t="str">
        <f>IF(VLOOKUP(A218,'Application Form'!CF:CH,3,0),"〇","")</f>
        <v/>
      </c>
    </row>
    <row r="219" spans="1:2">
      <c r="A219" s="95" t="s">
        <v>781</v>
      </c>
      <c r="B219" s="96" t="str">
        <f>IF(VLOOKUP(A219,'Application Form'!CF:CH,3,0),"〇","")</f>
        <v/>
      </c>
    </row>
    <row r="220" spans="1:2">
      <c r="A220" s="95" t="s">
        <v>782</v>
      </c>
      <c r="B220" s="96" t="str">
        <f>IF(VLOOKUP(A220,'Application Form'!CF:CH,3,0),"〇","")</f>
        <v/>
      </c>
    </row>
    <row r="221" spans="1:2">
      <c r="A221" s="95" t="s">
        <v>783</v>
      </c>
      <c r="B221" s="96" t="str">
        <f>IF(VLOOKUP(A221,'Application Form'!CF:CH,3,0),"〇","")</f>
        <v/>
      </c>
    </row>
    <row r="222" spans="1:2">
      <c r="A222" s="95" t="s">
        <v>784</v>
      </c>
      <c r="B222" s="96" t="str">
        <f>IF(VLOOKUP(A222,'Application Form'!CF:CH,3,0),"〇","")</f>
        <v/>
      </c>
    </row>
    <row r="223" spans="1:2">
      <c r="A223" s="95" t="s">
        <v>218</v>
      </c>
      <c r="B223" s="96" t="str">
        <f>IF(VLOOKUP(A223,'Application Form'!CF:CH,3,0),"〇","")</f>
        <v/>
      </c>
    </row>
    <row r="224" spans="1:2">
      <c r="A224" s="95" t="s">
        <v>520</v>
      </c>
      <c r="B224" s="96" t="str">
        <f>IF(VLOOKUP(A224,'Application Form'!CF:CH,3,0),"〇","")</f>
        <v/>
      </c>
    </row>
    <row r="225" spans="1:2">
      <c r="A225" s="95" t="s">
        <v>219</v>
      </c>
      <c r="B225" s="96" t="str">
        <f>IF(VLOOKUP(A225,'Application Form'!CF:CH,3,0),"〇","")</f>
        <v/>
      </c>
    </row>
    <row r="226" spans="1:2">
      <c r="A226" s="95" t="s">
        <v>521</v>
      </c>
      <c r="B226" s="96" t="str">
        <f>IF(VLOOKUP(A226,'Application Form'!CF:CH,3,0),"〇","")</f>
        <v/>
      </c>
    </row>
    <row r="227" spans="1:2">
      <c r="A227" s="95" t="s">
        <v>220</v>
      </c>
      <c r="B227" s="96" t="str">
        <f>IF(VLOOKUP(A227,'Application Form'!CF:CH,3,0),"〇","")</f>
        <v/>
      </c>
    </row>
    <row r="228" spans="1:2">
      <c r="A228" s="95" t="s">
        <v>522</v>
      </c>
      <c r="B228" s="96" t="str">
        <f>IF(VLOOKUP(A228,'Application Form'!CF:CH,3,0),"〇","")</f>
        <v/>
      </c>
    </row>
    <row r="229" spans="1:2">
      <c r="A229" s="95" t="s">
        <v>221</v>
      </c>
      <c r="B229" s="96" t="str">
        <f>IF(VLOOKUP(A229,'Application Form'!CF:CH,3,0),"〇","")</f>
        <v/>
      </c>
    </row>
    <row r="230" spans="1:2">
      <c r="A230" s="95" t="s">
        <v>523</v>
      </c>
      <c r="B230" s="96" t="str">
        <f>IF(VLOOKUP(A230,'Application Form'!CF:CH,3,0),"〇","")</f>
        <v/>
      </c>
    </row>
    <row r="231" spans="1:2">
      <c r="A231" s="95" t="s">
        <v>222</v>
      </c>
      <c r="B231" s="96" t="str">
        <f>IF(VLOOKUP(A231,'Application Form'!CF:CH,3,0),"〇","")</f>
        <v/>
      </c>
    </row>
    <row r="232" spans="1:2">
      <c r="A232" s="95" t="s">
        <v>524</v>
      </c>
      <c r="B232" s="96" t="str">
        <f>IF(VLOOKUP(A232,'Application Form'!CF:CH,3,0),"〇","")</f>
        <v/>
      </c>
    </row>
    <row r="233" spans="1:2">
      <c r="A233" s="95" t="s">
        <v>225</v>
      </c>
      <c r="B233" s="96" t="str">
        <f>IF(VLOOKUP(A233,'Application Form'!CF:CH,3,0),"〇","")</f>
        <v/>
      </c>
    </row>
    <row r="234" spans="1:2">
      <c r="A234" s="95" t="s">
        <v>525</v>
      </c>
      <c r="B234" s="96" t="str">
        <f>IF(VLOOKUP(A234,'Application Form'!CF:CH,3,0),"〇","")</f>
        <v/>
      </c>
    </row>
    <row r="235" spans="1:2">
      <c r="A235" s="95" t="s">
        <v>226</v>
      </c>
      <c r="B235" s="96" t="str">
        <f>IF(VLOOKUP(A235,'Application Form'!CF:CH,3,0),"〇","")</f>
        <v/>
      </c>
    </row>
    <row r="236" spans="1:2">
      <c r="A236" s="95" t="s">
        <v>526</v>
      </c>
      <c r="B236" s="96" t="str">
        <f>IF(VLOOKUP(A236,'Application Form'!CF:CH,3,0),"〇","")</f>
        <v/>
      </c>
    </row>
    <row r="237" spans="1:2">
      <c r="A237" s="95" t="s">
        <v>227</v>
      </c>
      <c r="B237" s="96" t="str">
        <f>IF(VLOOKUP(A237,'Application Form'!CF:CH,3,0),"〇","")</f>
        <v/>
      </c>
    </row>
    <row r="238" spans="1:2">
      <c r="A238" s="95" t="s">
        <v>527</v>
      </c>
      <c r="B238" s="96" t="str">
        <f>IF(VLOOKUP(A238,'Application Form'!CF:CH,3,0),"〇","")</f>
        <v/>
      </c>
    </row>
    <row r="239" spans="1:2">
      <c r="A239" s="95" t="s">
        <v>228</v>
      </c>
      <c r="B239" s="96" t="str">
        <f>IF(VLOOKUP(A239,'Application Form'!CF:CH,3,0),"〇","")</f>
        <v/>
      </c>
    </row>
    <row r="240" spans="1:2">
      <c r="A240" s="95" t="s">
        <v>528</v>
      </c>
      <c r="B240" s="96" t="str">
        <f>IF(VLOOKUP(A240,'Application Form'!CF:CH,3,0),"〇","")</f>
        <v/>
      </c>
    </row>
    <row r="241" spans="1:2">
      <c r="A241" s="95" t="s">
        <v>231</v>
      </c>
      <c r="B241" s="96" t="str">
        <f>IF(VLOOKUP(A241,'Application Form'!CF:CH,3,0),"〇","")</f>
        <v/>
      </c>
    </row>
    <row r="242" spans="1:2">
      <c r="A242" s="95" t="s">
        <v>529</v>
      </c>
      <c r="B242" s="96" t="str">
        <f>IF(VLOOKUP(A242,'Application Form'!CF:CH,3,0),"〇","")</f>
        <v/>
      </c>
    </row>
    <row r="243" spans="1:2">
      <c r="A243" s="95" t="s">
        <v>232</v>
      </c>
      <c r="B243" s="96" t="str">
        <f>IF(VLOOKUP(A243,'Application Form'!CF:CH,3,0),"〇","")</f>
        <v/>
      </c>
    </row>
    <row r="244" spans="1:2">
      <c r="A244" s="95" t="s">
        <v>530</v>
      </c>
      <c r="B244" s="96" t="str">
        <f>IF(VLOOKUP(A244,'Application Form'!CF:CH,3,0),"〇","")</f>
        <v/>
      </c>
    </row>
    <row r="245" spans="1:2">
      <c r="A245" s="95" t="s">
        <v>233</v>
      </c>
      <c r="B245" s="96" t="str">
        <f>IF(VLOOKUP(A245,'Application Form'!CF:CH,3,0),"〇","")</f>
        <v/>
      </c>
    </row>
    <row r="246" spans="1:2">
      <c r="A246" s="95" t="s">
        <v>531</v>
      </c>
      <c r="B246" s="96" t="str">
        <f>IF(VLOOKUP(A246,'Application Form'!CF:CH,3,0),"〇","")</f>
        <v/>
      </c>
    </row>
    <row r="247" spans="1:2">
      <c r="A247" s="95" t="s">
        <v>234</v>
      </c>
      <c r="B247" s="96" t="str">
        <f>IF(VLOOKUP(A247,'Application Form'!CF:CH,3,0),"〇","")</f>
        <v/>
      </c>
    </row>
    <row r="248" spans="1:2">
      <c r="A248" s="95" t="s">
        <v>532</v>
      </c>
      <c r="B248" s="96" t="str">
        <f>IF(VLOOKUP(A248,'Application Form'!CF:CH,3,0),"〇","")</f>
        <v/>
      </c>
    </row>
    <row r="249" spans="1:2">
      <c r="A249" s="95" t="s">
        <v>237</v>
      </c>
      <c r="B249" s="96" t="str">
        <f>IF(VLOOKUP(A249,'Application Form'!CF:CH,3,0),"〇","")</f>
        <v/>
      </c>
    </row>
    <row r="250" spans="1:2">
      <c r="A250" s="95" t="s">
        <v>533</v>
      </c>
      <c r="B250" s="96" t="str">
        <f>IF(VLOOKUP(A250,'Application Form'!CF:CH,3,0),"〇","")</f>
        <v/>
      </c>
    </row>
    <row r="251" spans="1:2">
      <c r="A251" s="95" t="s">
        <v>238</v>
      </c>
      <c r="B251" s="96" t="str">
        <f>IF(VLOOKUP(A251,'Application Form'!CF:CH,3,0),"〇","")</f>
        <v/>
      </c>
    </row>
    <row r="252" spans="1:2">
      <c r="A252" s="95" t="s">
        <v>534</v>
      </c>
      <c r="B252" s="96" t="str">
        <f>IF(VLOOKUP(A252,'Application Form'!CF:CH,3,0),"〇","")</f>
        <v/>
      </c>
    </row>
    <row r="253" spans="1:2">
      <c r="A253" s="95" t="s">
        <v>785</v>
      </c>
      <c r="B253" s="96" t="str">
        <f>IF(VLOOKUP(A253,'Application Form'!CF:CH,3,0),"〇","")</f>
        <v/>
      </c>
    </row>
    <row r="254" spans="1:2">
      <c r="A254" s="95" t="s">
        <v>786</v>
      </c>
      <c r="B254" s="96" t="str">
        <f>IF(VLOOKUP(A254,'Application Form'!CF:CH,3,0),"〇","")</f>
        <v/>
      </c>
    </row>
    <row r="255" spans="1:2">
      <c r="A255" s="95" t="s">
        <v>239</v>
      </c>
      <c r="B255" s="96" t="str">
        <f>IF(VLOOKUP(A255,'Application Form'!CF:CH,3,0),"〇","")</f>
        <v/>
      </c>
    </row>
    <row r="256" spans="1:2">
      <c r="A256" s="95" t="s">
        <v>537</v>
      </c>
      <c r="B256" s="96" t="str">
        <f>IF(VLOOKUP(A256,'Application Form'!CF:CH,3,0),"〇","")</f>
        <v/>
      </c>
    </row>
    <row r="257" spans="1:2">
      <c r="A257" s="95" t="s">
        <v>244</v>
      </c>
      <c r="B257" s="96" t="str">
        <f>IF(VLOOKUP(A257,'Application Form'!CF:CH,3,0),"〇","")</f>
        <v/>
      </c>
    </row>
    <row r="258" spans="1:2">
      <c r="A258" s="95" t="s">
        <v>538</v>
      </c>
      <c r="B258" s="96" t="str">
        <f>IF(VLOOKUP(A258,'Application Form'!CF:CH,3,0),"〇","")</f>
        <v/>
      </c>
    </row>
    <row r="259" spans="1:2">
      <c r="A259" s="95" t="s">
        <v>245</v>
      </c>
      <c r="B259" s="96" t="str">
        <f>IF(VLOOKUP(A259,'Application Form'!CF:CH,3,0),"〇","")</f>
        <v/>
      </c>
    </row>
    <row r="260" spans="1:2">
      <c r="A260" s="95" t="s">
        <v>246</v>
      </c>
      <c r="B260" s="96" t="str">
        <f>IF(VLOOKUP(A260,'Application Form'!CF:CH,3,0),"〇","")</f>
        <v/>
      </c>
    </row>
    <row r="261" spans="1:2">
      <c r="A261" s="95" t="s">
        <v>247</v>
      </c>
      <c r="B261" s="96" t="str">
        <f>IF(VLOOKUP(A261,'Application Form'!CF:CH,3,0),"〇","")</f>
        <v/>
      </c>
    </row>
    <row r="262" spans="1:2">
      <c r="A262" s="95" t="s">
        <v>539</v>
      </c>
      <c r="B262" s="96" t="str">
        <f>IF(VLOOKUP(A262,'Application Form'!CF:CH,3,0),"〇","")</f>
        <v/>
      </c>
    </row>
    <row r="263" spans="1:2">
      <c r="A263" s="95" t="s">
        <v>249</v>
      </c>
      <c r="B263" s="96" t="str">
        <f>IF(VLOOKUP(A263,'Application Form'!CF:CH,3,0),"〇","")</f>
        <v/>
      </c>
    </row>
    <row r="264" spans="1:2">
      <c r="A264" s="95" t="s">
        <v>250</v>
      </c>
      <c r="B264" s="96" t="str">
        <f>IF(VLOOKUP(A264,'Application Form'!CF:CH,3,0),"〇","")</f>
        <v/>
      </c>
    </row>
    <row r="265" spans="1:2">
      <c r="A265" s="95" t="s">
        <v>540</v>
      </c>
      <c r="B265" s="96" t="str">
        <f>IF(VLOOKUP(A265,'Application Form'!CF:CH,3,0),"〇","")</f>
        <v/>
      </c>
    </row>
    <row r="266" spans="1:2">
      <c r="A266" s="95" t="s">
        <v>251</v>
      </c>
      <c r="B266" s="96" t="str">
        <f>IF(VLOOKUP(A266,'Application Form'!CF:CH,3,0),"〇","")</f>
        <v/>
      </c>
    </row>
    <row r="267" spans="1:2">
      <c r="A267" s="95" t="s">
        <v>787</v>
      </c>
      <c r="B267" s="96" t="str">
        <f>IF(VLOOKUP(A267,'Application Form'!CF:CH,3,0),"〇","")</f>
        <v/>
      </c>
    </row>
    <row r="268" spans="1:2">
      <c r="A268" s="95" t="s">
        <v>788</v>
      </c>
      <c r="B268" s="96" t="str">
        <f>IF(VLOOKUP(A268,'Application Form'!CF:CH,3,0),"〇","")</f>
        <v/>
      </c>
    </row>
    <row r="269" spans="1:2">
      <c r="A269" s="95" t="s">
        <v>253</v>
      </c>
      <c r="B269" s="96" t="str">
        <f>IF(VLOOKUP(A269,'Application Form'!CF:CH,3,0),"〇","")</f>
        <v/>
      </c>
    </row>
    <row r="270" spans="1:2">
      <c r="A270" s="95" t="s">
        <v>541</v>
      </c>
      <c r="B270" s="96" t="str">
        <f>IF(VLOOKUP(A270,'Application Form'!CF:CH,3,0),"〇","")</f>
        <v/>
      </c>
    </row>
    <row r="271" spans="1:2">
      <c r="A271" s="95" t="s">
        <v>542</v>
      </c>
      <c r="B271" s="96" t="str">
        <f>IF(VLOOKUP(A271,'Application Form'!CF:CH,3,0),"〇","")</f>
        <v/>
      </c>
    </row>
    <row r="272" spans="1:2">
      <c r="A272" s="95" t="s">
        <v>789</v>
      </c>
      <c r="B272" s="96" t="str">
        <f>IF(VLOOKUP(A272,'Application Form'!CF:CH,3,0),"〇","")</f>
        <v/>
      </c>
    </row>
    <row r="273" spans="1:2">
      <c r="A273" s="95" t="s">
        <v>254</v>
      </c>
      <c r="B273" s="96" t="str">
        <f>IF(VLOOKUP(A273,'Application Form'!CF:CH,3,0),"〇","")</f>
        <v/>
      </c>
    </row>
    <row r="274" spans="1:2">
      <c r="A274" s="95" t="s">
        <v>544</v>
      </c>
      <c r="B274" s="96" t="str">
        <f>IF(VLOOKUP(A274,'Application Form'!CF:CH,3,0),"〇","")</f>
        <v/>
      </c>
    </row>
    <row r="275" spans="1:2">
      <c r="A275" s="95" t="s">
        <v>255</v>
      </c>
      <c r="B275" s="96" t="str">
        <f>IF(VLOOKUP(A275,'Application Form'!CF:CH,3,0),"〇","")</f>
        <v/>
      </c>
    </row>
    <row r="276" spans="1:2">
      <c r="A276" s="95" t="s">
        <v>256</v>
      </c>
      <c r="B276" s="96" t="str">
        <f>IF(VLOOKUP(A276,'Application Form'!CF:CH,3,0),"〇","")</f>
        <v/>
      </c>
    </row>
    <row r="277" spans="1:2">
      <c r="A277" s="95" t="s">
        <v>258</v>
      </c>
      <c r="B277" s="96" t="str">
        <f>IF(VLOOKUP(A277,'Application Form'!CF:CH,3,0),"〇","")</f>
        <v/>
      </c>
    </row>
    <row r="278" spans="1:2">
      <c r="A278" s="95" t="s">
        <v>259</v>
      </c>
      <c r="B278" s="96" t="str">
        <f>IF(VLOOKUP(A278,'Application Form'!CF:CH,3,0),"〇","")</f>
        <v/>
      </c>
    </row>
    <row r="279" spans="1:2">
      <c r="A279" s="95" t="s">
        <v>260</v>
      </c>
      <c r="B279" s="96" t="str">
        <f>IF(VLOOKUP(A279,'Application Form'!CF:CH,3,0),"〇","")</f>
        <v/>
      </c>
    </row>
    <row r="280" spans="1:2">
      <c r="A280" s="95" t="s">
        <v>866</v>
      </c>
      <c r="B280" s="96" t="str">
        <f>IF(VLOOKUP(A280,'Application Form'!CF:CH,3,0),"〇","")</f>
        <v/>
      </c>
    </row>
    <row r="281" spans="1:2">
      <c r="A281" s="95" t="s">
        <v>261</v>
      </c>
      <c r="B281" s="96" t="str">
        <f>IF(VLOOKUP(A281,'Application Form'!CF:CH,3,0),"〇","")</f>
        <v/>
      </c>
    </row>
    <row r="282" spans="1:2">
      <c r="A282" s="95" t="s">
        <v>843</v>
      </c>
      <c r="B282" s="96" t="str">
        <f>IF(VLOOKUP(A282,'Application Form'!CF:CH,3,0),"〇","")</f>
        <v/>
      </c>
    </row>
    <row r="283" spans="1:2">
      <c r="A283" s="95" t="s">
        <v>263</v>
      </c>
      <c r="B283" s="96" t="str">
        <f>IF(VLOOKUP(A283,'Application Form'!CF:CH,3,0),"〇","")</f>
        <v/>
      </c>
    </row>
    <row r="284" spans="1:2">
      <c r="A284" s="95" t="s">
        <v>867</v>
      </c>
      <c r="B284" s="96" t="str">
        <f>IF(VLOOKUP(A284,'Application Form'!CF:CH,3,0),"〇","")</f>
        <v/>
      </c>
    </row>
    <row r="285" spans="1:2">
      <c r="A285" s="95" t="s">
        <v>264</v>
      </c>
      <c r="B285" s="96" t="str">
        <f>IF(VLOOKUP(A285,'Application Form'!CF:CH,3,0),"〇","")</f>
        <v/>
      </c>
    </row>
    <row r="286" spans="1:2">
      <c r="A286" s="95" t="s">
        <v>868</v>
      </c>
      <c r="B286" s="96" t="str">
        <f>IF(VLOOKUP(A286,'Application Form'!CF:CH,3,0),"〇","")</f>
        <v/>
      </c>
    </row>
    <row r="287" spans="1:2">
      <c r="A287" s="95" t="s">
        <v>265</v>
      </c>
      <c r="B287" s="96" t="str">
        <f>IF(VLOOKUP(A287,'Application Form'!CF:CH,3,0),"〇","")</f>
        <v/>
      </c>
    </row>
    <row r="288" spans="1:2">
      <c r="A288" s="95" t="s">
        <v>545</v>
      </c>
      <c r="B288" s="96" t="str">
        <f>IF(VLOOKUP(A288,'Application Form'!CF:CH,3,0),"〇","")</f>
        <v/>
      </c>
    </row>
    <row r="289" spans="1:2">
      <c r="A289" s="95" t="s">
        <v>267</v>
      </c>
      <c r="B289" s="96" t="str">
        <f>IF(VLOOKUP(A289,'Application Form'!CF:CH,3,0),"〇","")</f>
        <v/>
      </c>
    </row>
    <row r="290" spans="1:2">
      <c r="A290" s="95" t="s">
        <v>546</v>
      </c>
      <c r="B290" s="96" t="str">
        <f>IF(VLOOKUP(A290,'Application Form'!CF:CH,3,0),"〇","")</f>
        <v/>
      </c>
    </row>
    <row r="291" spans="1:2">
      <c r="A291" s="95" t="s">
        <v>869</v>
      </c>
      <c r="B291" s="96" t="str">
        <f>IF(VLOOKUP(A291,'Application Form'!CF:CH,3,0),"〇","")</f>
        <v/>
      </c>
    </row>
    <row r="292" spans="1:2">
      <c r="A292" s="95" t="s">
        <v>870</v>
      </c>
      <c r="B292" s="96" t="str">
        <f>IF(VLOOKUP(A292,'Application Form'!CF:CH,3,0),"〇","")</f>
        <v/>
      </c>
    </row>
    <row r="293" spans="1:2">
      <c r="A293" s="95" t="s">
        <v>268</v>
      </c>
      <c r="B293" s="96" t="str">
        <f>IF(VLOOKUP(A293,'Application Form'!CF:CH,3,0),"〇","")</f>
        <v/>
      </c>
    </row>
    <row r="294" spans="1:2">
      <c r="A294" s="95" t="s">
        <v>547</v>
      </c>
      <c r="B294" s="96" t="str">
        <f>IF(VLOOKUP(A294,'Application Form'!CF:CH,3,0),"〇","")</f>
        <v/>
      </c>
    </row>
    <row r="295" spans="1:2">
      <c r="A295" s="95" t="s">
        <v>269</v>
      </c>
      <c r="B295" s="96" t="str">
        <f>IF(VLOOKUP(A295,'Application Form'!CF:CH,3,0),"〇","")</f>
        <v/>
      </c>
    </row>
    <row r="296" spans="1:2">
      <c r="A296" s="95" t="s">
        <v>548</v>
      </c>
      <c r="B296" s="96" t="str">
        <f>IF(VLOOKUP(A296,'Application Form'!CF:CH,3,0),"〇","")</f>
        <v/>
      </c>
    </row>
    <row r="297" spans="1:2">
      <c r="A297" s="95" t="s">
        <v>270</v>
      </c>
      <c r="B297" s="96" t="str">
        <f>IF(VLOOKUP(A297,'Application Form'!CF:CH,3,0),"〇","")</f>
        <v/>
      </c>
    </row>
    <row r="298" spans="1:2">
      <c r="A298" s="95" t="s">
        <v>272</v>
      </c>
      <c r="B298" s="96" t="str">
        <f>IF(VLOOKUP(A298,'Application Form'!CF:CH,3,0),"〇","")</f>
        <v/>
      </c>
    </row>
    <row r="299" spans="1:2">
      <c r="A299" s="95" t="s">
        <v>549</v>
      </c>
      <c r="B299" s="96" t="str">
        <f>IF(VLOOKUP(A299,'Application Form'!CF:CH,3,0),"〇","")</f>
        <v/>
      </c>
    </row>
    <row r="300" spans="1:2">
      <c r="A300" s="95" t="s">
        <v>273</v>
      </c>
      <c r="B300" s="96" t="str">
        <f>IF(VLOOKUP(A300,'Application Form'!CF:CH,3,0),"〇","")</f>
        <v/>
      </c>
    </row>
    <row r="301" spans="1:2">
      <c r="A301" s="95" t="s">
        <v>550</v>
      </c>
      <c r="B301" s="96" t="str">
        <f>IF(VLOOKUP(A301,'Application Form'!CF:CH,3,0),"〇","")</f>
        <v/>
      </c>
    </row>
    <row r="302" spans="1:2">
      <c r="A302" s="95" t="s">
        <v>274</v>
      </c>
      <c r="B302" s="96" t="str">
        <f>IF(VLOOKUP(A302,'Application Form'!CF:CH,3,0),"〇","")</f>
        <v/>
      </c>
    </row>
    <row r="303" spans="1:2">
      <c r="A303" s="95" t="s">
        <v>551</v>
      </c>
      <c r="B303" s="96" t="str">
        <f>IF(VLOOKUP(A303,'Application Form'!CF:CH,3,0),"〇","")</f>
        <v/>
      </c>
    </row>
    <row r="304" spans="1:2">
      <c r="A304" s="95" t="s">
        <v>275</v>
      </c>
      <c r="B304" s="96" t="str">
        <f>IF(VLOOKUP(A304,'Application Form'!CF:CH,3,0),"〇","")</f>
        <v/>
      </c>
    </row>
    <row r="305" spans="1:2">
      <c r="A305" s="95" t="s">
        <v>552</v>
      </c>
      <c r="B305" s="96" t="str">
        <f>IF(VLOOKUP(A305,'Application Form'!CF:CH,3,0),"〇","")</f>
        <v/>
      </c>
    </row>
    <row r="306" spans="1:2">
      <c r="A306" s="95" t="s">
        <v>277</v>
      </c>
      <c r="B306" s="96" t="str">
        <f>IF(VLOOKUP(A306,'Application Form'!CF:CH,3,0),"〇","")</f>
        <v/>
      </c>
    </row>
    <row r="307" spans="1:2">
      <c r="A307" s="95" t="s">
        <v>553</v>
      </c>
      <c r="B307" s="96" t="str">
        <f>IF(VLOOKUP(A307,'Application Form'!CF:CH,3,0),"〇","")</f>
        <v/>
      </c>
    </row>
    <row r="308" spans="1:2">
      <c r="A308" s="95" t="s">
        <v>278</v>
      </c>
      <c r="B308" s="96" t="str">
        <f>IF(VLOOKUP(A308,'Application Form'!CF:CH,3,0),"〇","")</f>
        <v/>
      </c>
    </row>
    <row r="309" spans="1:2">
      <c r="A309" s="95" t="s">
        <v>279</v>
      </c>
      <c r="B309" s="96" t="str">
        <f>IF(VLOOKUP(A309,'Application Form'!CF:CH,3,0),"〇","")</f>
        <v/>
      </c>
    </row>
    <row r="310" spans="1:2">
      <c r="A310" s="95" t="s">
        <v>554</v>
      </c>
      <c r="B310" s="96" t="str">
        <f>IF(VLOOKUP(A310,'Application Form'!CF:CH,3,0),"〇","")</f>
        <v/>
      </c>
    </row>
    <row r="311" spans="1:2">
      <c r="A311" s="95" t="s">
        <v>280</v>
      </c>
      <c r="B311" s="96" t="str">
        <f>IF(VLOOKUP(A311,'Application Form'!CF:CH,3,0),"〇","")</f>
        <v/>
      </c>
    </row>
    <row r="312" spans="1:2">
      <c r="A312" s="95" t="s">
        <v>555</v>
      </c>
      <c r="B312" s="96" t="str">
        <f>IF(VLOOKUP(A312,'Application Form'!CF:CH,3,0),"〇","")</f>
        <v/>
      </c>
    </row>
    <row r="313" spans="1:2">
      <c r="A313" s="95" t="s">
        <v>282</v>
      </c>
      <c r="B313" s="96" t="str">
        <f>IF(VLOOKUP(A313,'Application Form'!CF:CH,3,0),"〇","")</f>
        <v/>
      </c>
    </row>
    <row r="314" spans="1:2">
      <c r="A314" s="95" t="s">
        <v>556</v>
      </c>
      <c r="B314" s="96" t="str">
        <f>IF(VLOOKUP(A314,'Application Form'!CF:CH,3,0),"〇","")</f>
        <v/>
      </c>
    </row>
    <row r="315" spans="1:2">
      <c r="A315" s="95" t="s">
        <v>283</v>
      </c>
      <c r="B315" s="96" t="str">
        <f>IF(VLOOKUP(A315,'Application Form'!CF:CH,3,0),"〇","")</f>
        <v/>
      </c>
    </row>
    <row r="316" spans="1:2">
      <c r="A316" s="95" t="s">
        <v>284</v>
      </c>
      <c r="B316" s="96" t="str">
        <f>IF(VLOOKUP(A316,'Application Form'!CF:CH,3,0),"〇","")</f>
        <v/>
      </c>
    </row>
    <row r="317" spans="1:2">
      <c r="A317" s="95" t="s">
        <v>285</v>
      </c>
      <c r="B317" s="96" t="str">
        <f>IF(VLOOKUP(A317,'Application Form'!CF:CH,3,0),"〇","")</f>
        <v/>
      </c>
    </row>
    <row r="318" spans="1:2">
      <c r="A318" s="95" t="s">
        <v>287</v>
      </c>
      <c r="B318" s="96" t="str">
        <f>IF(VLOOKUP(A318,'Application Form'!CF:CH,3,0),"〇","")</f>
        <v/>
      </c>
    </row>
    <row r="319" spans="1:2">
      <c r="A319" s="95" t="s">
        <v>844</v>
      </c>
      <c r="B319" s="96" t="str">
        <f>IF(VLOOKUP(A319,'Application Form'!CF:CH,3,0),"〇","")</f>
        <v/>
      </c>
    </row>
    <row r="320" spans="1:2">
      <c r="A320" s="95" t="s">
        <v>288</v>
      </c>
      <c r="B320" s="96" t="str">
        <f>IF(VLOOKUP(A320,'Application Form'!CF:CH,3,0),"〇","")</f>
        <v/>
      </c>
    </row>
    <row r="321" spans="1:2">
      <c r="A321" s="95" t="s">
        <v>557</v>
      </c>
      <c r="B321" s="96" t="str">
        <f>IF(VLOOKUP(A321,'Application Form'!CF:CH,3,0),"〇","")</f>
        <v/>
      </c>
    </row>
    <row r="322" spans="1:2">
      <c r="A322" s="95" t="s">
        <v>289</v>
      </c>
      <c r="B322" s="96" t="str">
        <f>IF(VLOOKUP(A322,'Application Form'!CF:CH,3,0),"〇","")</f>
        <v/>
      </c>
    </row>
    <row r="323" spans="1:2">
      <c r="A323" s="95" t="s">
        <v>558</v>
      </c>
      <c r="B323" s="96" t="str">
        <f>IF(VLOOKUP(A323,'Application Form'!CF:CH,3,0),"〇","")</f>
        <v/>
      </c>
    </row>
    <row r="324" spans="1:2">
      <c r="A324" s="95" t="s">
        <v>290</v>
      </c>
      <c r="B324" s="96" t="str">
        <f>IF(VLOOKUP(A324,'Application Form'!CF:CH,3,0),"〇","")</f>
        <v/>
      </c>
    </row>
    <row r="325" spans="1:2">
      <c r="A325" s="95" t="s">
        <v>292</v>
      </c>
      <c r="B325" s="96" t="str">
        <f>IF(VLOOKUP(A325,'Application Form'!CF:CH,3,0),"〇","")</f>
        <v/>
      </c>
    </row>
    <row r="326" spans="1:2">
      <c r="A326" s="95" t="s">
        <v>559</v>
      </c>
      <c r="B326" s="96" t="str">
        <f>IF(VLOOKUP(A326,'Application Form'!CF:CH,3,0),"〇","")</f>
        <v/>
      </c>
    </row>
    <row r="327" spans="1:2">
      <c r="A327" s="95" t="s">
        <v>293</v>
      </c>
      <c r="B327" s="96" t="str">
        <f>IF(VLOOKUP(A327,'Application Form'!CF:CH,3,0),"〇","")</f>
        <v/>
      </c>
    </row>
    <row r="328" spans="1:2">
      <c r="A328" s="95" t="s">
        <v>560</v>
      </c>
      <c r="B328" s="96" t="str">
        <f>IF(VLOOKUP(A328,'Application Form'!CF:CH,3,0),"〇","")</f>
        <v/>
      </c>
    </row>
    <row r="329" spans="1:2">
      <c r="A329" s="95" t="s">
        <v>294</v>
      </c>
      <c r="B329" s="96" t="str">
        <f>IF(VLOOKUP(A329,'Application Form'!CF:CH,3,0),"〇","")</f>
        <v/>
      </c>
    </row>
    <row r="330" spans="1:2">
      <c r="A330" s="95" t="s">
        <v>561</v>
      </c>
      <c r="B330" s="96" t="str">
        <f>IF(VLOOKUP(A330,'Application Form'!CF:CH,3,0),"〇","")</f>
        <v/>
      </c>
    </row>
    <row r="331" spans="1:2">
      <c r="A331" s="95" t="s">
        <v>295</v>
      </c>
      <c r="B331" s="96" t="str">
        <f>IF(VLOOKUP(A331,'Application Form'!CF:CH,3,0),"〇","")</f>
        <v/>
      </c>
    </row>
    <row r="332" spans="1:2">
      <c r="A332" s="95" t="s">
        <v>297</v>
      </c>
      <c r="B332" s="96" t="str">
        <f>IF(VLOOKUP(A332,'Application Form'!CF:CH,3,0),"〇","")</f>
        <v/>
      </c>
    </row>
    <row r="333" spans="1:2">
      <c r="A333" s="95" t="s">
        <v>562</v>
      </c>
      <c r="B333" s="96" t="str">
        <f>IF(VLOOKUP(A333,'Application Form'!CF:CH,3,0),"〇","")</f>
        <v/>
      </c>
    </row>
    <row r="334" spans="1:2">
      <c r="A334" s="95" t="s">
        <v>298</v>
      </c>
      <c r="B334" s="96" t="str">
        <f>IF(VLOOKUP(A334,'Application Form'!CF:CH,3,0),"〇","")</f>
        <v/>
      </c>
    </row>
    <row r="335" spans="1:2">
      <c r="A335" s="95" t="s">
        <v>563</v>
      </c>
      <c r="B335" s="96" t="str">
        <f>IF(VLOOKUP(A335,'Application Form'!CF:CH,3,0),"〇","")</f>
        <v/>
      </c>
    </row>
    <row r="336" spans="1:2">
      <c r="A336" s="95" t="s">
        <v>299</v>
      </c>
      <c r="B336" s="96" t="str">
        <f>IF(VLOOKUP(A336,'Application Form'!CF:CH,3,0),"〇","")</f>
        <v/>
      </c>
    </row>
    <row r="337" spans="1:2">
      <c r="A337" s="95" t="s">
        <v>564</v>
      </c>
      <c r="B337" s="96" t="str">
        <f>IF(VLOOKUP(A337,'Application Form'!CF:CH,3,0),"〇","")</f>
        <v/>
      </c>
    </row>
    <row r="338" spans="1:2">
      <c r="A338" s="95" t="s">
        <v>300</v>
      </c>
      <c r="B338" s="96" t="str">
        <f>IF(VLOOKUP(A338,'Application Form'!CF:CH,3,0),"〇","")</f>
        <v/>
      </c>
    </row>
    <row r="339" spans="1:2">
      <c r="A339" s="95" t="s">
        <v>565</v>
      </c>
      <c r="B339" s="96" t="str">
        <f>IF(VLOOKUP(A339,'Application Form'!CF:CH,3,0),"〇","")</f>
        <v/>
      </c>
    </row>
    <row r="340" spans="1:2">
      <c r="A340" s="95" t="s">
        <v>302</v>
      </c>
      <c r="B340" s="96" t="str">
        <f>IF(VLOOKUP(A340,'Application Form'!CF:CH,3,0),"〇","")</f>
        <v/>
      </c>
    </row>
    <row r="341" spans="1:2">
      <c r="A341" s="95" t="s">
        <v>845</v>
      </c>
      <c r="B341" s="96" t="str">
        <f>IF(VLOOKUP(A341,'Application Form'!CF:CH,3,0),"〇","")</f>
        <v/>
      </c>
    </row>
    <row r="342" spans="1:2">
      <c r="A342" s="95" t="s">
        <v>303</v>
      </c>
      <c r="B342" s="96" t="str">
        <f>IF(VLOOKUP(A342,'Application Form'!CF:CH,3,0),"〇","")</f>
        <v/>
      </c>
    </row>
    <row r="343" spans="1:2">
      <c r="A343" s="95" t="s">
        <v>846</v>
      </c>
      <c r="B343" s="96" t="str">
        <f>IF(VLOOKUP(A343,'Application Form'!CF:CH,3,0),"〇","")</f>
        <v/>
      </c>
    </row>
    <row r="344" spans="1:2">
      <c r="A344" s="95" t="s">
        <v>304</v>
      </c>
      <c r="B344" s="96" t="str">
        <f>IF(VLOOKUP(A344,'Application Form'!CF:CH,3,0),"〇","")</f>
        <v/>
      </c>
    </row>
    <row r="345" spans="1:2">
      <c r="A345" s="95" t="s">
        <v>305</v>
      </c>
      <c r="B345" s="96" t="str">
        <f>IF(VLOOKUP(A345,'Application Form'!CF:CH,3,0),"〇","")</f>
        <v/>
      </c>
    </row>
    <row r="346" spans="1:2">
      <c r="A346" s="95" t="s">
        <v>566</v>
      </c>
      <c r="B346" s="96" t="str">
        <f>IF(VLOOKUP(A346,'Application Form'!CF:CH,3,0),"〇","")</f>
        <v/>
      </c>
    </row>
    <row r="347" spans="1:2">
      <c r="A347" s="95" t="s">
        <v>307</v>
      </c>
      <c r="B347" s="96" t="str">
        <f>IF(VLOOKUP(A347,'Application Form'!CF:CH,3,0),"〇","")</f>
        <v/>
      </c>
    </row>
    <row r="348" spans="1:2">
      <c r="A348" s="95" t="s">
        <v>567</v>
      </c>
      <c r="B348" s="96" t="str">
        <f>IF(VLOOKUP(A348,'Application Form'!CF:CH,3,0),"〇","")</f>
        <v/>
      </c>
    </row>
    <row r="349" spans="1:2">
      <c r="A349" s="95" t="s">
        <v>308</v>
      </c>
      <c r="B349" s="96" t="str">
        <f>IF(VLOOKUP(A349,'Application Form'!CF:CH,3,0),"〇","")</f>
        <v/>
      </c>
    </row>
    <row r="350" spans="1:2">
      <c r="A350" s="95" t="s">
        <v>310</v>
      </c>
      <c r="B350" s="96" t="str">
        <f>IF(VLOOKUP(A350,'Application Form'!CF:CH,3,0),"〇","")</f>
        <v/>
      </c>
    </row>
    <row r="351" spans="1:2">
      <c r="A351" s="95" t="s">
        <v>568</v>
      </c>
      <c r="B351" s="96" t="str">
        <f>IF(VLOOKUP(A351,'Application Form'!CF:CH,3,0),"〇","")</f>
        <v/>
      </c>
    </row>
    <row r="352" spans="1:2">
      <c r="A352" s="95" t="s">
        <v>311</v>
      </c>
      <c r="B352" s="96" t="str">
        <f>IF(VLOOKUP(A352,'Application Form'!CF:CH,3,0),"〇","")</f>
        <v/>
      </c>
    </row>
    <row r="353" spans="1:2">
      <c r="A353" s="95" t="s">
        <v>569</v>
      </c>
      <c r="B353" s="96" t="str">
        <f>IF(VLOOKUP(A353,'Application Form'!CF:CH,3,0),"〇","")</f>
        <v/>
      </c>
    </row>
    <row r="354" spans="1:2">
      <c r="A354" s="95" t="s">
        <v>313</v>
      </c>
      <c r="B354" s="96" t="str">
        <f>IF(VLOOKUP(A354,'Application Form'!CF:CH,3,0),"〇","")</f>
        <v/>
      </c>
    </row>
    <row r="355" spans="1:2">
      <c r="A355" s="95" t="s">
        <v>314</v>
      </c>
      <c r="B355" s="96" t="str">
        <f>IF(VLOOKUP(A355,'Application Form'!CF:CH,3,0),"〇","")</f>
        <v/>
      </c>
    </row>
    <row r="356" spans="1:2">
      <c r="A356" s="95" t="s">
        <v>570</v>
      </c>
      <c r="B356" s="96" t="str">
        <f>IF(VLOOKUP(A356,'Application Form'!CF:CH,3,0),"〇","")</f>
        <v/>
      </c>
    </row>
    <row r="357" spans="1:2">
      <c r="A357" s="95" t="s">
        <v>315</v>
      </c>
      <c r="B357" s="96" t="str">
        <f>IF(VLOOKUP(A357,'Application Form'!CF:CH,3,0),"〇","")</f>
        <v/>
      </c>
    </row>
    <row r="358" spans="1:2">
      <c r="A358" s="95" t="s">
        <v>316</v>
      </c>
      <c r="B358" s="96" t="str">
        <f>IF(VLOOKUP(A358,'Application Form'!CF:CH,3,0),"〇","")</f>
        <v/>
      </c>
    </row>
    <row r="359" spans="1:2">
      <c r="A359" s="95" t="s">
        <v>319</v>
      </c>
      <c r="B359" s="96" t="str">
        <f>IF(VLOOKUP(A359,'Application Form'!CF:CH,3,0),"〇","")</f>
        <v/>
      </c>
    </row>
    <row r="360" spans="1:2">
      <c r="A360" s="95" t="s">
        <v>847</v>
      </c>
      <c r="B360" s="96" t="str">
        <f>IF(VLOOKUP(A360,'Application Form'!CF:CH,3,0),"〇","")</f>
        <v/>
      </c>
    </row>
    <row r="361" spans="1:2">
      <c r="A361" s="95" t="s">
        <v>320</v>
      </c>
      <c r="B361" s="96" t="str">
        <f>IF(VLOOKUP(A361,'Application Form'!CF:CH,3,0),"〇","")</f>
        <v/>
      </c>
    </row>
    <row r="362" spans="1:2">
      <c r="A362" s="95" t="s">
        <v>571</v>
      </c>
      <c r="B362" s="96" t="str">
        <f>IF(VLOOKUP(A362,'Application Form'!CF:CH,3,0),"〇","")</f>
        <v/>
      </c>
    </row>
    <row r="363" spans="1:2">
      <c r="A363" s="95" t="s">
        <v>321</v>
      </c>
      <c r="B363" s="96" t="str">
        <f>IF(VLOOKUP(A363,'Application Form'!CF:CH,3,0),"〇","")</f>
        <v/>
      </c>
    </row>
    <row r="364" spans="1:2">
      <c r="A364" s="95" t="s">
        <v>322</v>
      </c>
      <c r="B364" s="96" t="str">
        <f>IF(VLOOKUP(A364,'Application Form'!CF:CH,3,0),"〇","")</f>
        <v/>
      </c>
    </row>
    <row r="365" spans="1:2">
      <c r="A365" s="95" t="s">
        <v>324</v>
      </c>
      <c r="B365" s="96" t="str">
        <f>IF(VLOOKUP(A365,'Application Form'!CF:CH,3,0),"〇","")</f>
        <v/>
      </c>
    </row>
    <row r="366" spans="1:2">
      <c r="A366" s="95" t="s">
        <v>572</v>
      </c>
      <c r="B366" s="96" t="str">
        <f>IF(VLOOKUP(A366,'Application Form'!CF:CH,3,0),"〇","")</f>
        <v/>
      </c>
    </row>
    <row r="367" spans="1:2">
      <c r="A367" s="95" t="s">
        <v>325</v>
      </c>
      <c r="B367" s="96" t="str">
        <f>IF(VLOOKUP(A367,'Application Form'!CF:CH,3,0),"〇","")</f>
        <v/>
      </c>
    </row>
    <row r="368" spans="1:2">
      <c r="A368" s="95" t="s">
        <v>326</v>
      </c>
      <c r="B368" s="96" t="str">
        <f>IF(VLOOKUP(A368,'Application Form'!CF:CH,3,0),"〇","")</f>
        <v/>
      </c>
    </row>
    <row r="369" spans="1:2">
      <c r="A369" s="95" t="s">
        <v>327</v>
      </c>
      <c r="B369" s="96" t="str">
        <f>IF(VLOOKUP(A369,'Application Form'!CF:CH,3,0),"〇","")</f>
        <v/>
      </c>
    </row>
    <row r="370" spans="1:2">
      <c r="A370" s="95" t="s">
        <v>330</v>
      </c>
      <c r="B370" s="96" t="str">
        <f>IF(VLOOKUP(A370,'Application Form'!CF:CH,3,0),"〇","")</f>
        <v/>
      </c>
    </row>
    <row r="371" spans="1:2">
      <c r="A371" s="95" t="s">
        <v>573</v>
      </c>
      <c r="B371" s="96" t="str">
        <f>IF(VLOOKUP(A371,'Application Form'!CF:CH,3,0),"〇","")</f>
        <v/>
      </c>
    </row>
    <row r="372" spans="1:2">
      <c r="A372" s="95" t="s">
        <v>331</v>
      </c>
      <c r="B372" s="96" t="str">
        <f>IF(VLOOKUP(A372,'Application Form'!CF:CH,3,0),"〇","")</f>
        <v/>
      </c>
    </row>
    <row r="373" spans="1:2">
      <c r="A373" s="95" t="s">
        <v>574</v>
      </c>
      <c r="B373" s="96" t="str">
        <f>IF(VLOOKUP(A373,'Application Form'!CF:CH,3,0),"〇","")</f>
        <v/>
      </c>
    </row>
    <row r="374" spans="1:2">
      <c r="A374" s="95" t="s">
        <v>332</v>
      </c>
      <c r="B374" s="96" t="str">
        <f>IF(VLOOKUP(A374,'Application Form'!CF:CH,3,0),"〇","")</f>
        <v/>
      </c>
    </row>
    <row r="375" spans="1:2">
      <c r="A375" s="95" t="s">
        <v>575</v>
      </c>
      <c r="B375" s="96" t="str">
        <f>IF(VLOOKUP(A375,'Application Form'!CF:CH,3,0),"〇","")</f>
        <v/>
      </c>
    </row>
    <row r="376" spans="1:2">
      <c r="A376" s="95" t="s">
        <v>876</v>
      </c>
      <c r="B376" s="96" t="str">
        <f>IF(VLOOKUP(A376,'Application Form'!CF:CH,3,0),"〇","")</f>
        <v/>
      </c>
    </row>
    <row r="377" spans="1:2">
      <c r="A377" s="95" t="s">
        <v>878</v>
      </c>
      <c r="B377" s="96" t="str">
        <f>IF(VLOOKUP(A377,'Application Form'!CF:CH,3,0),"〇","")</f>
        <v/>
      </c>
    </row>
    <row r="378" spans="1:2">
      <c r="A378" s="95" t="s">
        <v>877</v>
      </c>
      <c r="B378" s="96" t="str">
        <f>IF(VLOOKUP(A378,'Application Form'!CF:CH,3,0),"〇","")</f>
        <v/>
      </c>
    </row>
    <row r="379" spans="1:2">
      <c r="A379" s="95" t="s">
        <v>879</v>
      </c>
      <c r="B379" s="96" t="str">
        <f>IF(VLOOKUP(A379,'Application Form'!CF:CH,3,0),"〇","")</f>
        <v/>
      </c>
    </row>
    <row r="380" spans="1:2">
      <c r="A380" s="95" t="s">
        <v>334</v>
      </c>
      <c r="B380" s="96" t="str">
        <f>IF(VLOOKUP(A380,'Application Form'!CF:CH,3,0),"〇","")</f>
        <v/>
      </c>
    </row>
    <row r="381" spans="1:2">
      <c r="A381" s="95" t="s">
        <v>576</v>
      </c>
      <c r="B381" s="96" t="str">
        <f>IF(VLOOKUP(A381,'Application Form'!CF:CH,3,0),"〇","")</f>
        <v/>
      </c>
    </row>
    <row r="382" spans="1:2">
      <c r="A382" s="95" t="s">
        <v>577</v>
      </c>
      <c r="B382" s="96" t="str">
        <f>IF(VLOOKUP(A382,'Application Form'!CF:CH,3,0),"〇","")</f>
        <v/>
      </c>
    </row>
    <row r="383" spans="1:2">
      <c r="A383" s="95" t="s">
        <v>578</v>
      </c>
      <c r="B383" s="96" t="str">
        <f>IF(VLOOKUP(A383,'Application Form'!CF:CH,3,0),"〇","")</f>
        <v/>
      </c>
    </row>
    <row r="384" spans="1:2">
      <c r="A384" s="95" t="s">
        <v>579</v>
      </c>
      <c r="B384" s="96" t="str">
        <f>IF(VLOOKUP(A384,'Application Form'!CF:CH,3,0),"〇","")</f>
        <v/>
      </c>
    </row>
    <row r="385" spans="1:2">
      <c r="A385" s="95" t="s">
        <v>580</v>
      </c>
      <c r="B385" s="96" t="str">
        <f>IF(VLOOKUP(A385,'Application Form'!CF:CH,3,0),"〇","")</f>
        <v/>
      </c>
    </row>
    <row r="386" spans="1:2">
      <c r="A386" s="95" t="s">
        <v>581</v>
      </c>
      <c r="B386" s="96" t="str">
        <f>IF(VLOOKUP(A386,'Application Form'!CF:CH,3,0),"〇","")</f>
        <v/>
      </c>
    </row>
    <row r="387" spans="1:2">
      <c r="A387" s="95" t="s">
        <v>582</v>
      </c>
      <c r="B387" s="96" t="str">
        <f>IF(VLOOKUP(A387,'Application Form'!CF:CH,3,0),"〇","")</f>
        <v/>
      </c>
    </row>
    <row r="388" spans="1:2">
      <c r="A388" s="95" t="s">
        <v>583</v>
      </c>
      <c r="B388" s="96" t="str">
        <f>IF(VLOOKUP(A388,'Application Form'!CF:CH,3,0),"〇","")</f>
        <v/>
      </c>
    </row>
    <row r="389" spans="1:2">
      <c r="A389" s="95" t="s">
        <v>584</v>
      </c>
      <c r="B389" s="96" t="str">
        <f>IF(VLOOKUP(A389,'Application Form'!CF:CH,3,0),"〇","")</f>
        <v/>
      </c>
    </row>
    <row r="390" spans="1:2">
      <c r="A390" s="95" t="s">
        <v>585</v>
      </c>
      <c r="B390" s="96" t="str">
        <f>IF(VLOOKUP(A390,'Application Form'!CF:CH,3,0),"〇","")</f>
        <v/>
      </c>
    </row>
    <row r="391" spans="1:2">
      <c r="A391" s="95" t="s">
        <v>586</v>
      </c>
      <c r="B391" s="96" t="str">
        <f>IF(VLOOKUP(A391,'Application Form'!CF:CH,3,0),"〇","")</f>
        <v/>
      </c>
    </row>
    <row r="392" spans="1:2">
      <c r="A392" s="95" t="s">
        <v>587</v>
      </c>
      <c r="B392" s="96" t="str">
        <f>IF(VLOOKUP(A392,'Application Form'!CF:CH,3,0),"〇","")</f>
        <v/>
      </c>
    </row>
    <row r="393" spans="1:2">
      <c r="A393" s="95" t="s">
        <v>335</v>
      </c>
      <c r="B393" s="96" t="str">
        <f>IF(VLOOKUP(A393,'Application Form'!CF:CH,3,0),"〇","")</f>
        <v/>
      </c>
    </row>
    <row r="394" spans="1:2">
      <c r="A394" s="95" t="s">
        <v>336</v>
      </c>
      <c r="B394" s="96" t="str">
        <f>IF(VLOOKUP(A394,'Application Form'!CF:CH,3,0),"〇","")</f>
        <v/>
      </c>
    </row>
    <row r="395" spans="1:2">
      <c r="A395" s="95" t="s">
        <v>588</v>
      </c>
      <c r="B395" s="96" t="str">
        <f>IF(VLOOKUP(A395,'Application Form'!CF:CH,3,0),"〇","")</f>
        <v/>
      </c>
    </row>
    <row r="396" spans="1:2">
      <c r="A396" s="95" t="s">
        <v>337</v>
      </c>
      <c r="B396" s="96" t="str">
        <f>IF(VLOOKUP(A396,'Application Form'!CF:CH,3,0),"〇","")</f>
        <v/>
      </c>
    </row>
    <row r="397" spans="1:2">
      <c r="A397" s="95" t="s">
        <v>340</v>
      </c>
      <c r="B397" s="96" t="str">
        <f>IF(VLOOKUP(A397,'Application Form'!CF:CH,3,0),"〇","")</f>
        <v/>
      </c>
    </row>
    <row r="398" spans="1:2">
      <c r="A398" s="95" t="s">
        <v>341</v>
      </c>
      <c r="B398" s="96" t="str">
        <f>IF(VLOOKUP(A398,'Application Form'!CF:CH,3,0),"〇","")</f>
        <v/>
      </c>
    </row>
    <row r="399" spans="1:2">
      <c r="A399" s="95" t="s">
        <v>342</v>
      </c>
      <c r="B399" s="96" t="str">
        <f>IF(VLOOKUP(A399,'Application Form'!CF:CH,3,0),"〇","")</f>
        <v/>
      </c>
    </row>
    <row r="400" spans="1:2">
      <c r="A400" s="95" t="s">
        <v>343</v>
      </c>
      <c r="B400" s="96" t="str">
        <f>IF(VLOOKUP(A400,'Application Form'!CF:CH,3,0),"〇","")</f>
        <v/>
      </c>
    </row>
    <row r="401" spans="1:2">
      <c r="A401" s="95" t="s">
        <v>346</v>
      </c>
      <c r="B401" s="96" t="str">
        <f>IF(VLOOKUP(A401,'Application Form'!CF:CH,3,0),"〇","")</f>
        <v/>
      </c>
    </row>
    <row r="402" spans="1:2">
      <c r="A402" s="95" t="s">
        <v>848</v>
      </c>
      <c r="B402" s="96" t="str">
        <f>IF(VLOOKUP(A402,'Application Form'!CF:CH,3,0),"〇","")</f>
        <v/>
      </c>
    </row>
    <row r="403" spans="1:2">
      <c r="A403" s="95" t="s">
        <v>347</v>
      </c>
      <c r="B403" s="96" t="str">
        <f>IF(VLOOKUP(A403,'Application Form'!CF:CH,3,0),"〇","")</f>
        <v/>
      </c>
    </row>
    <row r="404" spans="1:2">
      <c r="A404" s="95" t="s">
        <v>348</v>
      </c>
      <c r="B404" s="96" t="str">
        <f>IF(VLOOKUP(A404,'Application Form'!CF:CH,3,0),"〇","")</f>
        <v/>
      </c>
    </row>
    <row r="405" spans="1:2">
      <c r="A405" s="95" t="s">
        <v>589</v>
      </c>
      <c r="B405" s="96" t="str">
        <f>IF(VLOOKUP(A405,'Application Form'!CF:CH,3,0),"〇","")</f>
        <v/>
      </c>
    </row>
    <row r="406" spans="1:2">
      <c r="A406" s="95" t="s">
        <v>590</v>
      </c>
      <c r="B406" s="96" t="str">
        <f>IF(VLOOKUP(A406,'Application Form'!CF:CH,3,0),"〇","")</f>
        <v/>
      </c>
    </row>
    <row r="407" spans="1:2">
      <c r="A407" s="95" t="s">
        <v>591</v>
      </c>
      <c r="B407" s="96" t="str">
        <f>IF(VLOOKUP(A407,'Application Form'!CF:CH,3,0),"〇","")</f>
        <v/>
      </c>
    </row>
    <row r="408" spans="1:2">
      <c r="A408" s="95" t="s">
        <v>592</v>
      </c>
      <c r="B408" s="96" t="str">
        <f>IF(VLOOKUP(A408,'Application Form'!CF:CH,3,0),"〇","")</f>
        <v/>
      </c>
    </row>
    <row r="409" spans="1:2">
      <c r="A409" s="95" t="s">
        <v>349</v>
      </c>
      <c r="B409" s="96" t="str">
        <f>IF(VLOOKUP(A409,'Application Form'!CF:CH,3,0),"〇","")</f>
        <v/>
      </c>
    </row>
    <row r="410" spans="1:2">
      <c r="A410" s="95" t="s">
        <v>352</v>
      </c>
      <c r="B410" s="96" t="str">
        <f>IF(VLOOKUP(A410,'Application Form'!CF:CH,3,0),"〇","")</f>
        <v/>
      </c>
    </row>
    <row r="411" spans="1:2">
      <c r="A411" s="95" t="s">
        <v>849</v>
      </c>
      <c r="B411" s="96" t="str">
        <f>IF(VLOOKUP(A411,'Application Form'!CF:CH,3,0),"〇","")</f>
        <v/>
      </c>
    </row>
    <row r="412" spans="1:2">
      <c r="A412" s="95" t="s">
        <v>593</v>
      </c>
      <c r="B412" s="96" t="str">
        <f>IF(VLOOKUP(A412,'Application Form'!CF:CH,3,0),"〇","")</f>
        <v/>
      </c>
    </row>
    <row r="413" spans="1:2">
      <c r="A413" s="95" t="s">
        <v>353</v>
      </c>
      <c r="B413" s="96" t="str">
        <f>IF(VLOOKUP(A413,'Application Form'!CF:CH,3,0),"〇","")</f>
        <v/>
      </c>
    </row>
    <row r="414" spans="1:2">
      <c r="A414" s="95" t="s">
        <v>354</v>
      </c>
      <c r="B414" s="96" t="str">
        <f>IF(VLOOKUP(A414,'Application Form'!CF:CH,3,0),"〇","")</f>
        <v/>
      </c>
    </row>
    <row r="415" spans="1:2">
      <c r="A415" s="95" t="s">
        <v>355</v>
      </c>
      <c r="B415" s="96" t="str">
        <f>IF(VLOOKUP(A415,'Application Form'!CF:CH,3,0),"〇","")</f>
        <v/>
      </c>
    </row>
    <row r="416" spans="1:2">
      <c r="A416" s="95" t="s">
        <v>871</v>
      </c>
      <c r="B416" s="96" t="str">
        <f>IF(VLOOKUP(A416,'Application Form'!CF:CH,3,0),"〇","")</f>
        <v/>
      </c>
    </row>
    <row r="417" spans="1:2">
      <c r="A417" s="95" t="s">
        <v>358</v>
      </c>
      <c r="B417" s="96" t="str">
        <f>IF(VLOOKUP(A417,'Application Form'!CF:CH,3,0),"〇","")</f>
        <v/>
      </c>
    </row>
    <row r="418" spans="1:2">
      <c r="A418" s="95" t="s">
        <v>872</v>
      </c>
      <c r="B418" s="96" t="str">
        <f>IF(VLOOKUP(A418,'Application Form'!CF:CH,3,0),"〇","")</f>
        <v/>
      </c>
    </row>
    <row r="419" spans="1:2">
      <c r="A419" s="95" t="s">
        <v>359</v>
      </c>
      <c r="B419" s="96" t="str">
        <f>IF(VLOOKUP(A419,'Application Form'!CF:CH,3,0),"〇","")</f>
        <v/>
      </c>
    </row>
    <row r="420" spans="1:2">
      <c r="A420" s="95" t="s">
        <v>360</v>
      </c>
      <c r="B420" s="96" t="str">
        <f>IF(VLOOKUP(A420,'Application Form'!CF:CH,3,0),"〇","")</f>
        <v/>
      </c>
    </row>
    <row r="421" spans="1:2">
      <c r="A421" s="95" t="s">
        <v>594</v>
      </c>
      <c r="B421" s="96" t="str">
        <f>IF(VLOOKUP(A421,'Application Form'!CF:CH,3,0),"〇","")</f>
        <v/>
      </c>
    </row>
    <row r="422" spans="1:2">
      <c r="A422" s="95" t="s">
        <v>361</v>
      </c>
      <c r="B422" s="96" t="str">
        <f>IF(VLOOKUP(A422,'Application Form'!CF:CH,3,0),"〇","")</f>
        <v/>
      </c>
    </row>
    <row r="423" spans="1:2">
      <c r="A423" s="95" t="s">
        <v>850</v>
      </c>
      <c r="B423" s="96" t="str">
        <f>IF(VLOOKUP(A423,'Application Form'!CF:CH,3,0),"〇","")</f>
        <v/>
      </c>
    </row>
    <row r="424" spans="1:2">
      <c r="A424" s="95" t="s">
        <v>363</v>
      </c>
      <c r="B424" s="96" t="str">
        <f>IF(VLOOKUP(A424,'Application Form'!CF:CH,3,0),"〇","")</f>
        <v/>
      </c>
    </row>
    <row r="425" spans="1:2">
      <c r="A425" s="95" t="s">
        <v>364</v>
      </c>
      <c r="B425" s="96" t="str">
        <f>IF(VLOOKUP(A425,'Application Form'!CF:CH,3,0),"〇","")</f>
        <v/>
      </c>
    </row>
    <row r="426" spans="1:2">
      <c r="A426" s="95" t="s">
        <v>365</v>
      </c>
      <c r="B426" s="96" t="str">
        <f>IF(VLOOKUP(A426,'Application Form'!CF:CH,3,0),"〇","")</f>
        <v/>
      </c>
    </row>
    <row r="427" spans="1:2">
      <c r="A427" s="95" t="s">
        <v>366</v>
      </c>
      <c r="B427" s="96" t="str">
        <f>IF(VLOOKUP(A427,'Application Form'!CF:CH,3,0),"〇","")</f>
        <v/>
      </c>
    </row>
    <row r="428" spans="1:2">
      <c r="A428" s="95" t="s">
        <v>369</v>
      </c>
      <c r="B428" s="96" t="str">
        <f>IF(VLOOKUP(A428,'Application Form'!CF:CH,3,0),"〇","")</f>
        <v/>
      </c>
    </row>
    <row r="429" spans="1:2">
      <c r="A429" s="95" t="s">
        <v>595</v>
      </c>
      <c r="B429" s="96" t="str">
        <f>IF(VLOOKUP(A429,'Application Form'!CF:CH,3,0),"〇","")</f>
        <v/>
      </c>
    </row>
    <row r="430" spans="1:2">
      <c r="A430" s="95" t="s">
        <v>370</v>
      </c>
      <c r="B430" s="96" t="str">
        <f>IF(VLOOKUP(A430,'Application Form'!CF:CH,3,0),"〇","")</f>
        <v/>
      </c>
    </row>
    <row r="431" spans="1:2">
      <c r="A431" s="95" t="s">
        <v>596</v>
      </c>
      <c r="B431" s="96" t="str">
        <f>IF(VLOOKUP(A431,'Application Form'!CF:CH,3,0),"〇","")</f>
        <v/>
      </c>
    </row>
    <row r="432" spans="1:2">
      <c r="A432" s="95" t="s">
        <v>371</v>
      </c>
      <c r="B432" s="96" t="str">
        <f>IF(VLOOKUP(A432,'Application Form'!CF:CH,3,0),"〇","")</f>
        <v/>
      </c>
    </row>
    <row r="433" spans="1:2">
      <c r="A433" s="95" t="s">
        <v>372</v>
      </c>
      <c r="B433" s="96" t="str">
        <f>IF(VLOOKUP(A433,'Application Form'!CF:CH,3,0),"〇","")</f>
        <v/>
      </c>
    </row>
    <row r="434" spans="1:2">
      <c r="A434" s="95" t="s">
        <v>597</v>
      </c>
      <c r="B434" s="96" t="str">
        <f>IF(VLOOKUP(A434,'Application Form'!CF:CH,3,0),"〇","")</f>
        <v/>
      </c>
    </row>
    <row r="435" spans="1:2">
      <c r="A435" s="95" t="s">
        <v>375</v>
      </c>
      <c r="B435" s="96" t="str">
        <f>IF(VLOOKUP(A435,'Application Form'!CF:CH,3,0),"〇","")</f>
        <v/>
      </c>
    </row>
    <row r="436" spans="1:2">
      <c r="A436" s="95" t="s">
        <v>598</v>
      </c>
      <c r="B436" s="96" t="str">
        <f>IF(VLOOKUP(A436,'Application Form'!CF:CH,3,0),"〇","")</f>
        <v/>
      </c>
    </row>
    <row r="437" spans="1:2">
      <c r="A437" s="95" t="s">
        <v>376</v>
      </c>
      <c r="B437" s="96" t="str">
        <f>IF(VLOOKUP(A437,'Application Form'!CF:CH,3,0),"〇","")</f>
        <v/>
      </c>
    </row>
    <row r="438" spans="1:2">
      <c r="A438" s="95" t="s">
        <v>599</v>
      </c>
      <c r="B438" s="96" t="str">
        <f>IF(VLOOKUP(A438,'Application Form'!CF:CH,3,0),"〇","")</f>
        <v/>
      </c>
    </row>
    <row r="439" spans="1:2">
      <c r="A439" s="95" t="s">
        <v>377</v>
      </c>
      <c r="B439" s="96" t="str">
        <f>IF(VLOOKUP(A439,'Application Form'!CF:CH,3,0),"〇","")</f>
        <v/>
      </c>
    </row>
    <row r="440" spans="1:2">
      <c r="A440" s="95" t="s">
        <v>378</v>
      </c>
      <c r="B440" s="96" t="str">
        <f>IF(VLOOKUP(A440,'Application Form'!CF:CH,3,0),"〇","")</f>
        <v/>
      </c>
    </row>
    <row r="441" spans="1:2">
      <c r="A441" s="95" t="s">
        <v>851</v>
      </c>
      <c r="B441" s="96" t="str">
        <f>IF(VLOOKUP(A441,'Application Form'!CF:CH,3,0),"〇","")</f>
        <v/>
      </c>
    </row>
    <row r="442" spans="1:2">
      <c r="A442" s="95" t="s">
        <v>381</v>
      </c>
      <c r="B442" s="96" t="str">
        <f>IF(VLOOKUP(A442,'Application Form'!CF:CH,3,0),"〇","")</f>
        <v/>
      </c>
    </row>
    <row r="443" spans="1:2">
      <c r="A443" s="95" t="s">
        <v>852</v>
      </c>
      <c r="B443" s="96" t="str">
        <f>IF(VLOOKUP(A443,'Application Form'!CF:CH,3,0),"〇","")</f>
        <v/>
      </c>
    </row>
    <row r="444" spans="1:2">
      <c r="A444" s="95" t="s">
        <v>382</v>
      </c>
      <c r="B444" s="96" t="str">
        <f>IF(VLOOKUP(A444,'Application Form'!CF:CH,3,0),"〇","")</f>
        <v/>
      </c>
    </row>
    <row r="445" spans="1:2">
      <c r="A445" s="95" t="s">
        <v>600</v>
      </c>
      <c r="B445" s="96" t="str">
        <f>IF(VLOOKUP(A445,'Application Form'!CF:CH,3,0),"〇","")</f>
        <v/>
      </c>
    </row>
    <row r="446" spans="1:2">
      <c r="A446" s="95" t="s">
        <v>383</v>
      </c>
      <c r="B446" s="96" t="str">
        <f>IF(VLOOKUP(A446,'Application Form'!CF:CH,3,0),"〇","")</f>
        <v/>
      </c>
    </row>
    <row r="447" spans="1:2">
      <c r="A447" s="95" t="s">
        <v>601</v>
      </c>
      <c r="B447" s="96" t="str">
        <f>IF(VLOOKUP(A447,'Application Form'!CF:CH,3,0),"〇","")</f>
        <v/>
      </c>
    </row>
    <row r="448" spans="1:2">
      <c r="A448" s="95" t="s">
        <v>384</v>
      </c>
      <c r="B448" s="96" t="str">
        <f>IF(VLOOKUP(A448,'Application Form'!CF:CH,3,0),"〇","")</f>
        <v/>
      </c>
    </row>
    <row r="449" spans="1:2">
      <c r="A449" s="95" t="s">
        <v>602</v>
      </c>
      <c r="B449" s="96" t="str">
        <f>IF(VLOOKUP(A449,'Application Form'!CF:CH,3,0),"〇","")</f>
        <v/>
      </c>
    </row>
    <row r="450" spans="1:2">
      <c r="A450" s="95" t="s">
        <v>386</v>
      </c>
      <c r="B450" s="96" t="str">
        <f>IF(VLOOKUP(A450,'Application Form'!CF:CH,3,0),"〇","")</f>
        <v/>
      </c>
    </row>
    <row r="451" spans="1:2">
      <c r="A451" s="95" t="s">
        <v>603</v>
      </c>
      <c r="B451" s="96" t="str">
        <f>IF(VLOOKUP(A451,'Application Form'!CF:CH,3,0),"〇","")</f>
        <v/>
      </c>
    </row>
    <row r="452" spans="1:2">
      <c r="A452" s="95" t="s">
        <v>387</v>
      </c>
      <c r="B452" s="96" t="str">
        <f>IF(VLOOKUP(A452,'Application Form'!CF:CH,3,0),"〇","")</f>
        <v/>
      </c>
    </row>
    <row r="453" spans="1:2">
      <c r="A453" s="95" t="s">
        <v>604</v>
      </c>
      <c r="B453" s="96" t="str">
        <f>IF(VLOOKUP(A453,'Application Form'!CF:CH,3,0),"〇","")</f>
        <v/>
      </c>
    </row>
    <row r="454" spans="1:2">
      <c r="A454" s="95" t="s">
        <v>388</v>
      </c>
      <c r="B454" s="96" t="str">
        <f>IF(VLOOKUP(A454,'Application Form'!CF:CH,3,0),"〇","")</f>
        <v/>
      </c>
    </row>
    <row r="455" spans="1:2">
      <c r="A455" s="95" t="s">
        <v>389</v>
      </c>
      <c r="B455" s="96" t="str">
        <f>IF(VLOOKUP(A455,'Application Form'!CF:CH,3,0),"〇","")</f>
        <v/>
      </c>
    </row>
    <row r="456" spans="1:2">
      <c r="A456" s="95" t="s">
        <v>853</v>
      </c>
      <c r="B456" s="96" t="str">
        <f>IF(VLOOKUP(A456,'Application Form'!CF:CH,3,0),"〇","")</f>
        <v/>
      </c>
    </row>
    <row r="457" spans="1:2">
      <c r="A457" s="95" t="s">
        <v>391</v>
      </c>
      <c r="B457" s="96" t="str">
        <f>IF(VLOOKUP(A457,'Application Form'!CF:CH,3,0),"〇","")</f>
        <v/>
      </c>
    </row>
    <row r="458" spans="1:2">
      <c r="A458" s="95" t="s">
        <v>605</v>
      </c>
      <c r="B458" s="96" t="str">
        <f>IF(VLOOKUP(A458,'Application Form'!CF:CH,3,0),"〇","")</f>
        <v/>
      </c>
    </row>
    <row r="459" spans="1:2">
      <c r="A459" s="95" t="s">
        <v>392</v>
      </c>
      <c r="B459" s="96" t="str">
        <f>IF(VLOOKUP(A459,'Application Form'!CF:CH,3,0),"〇","")</f>
        <v/>
      </c>
    </row>
    <row r="460" spans="1:2">
      <c r="A460" s="95" t="s">
        <v>393</v>
      </c>
      <c r="B460" s="96" t="str">
        <f>IF(VLOOKUP(A460,'Application Form'!CF:CH,3,0),"〇","")</f>
        <v/>
      </c>
    </row>
    <row r="461" spans="1:2">
      <c r="A461" s="95" t="s">
        <v>854</v>
      </c>
      <c r="B461" s="96" t="str">
        <f>IF(VLOOKUP(A461,'Application Form'!CF:CH,3,0),"〇","")</f>
        <v/>
      </c>
    </row>
    <row r="462" spans="1:2">
      <c r="A462" s="95" t="s">
        <v>394</v>
      </c>
      <c r="B462" s="96" t="str">
        <f>IF(VLOOKUP(A462,'Application Form'!CF:CH,3,0),"〇","")</f>
        <v/>
      </c>
    </row>
    <row r="463" spans="1:2">
      <c r="A463" s="95" t="s">
        <v>396</v>
      </c>
      <c r="B463" s="96" t="str">
        <f>IF(VLOOKUP(A463,'Application Form'!CF:CH,3,0),"〇","")</f>
        <v/>
      </c>
    </row>
    <row r="464" spans="1:2">
      <c r="A464" s="95" t="s">
        <v>855</v>
      </c>
      <c r="B464" s="96" t="str">
        <f>IF(VLOOKUP(A464,'Application Form'!CF:CH,3,0),"〇","")</f>
        <v/>
      </c>
    </row>
    <row r="465" spans="1:2">
      <c r="A465" s="95" t="s">
        <v>397</v>
      </c>
      <c r="B465" s="96" t="str">
        <f>IF(VLOOKUP(A465,'Application Form'!CF:CH,3,0),"〇","")</f>
        <v/>
      </c>
    </row>
    <row r="466" spans="1:2">
      <c r="A466" s="95" t="s">
        <v>606</v>
      </c>
      <c r="B466" s="96" t="str">
        <f>IF(VLOOKUP(A466,'Application Form'!CF:CH,3,0),"〇","")</f>
        <v/>
      </c>
    </row>
    <row r="467" spans="1:2">
      <c r="A467" s="95" t="s">
        <v>398</v>
      </c>
      <c r="B467" s="96" t="str">
        <f>IF(VLOOKUP(A467,'Application Form'!CF:CH,3,0),"〇","")</f>
        <v/>
      </c>
    </row>
    <row r="468" spans="1:2">
      <c r="A468" s="95" t="s">
        <v>399</v>
      </c>
      <c r="B468" s="96" t="str">
        <f>IF(VLOOKUP(A468,'Application Form'!CF:CH,3,0),"〇","")</f>
        <v/>
      </c>
    </row>
    <row r="469" spans="1:2">
      <c r="A469" s="95" t="s">
        <v>401</v>
      </c>
      <c r="B469" s="96" t="str">
        <f>IF(VLOOKUP(A469,'Application Form'!CF:CH,3,0),"〇","")</f>
        <v/>
      </c>
    </row>
    <row r="470" spans="1:2">
      <c r="A470" s="95" t="s">
        <v>607</v>
      </c>
      <c r="B470" s="96" t="str">
        <f>IF(VLOOKUP(A470,'Application Form'!CF:CH,3,0),"〇","")</f>
        <v/>
      </c>
    </row>
    <row r="471" spans="1:2">
      <c r="A471" s="95" t="s">
        <v>402</v>
      </c>
      <c r="B471" s="96" t="str">
        <f>IF(VLOOKUP(A471,'Application Form'!CF:CH,3,0),"〇","")</f>
        <v/>
      </c>
    </row>
    <row r="472" spans="1:2">
      <c r="A472" s="95" t="s">
        <v>403</v>
      </c>
      <c r="B472" s="96" t="str">
        <f>IF(VLOOKUP(A472,'Application Form'!CF:CH,3,0),"〇","")</f>
        <v/>
      </c>
    </row>
    <row r="473" spans="1:2">
      <c r="A473" s="95" t="s">
        <v>404</v>
      </c>
      <c r="B473" s="96" t="str">
        <f>IF(VLOOKUP(A473,'Application Form'!CF:CH,3,0),"〇","")</f>
        <v/>
      </c>
    </row>
    <row r="474" spans="1:2">
      <c r="A474" s="95" t="s">
        <v>406</v>
      </c>
      <c r="B474" s="96" t="str">
        <f>IF(VLOOKUP(A474,'Application Form'!CF:CH,3,0),"〇","")</f>
        <v/>
      </c>
    </row>
    <row r="475" spans="1:2">
      <c r="A475" s="95" t="s">
        <v>407</v>
      </c>
      <c r="B475" s="96" t="str">
        <f>IF(VLOOKUP(A475,'Application Form'!CF:CH,3,0),"〇","")</f>
        <v/>
      </c>
    </row>
    <row r="476" spans="1:2">
      <c r="A476" s="95" t="s">
        <v>608</v>
      </c>
      <c r="B476" s="96" t="str">
        <f>IF(VLOOKUP(A476,'Application Form'!CF:CH,3,0),"〇","")</f>
        <v/>
      </c>
    </row>
    <row r="477" spans="1:2">
      <c r="A477" s="95" t="s">
        <v>408</v>
      </c>
      <c r="B477" s="96" t="str">
        <f>IF(VLOOKUP(A477,'Application Form'!CF:CH,3,0),"〇","")</f>
        <v/>
      </c>
    </row>
    <row r="478" spans="1:2">
      <c r="A478" s="95" t="s">
        <v>609</v>
      </c>
      <c r="B478" s="96" t="str">
        <f>IF(VLOOKUP(A478,'Application Form'!CF:CH,3,0),"〇","")</f>
        <v/>
      </c>
    </row>
    <row r="479" spans="1:2">
      <c r="A479" s="95" t="s">
        <v>409</v>
      </c>
      <c r="B479" s="96" t="str">
        <f>IF(VLOOKUP(A479,'Application Form'!CF:CH,3,0),"〇","")</f>
        <v/>
      </c>
    </row>
    <row r="480" spans="1:2">
      <c r="A480" s="95" t="s">
        <v>856</v>
      </c>
      <c r="B480" s="96" t="str">
        <f>IF(VLOOKUP(A480,'Application Form'!CF:CH,3,0),"〇","")</f>
        <v/>
      </c>
    </row>
    <row r="481" spans="1:2">
      <c r="A481" s="95" t="s">
        <v>411</v>
      </c>
      <c r="B481" s="96" t="str">
        <f>IF(VLOOKUP(A481,'Application Form'!CF:CH,3,0),"〇","")</f>
        <v/>
      </c>
    </row>
    <row r="482" spans="1:2">
      <c r="A482" s="95" t="s">
        <v>610</v>
      </c>
      <c r="B482" s="96" t="str">
        <f>IF(VLOOKUP(A482,'Application Form'!CF:CH,3,0),"〇","")</f>
        <v/>
      </c>
    </row>
    <row r="483" spans="1:2">
      <c r="A483" s="95" t="s">
        <v>412</v>
      </c>
      <c r="B483" s="96" t="str">
        <f>IF(VLOOKUP(A483,'Application Form'!CF:CH,3,0),"〇","")</f>
        <v/>
      </c>
    </row>
    <row r="484" spans="1:2">
      <c r="A484" s="95" t="s">
        <v>873</v>
      </c>
      <c r="B484" s="96" t="str">
        <f>IF(VLOOKUP(A484,'Application Form'!CF:CH,3,0),"〇","")</f>
        <v/>
      </c>
    </row>
    <row r="485" spans="1:2">
      <c r="A485" s="95" t="s">
        <v>413</v>
      </c>
      <c r="B485" s="96" t="str">
        <f>IF(VLOOKUP(A485,'Application Form'!CF:CH,3,0),"〇","")</f>
        <v/>
      </c>
    </row>
    <row r="486" spans="1:2">
      <c r="A486" s="95" t="s">
        <v>414</v>
      </c>
      <c r="B486" s="96" t="str">
        <f>IF(VLOOKUP(A486,'Application Form'!CF:CH,3,0),"〇","")</f>
        <v/>
      </c>
    </row>
    <row r="487" spans="1:2">
      <c r="A487" s="95" t="s">
        <v>611</v>
      </c>
      <c r="B487" s="96" t="str">
        <f>IF(VLOOKUP(A487,'Application Form'!CF:CH,3,0),"〇","")</f>
        <v/>
      </c>
    </row>
    <row r="488" spans="1:2">
      <c r="A488" s="95" t="s">
        <v>417</v>
      </c>
      <c r="B488" s="96" t="str">
        <f>IF(VLOOKUP(A488,'Application Form'!CF:CH,3,0),"〇","")</f>
        <v/>
      </c>
    </row>
    <row r="489" spans="1:2">
      <c r="A489" s="95" t="s">
        <v>418</v>
      </c>
      <c r="B489" s="96" t="str">
        <f>IF(VLOOKUP(A489,'Application Form'!CF:CH,3,0),"〇","")</f>
        <v/>
      </c>
    </row>
    <row r="490" spans="1:2">
      <c r="A490" s="95" t="s">
        <v>419</v>
      </c>
      <c r="B490" s="96" t="str">
        <f>IF(VLOOKUP(A490,'Application Form'!CF:CH,3,0),"〇","")</f>
        <v/>
      </c>
    </row>
    <row r="491" spans="1:2">
      <c r="A491" s="95" t="s">
        <v>857</v>
      </c>
      <c r="B491" s="96" t="str">
        <f>IF(VLOOKUP(A491,'Application Form'!CF:CH,3,0),"〇","")</f>
        <v/>
      </c>
    </row>
    <row r="492" spans="1:2">
      <c r="A492" s="95" t="s">
        <v>420</v>
      </c>
      <c r="B492" s="96" t="str">
        <f>IF(VLOOKUP(A492,'Application Form'!CF:CH,3,0),"〇","")</f>
        <v/>
      </c>
    </row>
    <row r="493" spans="1:2">
      <c r="A493" s="95" t="s">
        <v>423</v>
      </c>
      <c r="B493" s="96" t="str">
        <f>IF(VLOOKUP(A493,'Application Form'!CF:CH,3,0),"〇","")</f>
        <v/>
      </c>
    </row>
    <row r="494" spans="1:2">
      <c r="A494" s="95" t="s">
        <v>612</v>
      </c>
      <c r="B494" s="96" t="str">
        <f>IF(VLOOKUP(A494,'Application Form'!CF:CH,3,0),"〇","")</f>
        <v/>
      </c>
    </row>
    <row r="495" spans="1:2">
      <c r="A495" s="95" t="s">
        <v>424</v>
      </c>
      <c r="B495" s="96" t="str">
        <f>IF(VLOOKUP(A495,'Application Form'!CF:CH,3,0),"〇","")</f>
        <v/>
      </c>
    </row>
    <row r="496" spans="1:2">
      <c r="A496" s="95" t="s">
        <v>425</v>
      </c>
      <c r="B496" s="96" t="str">
        <f>IF(VLOOKUP(A496,'Application Form'!CF:CH,3,0),"〇","")</f>
        <v/>
      </c>
    </row>
    <row r="497" spans="1:2">
      <c r="A497" s="95" t="s">
        <v>426</v>
      </c>
      <c r="B497" s="96" t="str">
        <f>IF(VLOOKUP(A497,'Application Form'!CF:CH,3,0),"〇","")</f>
        <v/>
      </c>
    </row>
    <row r="498" spans="1:2">
      <c r="A498" s="95" t="s">
        <v>428</v>
      </c>
      <c r="B498" s="96" t="str">
        <f>IF(VLOOKUP(A498,'Application Form'!CF:CH,3,0),"〇","")</f>
        <v/>
      </c>
    </row>
    <row r="499" spans="1:2">
      <c r="A499" s="95" t="s">
        <v>429</v>
      </c>
      <c r="B499" s="96" t="str">
        <f>IF(VLOOKUP(A499,'Application Form'!CF:CH,3,0),"〇","")</f>
        <v/>
      </c>
    </row>
    <row r="500" spans="1:2">
      <c r="A500" s="95" t="s">
        <v>430</v>
      </c>
      <c r="B500" s="96" t="str">
        <f>IF(VLOOKUP(A500,'Application Form'!CF:CH,3,0),"〇","")</f>
        <v/>
      </c>
    </row>
    <row r="501" spans="1:2">
      <c r="A501" s="95" t="s">
        <v>613</v>
      </c>
      <c r="B501" s="96" t="str">
        <f>IF(VLOOKUP(A501,'Application Form'!CF:CH,3,0),"〇","")</f>
        <v/>
      </c>
    </row>
    <row r="502" spans="1:2">
      <c r="A502" s="95" t="s">
        <v>431</v>
      </c>
      <c r="B502" s="96" t="str">
        <f>IF(VLOOKUP(A502,'Application Form'!CF:CH,3,0),"〇","")</f>
        <v/>
      </c>
    </row>
    <row r="503" spans="1:2">
      <c r="A503" s="95" t="s">
        <v>433</v>
      </c>
      <c r="B503" s="96" t="str">
        <f>IF(VLOOKUP(A503,'Application Form'!CF:CH,3,0),"〇","")</f>
        <v/>
      </c>
    </row>
    <row r="504" spans="1:2">
      <c r="A504" s="95" t="s">
        <v>434</v>
      </c>
      <c r="B504" s="96" t="str">
        <f>IF(VLOOKUP(A504,'Application Form'!CF:CH,3,0),"〇","")</f>
        <v/>
      </c>
    </row>
    <row r="505" spans="1:2">
      <c r="A505" s="95" t="s">
        <v>435</v>
      </c>
      <c r="B505" s="96" t="str">
        <f>IF(VLOOKUP(A505,'Application Form'!CF:CH,3,0),"〇","")</f>
        <v/>
      </c>
    </row>
    <row r="506" spans="1:2">
      <c r="A506" s="95" t="s">
        <v>614</v>
      </c>
      <c r="B506" s="96" t="str">
        <f>IF(VLOOKUP(A506,'Application Form'!CF:CH,3,0),"〇","")</f>
        <v/>
      </c>
    </row>
    <row r="507" spans="1:2">
      <c r="A507" s="95" t="s">
        <v>436</v>
      </c>
      <c r="B507" s="96" t="str">
        <f>IF(VLOOKUP(A507,'Application Form'!CF:CH,3,0),"〇","")</f>
        <v/>
      </c>
    </row>
    <row r="508" spans="1:2">
      <c r="A508" s="95" t="s">
        <v>438</v>
      </c>
      <c r="B508" s="96" t="str">
        <f>IF(VLOOKUP(A508,'Application Form'!CF:CH,3,0),"〇","")</f>
        <v/>
      </c>
    </row>
    <row r="509" spans="1:2">
      <c r="A509" s="95" t="s">
        <v>615</v>
      </c>
      <c r="B509" s="96" t="str">
        <f>IF(VLOOKUP(A509,'Application Form'!CF:CH,3,0),"〇","")</f>
        <v/>
      </c>
    </row>
    <row r="510" spans="1:2">
      <c r="A510" s="95" t="s">
        <v>439</v>
      </c>
      <c r="B510" s="96" t="str">
        <f>IF(VLOOKUP(A510,'Application Form'!CF:CH,3,0),"〇","")</f>
        <v/>
      </c>
    </row>
    <row r="511" spans="1:2">
      <c r="A511" s="95" t="s">
        <v>440</v>
      </c>
      <c r="B511" s="96" t="str">
        <f>IF(VLOOKUP(A511,'Application Form'!CF:CH,3,0),"〇","")</f>
        <v/>
      </c>
    </row>
    <row r="512" spans="1:2">
      <c r="A512" s="95" t="s">
        <v>616</v>
      </c>
      <c r="B512" s="96" t="str">
        <f>IF(VLOOKUP(A512,'Application Form'!CF:CH,3,0),"〇","")</f>
        <v/>
      </c>
    </row>
    <row r="513" spans="1:2">
      <c r="A513" s="95" t="s">
        <v>617</v>
      </c>
      <c r="B513" s="96" t="str">
        <f>IF(VLOOKUP(A513,'Application Form'!CF:CH,3,0),"〇","")</f>
        <v/>
      </c>
    </row>
    <row r="514" spans="1:2">
      <c r="A514" s="95" t="s">
        <v>441</v>
      </c>
      <c r="B514" s="96" t="str">
        <f>IF(VLOOKUP(A514,'Application Form'!CF:CH,3,0),"〇","")</f>
        <v/>
      </c>
    </row>
    <row r="515" spans="1:2">
      <c r="A515" s="95" t="s">
        <v>618</v>
      </c>
      <c r="B515" s="96" t="str">
        <f>IF(VLOOKUP(A515,'Application Form'!CF:CH,3,0),"〇","")</f>
        <v/>
      </c>
    </row>
    <row r="516" spans="1:2">
      <c r="A516" s="95" t="s">
        <v>443</v>
      </c>
      <c r="B516" s="96" t="str">
        <f>IF(VLOOKUP(A516,'Application Form'!CF:CH,3,0),"〇","")</f>
        <v/>
      </c>
    </row>
    <row r="517" spans="1:2">
      <c r="A517" s="95" t="s">
        <v>858</v>
      </c>
      <c r="B517" s="96" t="str">
        <f>IF(VLOOKUP(A517,'Application Form'!CF:CH,3,0),"〇","")</f>
        <v/>
      </c>
    </row>
    <row r="518" spans="1:2">
      <c r="A518" s="95" t="s">
        <v>444</v>
      </c>
      <c r="B518" s="96" t="str">
        <f>IF(VLOOKUP(A518,'Application Form'!CF:CH,3,0),"〇","")</f>
        <v/>
      </c>
    </row>
    <row r="519" spans="1:2">
      <c r="A519" s="95" t="s">
        <v>619</v>
      </c>
      <c r="B519" s="96" t="str">
        <f>IF(VLOOKUP(A519,'Application Form'!CF:CH,3,0),"〇","")</f>
        <v/>
      </c>
    </row>
    <row r="520" spans="1:2">
      <c r="A520" s="95" t="s">
        <v>445</v>
      </c>
      <c r="B520" s="96" t="str">
        <f>IF(VLOOKUP(A520,'Application Form'!CF:CH,3,0),"〇","")</f>
        <v/>
      </c>
    </row>
    <row r="521" spans="1:2">
      <c r="A521" s="95" t="s">
        <v>874</v>
      </c>
      <c r="B521" s="96" t="str">
        <f>IF(VLOOKUP(A521,'Application Form'!CF:CH,3,0),"〇","")</f>
        <v/>
      </c>
    </row>
    <row r="522" spans="1:2">
      <c r="A522" s="95" t="s">
        <v>446</v>
      </c>
      <c r="B522" s="96" t="str">
        <f>IF(VLOOKUP(A522,'Application Form'!CF:CH,3,0),"〇","")</f>
        <v/>
      </c>
    </row>
    <row r="523" spans="1:2">
      <c r="A523" s="95" t="s">
        <v>620</v>
      </c>
      <c r="B523" s="96" t="str">
        <f>IF(VLOOKUP(A523,'Application Form'!CF:CH,3,0),"〇","")</f>
        <v/>
      </c>
    </row>
    <row r="524" spans="1:2">
      <c r="A524" s="95" t="s">
        <v>448</v>
      </c>
      <c r="B524" s="96" t="str">
        <f>IF(VLOOKUP(A524,'Application Form'!CF:CH,3,0),"〇","")</f>
        <v/>
      </c>
    </row>
    <row r="525" spans="1:2">
      <c r="A525" s="95" t="s">
        <v>621</v>
      </c>
      <c r="B525" s="96" t="str">
        <f>IF(VLOOKUP(A525,'Application Form'!CF:CH,3,0),"〇","")</f>
        <v/>
      </c>
    </row>
    <row r="526" spans="1:2">
      <c r="A526" s="95" t="s">
        <v>449</v>
      </c>
      <c r="B526" s="96" t="str">
        <f>IF(VLOOKUP(A526,'Application Form'!CF:CH,3,0),"〇","")</f>
        <v/>
      </c>
    </row>
    <row r="527" spans="1:2">
      <c r="A527" s="95" t="s">
        <v>622</v>
      </c>
      <c r="B527" s="96" t="str">
        <f>IF(VLOOKUP(A527,'Application Form'!CF:CH,3,0),"〇","")</f>
        <v/>
      </c>
    </row>
    <row r="528" spans="1:2">
      <c r="A528" s="95" t="s">
        <v>450</v>
      </c>
      <c r="B528" s="96" t="str">
        <f>IF(VLOOKUP(A528,'Application Form'!CF:CH,3,0),"〇","")</f>
        <v/>
      </c>
    </row>
    <row r="529" spans="1:2">
      <c r="A529" s="95" t="s">
        <v>451</v>
      </c>
      <c r="B529" s="96" t="str">
        <f>IF(VLOOKUP(A529,'Application Form'!CF:CH,3,0),"〇","")</f>
        <v/>
      </c>
    </row>
    <row r="530" spans="1:2">
      <c r="A530" s="95" t="s">
        <v>453</v>
      </c>
      <c r="B530" s="96" t="str">
        <f>IF(VLOOKUP(A530,'Application Form'!CF:CH,3,0),"〇","")</f>
        <v/>
      </c>
    </row>
    <row r="531" spans="1:2">
      <c r="A531" s="95" t="s">
        <v>623</v>
      </c>
      <c r="B531" s="96" t="str">
        <f>IF(VLOOKUP(A531,'Application Form'!CF:CH,3,0),"〇","")</f>
        <v/>
      </c>
    </row>
    <row r="532" spans="1:2">
      <c r="A532" s="95" t="s">
        <v>454</v>
      </c>
      <c r="B532" s="96" t="str">
        <f>IF(VLOOKUP(A532,'Application Form'!CF:CH,3,0),"〇","")</f>
        <v/>
      </c>
    </row>
    <row r="533" spans="1:2">
      <c r="A533" s="95" t="s">
        <v>455</v>
      </c>
      <c r="B533" s="96" t="str">
        <f>IF(VLOOKUP(A533,'Application Form'!CF:CH,3,0),"〇","")</f>
        <v/>
      </c>
    </row>
    <row r="534" spans="1:2">
      <c r="A534" s="95" t="s">
        <v>456</v>
      </c>
      <c r="B534" s="96" t="str">
        <f>IF(VLOOKUP(A534,'Application Form'!CF:CH,3,0),"〇","")</f>
        <v/>
      </c>
    </row>
    <row r="535" spans="1:2">
      <c r="A535" s="95" t="s">
        <v>458</v>
      </c>
      <c r="B535" s="96" t="str">
        <f>IF(VLOOKUP(A535,'Application Form'!CF:CH,3,0),"〇","")</f>
        <v/>
      </c>
    </row>
    <row r="536" spans="1:2">
      <c r="A536" s="95" t="s">
        <v>485</v>
      </c>
      <c r="B536" s="96" t="str">
        <f>IF(VLOOKUP(A536,'Application Form'!CF:CH,3,0),"〇","")</f>
        <v/>
      </c>
    </row>
    <row r="537" spans="1:2">
      <c r="A537" s="95" t="s">
        <v>815</v>
      </c>
      <c r="B537" s="96" t="str">
        <f>IF(VLOOKUP(A537,'Application Form'!CF:CH,3,0),"〇","")</f>
        <v/>
      </c>
    </row>
    <row r="538" spans="1:2">
      <c r="A538" s="95" t="s">
        <v>459</v>
      </c>
      <c r="B538" s="96" t="str">
        <f>IF(VLOOKUP(A538,'Application Form'!CF:CH,3,0),"〇","")</f>
        <v/>
      </c>
    </row>
    <row r="539" spans="1:2">
      <c r="A539" s="95" t="s">
        <v>859</v>
      </c>
      <c r="B539" s="96" t="str">
        <f>IF(VLOOKUP(A539,'Application Form'!CF:CH,3,0),"〇","")</f>
        <v/>
      </c>
    </row>
    <row r="540" spans="1:2">
      <c r="A540" s="95" t="s">
        <v>460</v>
      </c>
      <c r="B540" s="96" t="str">
        <f>IF(VLOOKUP(A540,'Application Form'!CF:CH,3,0),"〇","")</f>
        <v/>
      </c>
    </row>
    <row r="541" spans="1:2">
      <c r="A541" s="95" t="s">
        <v>875</v>
      </c>
      <c r="B541" s="96" t="str">
        <f>IF(VLOOKUP(A541,'Application Form'!CF:CH,3,0),"〇","")</f>
        <v/>
      </c>
    </row>
    <row r="542" spans="1:2">
      <c r="A542" s="95" t="s">
        <v>461</v>
      </c>
      <c r="B542" s="96" t="str">
        <f>IF(VLOOKUP(A542,'Application Form'!CF:CH,3,0),"〇","")</f>
        <v/>
      </c>
    </row>
    <row r="543" spans="1:2">
      <c r="A543" s="95" t="s">
        <v>625</v>
      </c>
      <c r="B543" s="96" t="str">
        <f>IF(VLOOKUP(A543,'Application Form'!CF:CH,3,0),"〇","")</f>
        <v/>
      </c>
    </row>
    <row r="544" spans="1:2">
      <c r="A544" s="95" t="s">
        <v>463</v>
      </c>
      <c r="B544" s="96" t="str">
        <f>IF(VLOOKUP(A544,'Application Form'!CF:CH,3,0),"〇","")</f>
        <v/>
      </c>
    </row>
    <row r="545" spans="1:2">
      <c r="A545" s="95" t="s">
        <v>626</v>
      </c>
      <c r="B545" s="96" t="str">
        <f>IF(VLOOKUP(A545,'Application Form'!CF:CH,3,0),"〇","")</f>
        <v/>
      </c>
    </row>
    <row r="546" spans="1:2">
      <c r="A546" s="95" t="s">
        <v>464</v>
      </c>
      <c r="B546" s="96" t="str">
        <f>IF(VLOOKUP(A546,'Application Form'!CF:CH,3,0),"〇","")</f>
        <v/>
      </c>
    </row>
    <row r="547" spans="1:2">
      <c r="A547" s="95" t="s">
        <v>465</v>
      </c>
      <c r="B547" s="96" t="str">
        <f>IF(VLOOKUP(A547,'Application Form'!CF:CH,3,0),"〇","")</f>
        <v/>
      </c>
    </row>
    <row r="548" spans="1:2">
      <c r="A548" s="95" t="s">
        <v>466</v>
      </c>
      <c r="B548" s="96" t="str">
        <f>IF(VLOOKUP(A548,'Application Form'!CF:CH,3,0),"〇","")</f>
        <v/>
      </c>
    </row>
    <row r="549" spans="1:2">
      <c r="A549" s="95" t="s">
        <v>468</v>
      </c>
      <c r="B549" s="96" t="str">
        <f>IF(VLOOKUP(A549,'Application Form'!CF:CH,3,0),"〇","")</f>
        <v/>
      </c>
    </row>
    <row r="550" spans="1:2">
      <c r="A550" s="95" t="s">
        <v>469</v>
      </c>
      <c r="B550" s="96" t="str">
        <f>IF(VLOOKUP(A550,'Application Form'!CF:CH,3,0),"〇","")</f>
        <v/>
      </c>
    </row>
    <row r="551" spans="1:2">
      <c r="A551" s="95" t="s">
        <v>472</v>
      </c>
      <c r="B551" s="96" t="str">
        <f>IF(VLOOKUP(A551,'Application Form'!CF:CH,3,0),"〇","")</f>
        <v/>
      </c>
    </row>
    <row r="552" spans="1:2">
      <c r="A552" s="95" t="s">
        <v>473</v>
      </c>
      <c r="B552" s="96" t="str">
        <f>IF(VLOOKUP(A552,'Application Form'!CF:CH,3,0),"〇","")</f>
        <v/>
      </c>
    </row>
  </sheetData>
  <autoFilter ref="A1:B518" xr:uid="{00000000-0009-0000-0000-000001000000}"/>
  <phoneticPr fontId="7"/>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24860-42D5-48E2-8735-BC00EB28B0DE}">
  <sheetPr codeName="Sheet1">
    <pageSetUpPr fitToPage="1"/>
  </sheetPr>
  <dimension ref="A1:M25"/>
  <sheetViews>
    <sheetView showGridLines="0" zoomScaleNormal="100" workbookViewId="0"/>
  </sheetViews>
  <sheetFormatPr defaultRowHeight="15.95" customHeight="1"/>
  <cols>
    <col min="1" max="1" width="2.7109375" style="139" customWidth="1"/>
    <col min="2" max="2" width="5.28515625" style="139" customWidth="1"/>
    <col min="3" max="4" width="9.140625" style="139"/>
    <col min="5" max="5" width="8.7109375" style="139" customWidth="1"/>
    <col min="6" max="6" width="5.28515625" style="139" customWidth="1"/>
    <col min="7" max="7" width="11.5703125" style="139" customWidth="1"/>
    <col min="8" max="9" width="9.140625" style="139"/>
    <col min="10" max="10" width="8.7109375" style="139" customWidth="1"/>
    <col min="11" max="11" width="5.28515625" style="139" customWidth="1"/>
    <col min="12" max="12" width="11.5703125" style="139" customWidth="1"/>
    <col min="13" max="16384" width="9.140625" style="139"/>
  </cols>
  <sheetData>
    <row r="1" spans="1:13" ht="9.9499999999999993" customHeight="1"/>
    <row r="2" spans="1:13" s="140" customFormat="1" ht="24.95" customHeight="1">
      <c r="A2" s="319" t="s">
        <v>891</v>
      </c>
      <c r="B2" s="319"/>
      <c r="C2" s="319"/>
      <c r="D2" s="319"/>
      <c r="E2" s="319"/>
      <c r="F2" s="319"/>
      <c r="G2" s="319"/>
      <c r="H2" s="319"/>
      <c r="I2" s="319"/>
      <c r="J2" s="319"/>
      <c r="K2" s="319"/>
      <c r="L2" s="319"/>
      <c r="M2" s="319"/>
    </row>
    <row r="3" spans="1:13" ht="9.9499999999999993" customHeight="1"/>
    <row r="4" spans="1:13" ht="15.95" customHeight="1">
      <c r="B4" s="139" t="s">
        <v>890</v>
      </c>
    </row>
    <row r="5" spans="1:13" ht="15.95" customHeight="1">
      <c r="B5" s="139" t="s">
        <v>889</v>
      </c>
    </row>
    <row r="6" spans="1:13" ht="15" customHeight="1"/>
    <row r="7" spans="1:13" ht="20.100000000000001" customHeight="1">
      <c r="B7" s="139" t="s">
        <v>892</v>
      </c>
    </row>
    <row r="8" spans="1:13" ht="20.100000000000001" customHeight="1">
      <c r="C8" s="139" t="s">
        <v>893</v>
      </c>
    </row>
    <row r="9" spans="1:13" ht="20.100000000000001" customHeight="1">
      <c r="C9" s="139" t="s">
        <v>894</v>
      </c>
    </row>
    <row r="10" spans="1:13" ht="20.100000000000001" customHeight="1">
      <c r="C10" s="139" t="s">
        <v>895</v>
      </c>
    </row>
    <row r="11" spans="1:13" ht="20.100000000000001" customHeight="1">
      <c r="C11" s="139" t="s">
        <v>888</v>
      </c>
    </row>
    <row r="12" spans="1:13" ht="20.100000000000001" customHeight="1">
      <c r="C12" s="141" t="s">
        <v>896</v>
      </c>
    </row>
    <row r="13" spans="1:13" ht="20.100000000000001" customHeight="1">
      <c r="C13" s="139" t="s">
        <v>887</v>
      </c>
    </row>
    <row r="14" spans="1:13" ht="20.100000000000001" customHeight="1"/>
    <row r="15" spans="1:13" ht="15.95" customHeight="1">
      <c r="B15" s="142" t="s">
        <v>897</v>
      </c>
    </row>
    <row r="16" spans="1:13" ht="15.95" customHeight="1">
      <c r="B16" s="142" t="s">
        <v>886</v>
      </c>
    </row>
    <row r="17" spans="2:12" ht="20.100000000000001" customHeight="1"/>
    <row r="18" spans="2:12" ht="15.95" customHeight="1">
      <c r="B18" s="143" t="s">
        <v>898</v>
      </c>
    </row>
    <row r="19" spans="2:12" ht="15.95" customHeight="1">
      <c r="C19" s="143" t="s">
        <v>885</v>
      </c>
    </row>
    <row r="20" spans="2:12" ht="20.100000000000001" customHeight="1"/>
    <row r="21" spans="2:12" ht="20.100000000000001" customHeight="1">
      <c r="B21" s="159" t="s">
        <v>908</v>
      </c>
    </row>
    <row r="22" spans="2:12" ht="20.100000000000001" customHeight="1">
      <c r="C22" s="320" t="s">
        <v>884</v>
      </c>
      <c r="D22" s="320"/>
      <c r="E22" s="320"/>
      <c r="F22" s="320"/>
      <c r="G22" s="320"/>
      <c r="H22" s="320" t="s">
        <v>883</v>
      </c>
      <c r="I22" s="320"/>
      <c r="J22" s="320"/>
      <c r="K22" s="320"/>
      <c r="L22" s="320"/>
    </row>
    <row r="23" spans="2:12" ht="20.100000000000001" customHeight="1">
      <c r="C23" s="144" t="s">
        <v>882</v>
      </c>
      <c r="D23" s="144" t="s">
        <v>881</v>
      </c>
      <c r="E23" s="145" t="s">
        <v>880</v>
      </c>
      <c r="F23" s="317"/>
      <c r="G23" s="318"/>
      <c r="H23" s="144" t="s">
        <v>882</v>
      </c>
      <c r="I23" s="144" t="s">
        <v>881</v>
      </c>
      <c r="J23" s="145" t="s">
        <v>880</v>
      </c>
      <c r="K23" s="317"/>
      <c r="L23" s="318"/>
    </row>
    <row r="24" spans="2:12" ht="15" customHeight="1"/>
    <row r="25" spans="2:12" ht="20.100000000000001" customHeight="1">
      <c r="B25" s="139" t="s">
        <v>899</v>
      </c>
    </row>
  </sheetData>
  <mergeCells count="5">
    <mergeCell ref="F23:G23"/>
    <mergeCell ref="K23:L23"/>
    <mergeCell ref="A2:M2"/>
    <mergeCell ref="C22:G22"/>
    <mergeCell ref="H22:L22"/>
  </mergeCells>
  <phoneticPr fontId="7"/>
  <printOptions horizontalCentered="1"/>
  <pageMargins left="0.87" right="0.35" top="1.06" bottom="0.74803149606299213" header="0.52" footer="0.31496062992125984"/>
  <pageSetup paperSize="9" scale="80" fitToHeight="0" orientation="portrait" r:id="rId1"/>
  <headerFooter>
    <oddHeader>&amp;R&amp;F</oddHeader>
  </headerFooter>
  <colBreaks count="1" manualBreakCount="1">
    <brk id="1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66675</xdr:colOff>
                    <xdr:row>7</xdr:row>
                    <xdr:rowOff>9525</xdr:rowOff>
                  </from>
                  <to>
                    <xdr:col>2</xdr:col>
                    <xdr:colOff>333375</xdr:colOff>
                    <xdr:row>8</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66675</xdr:colOff>
                    <xdr:row>8</xdr:row>
                    <xdr:rowOff>9525</xdr:rowOff>
                  </from>
                  <to>
                    <xdr:col>2</xdr:col>
                    <xdr:colOff>333375</xdr:colOff>
                    <xdr:row>9</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66675</xdr:colOff>
                    <xdr:row>9</xdr:row>
                    <xdr:rowOff>9525</xdr:rowOff>
                  </from>
                  <to>
                    <xdr:col>2</xdr:col>
                    <xdr:colOff>333375</xdr:colOff>
                    <xdr:row>10</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66675</xdr:colOff>
                    <xdr:row>12</xdr:row>
                    <xdr:rowOff>9525</xdr:rowOff>
                  </from>
                  <to>
                    <xdr:col>2</xdr:col>
                    <xdr:colOff>333375</xdr:colOff>
                    <xdr:row>13</xdr:row>
                    <xdr:rowOff>0</xdr:rowOff>
                  </to>
                </anchor>
              </controlPr>
            </control>
          </mc:Choice>
        </mc:AlternateContent>
        <mc:AlternateContent xmlns:mc="http://schemas.openxmlformats.org/markup-compatibility/2006">
          <mc:Choice Requires="x14">
            <control shapeId="3079" r:id="rId8" name="Option Button 7">
              <controlPr defaultSize="0" autoFill="0" autoLine="0" autoPict="0">
                <anchor moveWithCells="1">
                  <from>
                    <xdr:col>2</xdr:col>
                    <xdr:colOff>9525</xdr:colOff>
                    <xdr:row>22</xdr:row>
                    <xdr:rowOff>9525</xdr:rowOff>
                  </from>
                  <to>
                    <xdr:col>2</xdr:col>
                    <xdr:colOff>409575</xdr:colOff>
                    <xdr:row>23</xdr:row>
                    <xdr:rowOff>0</xdr:rowOff>
                  </to>
                </anchor>
              </controlPr>
            </control>
          </mc:Choice>
        </mc:AlternateContent>
        <mc:AlternateContent xmlns:mc="http://schemas.openxmlformats.org/markup-compatibility/2006">
          <mc:Choice Requires="x14">
            <control shapeId="3080" r:id="rId9" name="Option Button 8">
              <controlPr defaultSize="0" autoFill="0" autoLine="0" autoPict="0">
                <anchor moveWithCells="1">
                  <from>
                    <xdr:col>3</xdr:col>
                    <xdr:colOff>9525</xdr:colOff>
                    <xdr:row>22</xdr:row>
                    <xdr:rowOff>9525</xdr:rowOff>
                  </from>
                  <to>
                    <xdr:col>3</xdr:col>
                    <xdr:colOff>409575</xdr:colOff>
                    <xdr:row>23</xdr:row>
                    <xdr:rowOff>0</xdr:rowOff>
                  </to>
                </anchor>
              </controlPr>
            </control>
          </mc:Choice>
        </mc:AlternateContent>
        <mc:AlternateContent xmlns:mc="http://schemas.openxmlformats.org/markup-compatibility/2006">
          <mc:Choice Requires="x14">
            <control shapeId="3081" r:id="rId10" name="Option Button 9">
              <controlPr defaultSize="0" autoFill="0" autoLine="0" autoPict="0">
                <anchor moveWithCells="1">
                  <from>
                    <xdr:col>7</xdr:col>
                    <xdr:colOff>9525</xdr:colOff>
                    <xdr:row>22</xdr:row>
                    <xdr:rowOff>9525</xdr:rowOff>
                  </from>
                  <to>
                    <xdr:col>7</xdr:col>
                    <xdr:colOff>409575</xdr:colOff>
                    <xdr:row>23</xdr:row>
                    <xdr:rowOff>0</xdr:rowOff>
                  </to>
                </anchor>
              </controlPr>
            </control>
          </mc:Choice>
        </mc:AlternateContent>
        <mc:AlternateContent xmlns:mc="http://schemas.openxmlformats.org/markup-compatibility/2006">
          <mc:Choice Requires="x14">
            <control shapeId="3082" r:id="rId11" name="Option Button 10">
              <controlPr defaultSize="0" autoFill="0" autoLine="0" autoPict="0">
                <anchor moveWithCells="1">
                  <from>
                    <xdr:col>8</xdr:col>
                    <xdr:colOff>9525</xdr:colOff>
                    <xdr:row>22</xdr:row>
                    <xdr:rowOff>9525</xdr:rowOff>
                  </from>
                  <to>
                    <xdr:col>8</xdr:col>
                    <xdr:colOff>409575</xdr:colOff>
                    <xdr:row>23</xdr:row>
                    <xdr:rowOff>0</xdr:rowOff>
                  </to>
                </anchor>
              </controlPr>
            </control>
          </mc:Choice>
        </mc:AlternateContent>
        <mc:AlternateContent xmlns:mc="http://schemas.openxmlformats.org/markup-compatibility/2006">
          <mc:Choice Requires="x14">
            <control shapeId="3083" r:id="rId12" name="Group Box 11">
              <controlPr defaultSize="0" autoFill="0" autoPict="0">
                <anchor moveWithCells="1">
                  <from>
                    <xdr:col>2</xdr:col>
                    <xdr:colOff>9525</xdr:colOff>
                    <xdr:row>22</xdr:row>
                    <xdr:rowOff>9525</xdr:rowOff>
                  </from>
                  <to>
                    <xdr:col>4</xdr:col>
                    <xdr:colOff>142875</xdr:colOff>
                    <xdr:row>23</xdr:row>
                    <xdr:rowOff>47625</xdr:rowOff>
                  </to>
                </anchor>
              </controlPr>
            </control>
          </mc:Choice>
        </mc:AlternateContent>
        <mc:AlternateContent xmlns:mc="http://schemas.openxmlformats.org/markup-compatibility/2006">
          <mc:Choice Requires="x14">
            <control shapeId="3084" r:id="rId13" name="Group Box 12">
              <controlPr defaultSize="0" autoFill="0" autoPict="0">
                <anchor moveWithCells="1">
                  <from>
                    <xdr:col>7</xdr:col>
                    <xdr:colOff>0</xdr:colOff>
                    <xdr:row>22</xdr:row>
                    <xdr:rowOff>0</xdr:rowOff>
                  </from>
                  <to>
                    <xdr:col>9</xdr:col>
                    <xdr:colOff>152400</xdr:colOff>
                    <xdr:row>23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Application Form</vt:lpstr>
      <vt:lpstr>Kinase List</vt:lpstr>
      <vt:lpstr>Powder Compound</vt:lpstr>
      <vt:lpstr>'Application Form'!CheckList</vt:lpstr>
      <vt:lpstr>KinaseList</vt:lpstr>
      <vt:lpstr>'Application Form'!Print_Area</vt:lpstr>
      <vt:lpstr>'Powder Compound'!Print_Area</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鳴海 有剛</dc:creator>
  <cp:lastModifiedBy>鳴海 有剛</cp:lastModifiedBy>
  <cp:lastPrinted>2023-09-06T05:59:08Z</cp:lastPrinted>
  <dcterms:created xsi:type="dcterms:W3CDTF">2020-06-15T05:01:17Z</dcterms:created>
  <dcterms:modified xsi:type="dcterms:W3CDTF">2024-11-15T01:41:12Z</dcterms:modified>
</cp:coreProperties>
</file>