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bs-sv12\Factory\Product\Profiling\Document\Manual\Tool\AppForm\AppForm_2025_04\"/>
    </mc:Choice>
  </mc:AlternateContent>
  <xr:revisionPtr revIDLastSave="0" documentId="13_ncr:1_{9FBB8325-B71D-4EA0-BF9C-BD6E0B8C1F4E}" xr6:coauthVersionLast="47" xr6:coauthVersionMax="47" xr10:uidLastSave="{00000000-0000-0000-0000-000000000000}"/>
  <bookViews>
    <workbookView xWindow="-120" yWindow="-120" windowWidth="29040" windowHeight="17520" xr2:uid="{24E17CDF-7E60-4D6D-A166-C9E7CA2E1753}"/>
  </bookViews>
  <sheets>
    <sheet name="Application Form" sheetId="5" r:id="rId1"/>
    <sheet name="Sample Shipping Info " sheetId="6" r:id="rId2"/>
    <sheet name="Complete Kinase List" sheetId="2" r:id="rId3"/>
  </sheets>
  <definedNames>
    <definedName name="_xlnm._FilterDatabase" localSheetId="0" hidden="1">'Application Form'!$CG$161:$DC$786</definedName>
    <definedName name="_xlnm._FilterDatabase" localSheetId="2" hidden="1">'Complete Kinase List'!$A$1:$C$564</definedName>
    <definedName name="CheckList" localSheetId="0">'Application Form'!$CF$162:$CH$795</definedName>
    <definedName name="KinaseList" localSheetId="1">'Complete Kinase List'!$A$2:$A$554</definedName>
    <definedName name="KinaseList">'Complete Kinase List'!$A$2:$A$554</definedName>
    <definedName name="_xlnm.Print_Area" localSheetId="0">'Application Form'!$F$1:$BH$350</definedName>
    <definedName name="_xlnm.Print_Area" localSheetId="1">'Sample Shipping Info '!$A$1:$O$41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319" i="5" l="1"/>
  <c r="CA319" i="5"/>
  <c r="BZ319" i="5"/>
  <c r="BY319" i="5"/>
  <c r="BX319" i="5"/>
  <c r="BW319" i="5"/>
  <c r="BV319" i="5"/>
  <c r="BU319" i="5"/>
  <c r="CP512" i="5"/>
  <c r="CP510" i="5"/>
  <c r="CW483" i="5"/>
  <c r="CZ497" i="5"/>
  <c r="CZ487" i="5"/>
  <c r="CZ485" i="5"/>
  <c r="CZ483" i="5"/>
  <c r="DB497" i="5"/>
  <c r="CW497" i="5"/>
  <c r="CU497" i="5"/>
  <c r="DB489" i="5"/>
  <c r="CW489" i="5"/>
  <c r="CU489" i="5"/>
  <c r="DB487" i="5"/>
  <c r="CW487" i="5"/>
  <c r="CU487" i="5"/>
  <c r="DB485" i="5"/>
  <c r="CW485" i="5"/>
  <c r="CU485" i="5"/>
  <c r="CZ756" i="5"/>
  <c r="CY755" i="5"/>
  <c r="DB756" i="5"/>
  <c r="CW756" i="5"/>
  <c r="CU756" i="5"/>
  <c r="CP756" i="5"/>
  <c r="CS755" i="5"/>
  <c r="CP755" i="5"/>
  <c r="CY580" i="5"/>
  <c r="DB581" i="5"/>
  <c r="CZ581" i="5"/>
  <c r="CW581" i="5"/>
  <c r="CU581" i="5"/>
  <c r="CS580" i="5"/>
  <c r="CP580" i="5"/>
  <c r="CZ512" i="5"/>
  <c r="CZ510" i="5"/>
  <c r="DB512" i="5"/>
  <c r="CW512" i="5"/>
  <c r="CU512" i="5"/>
  <c r="DB510" i="5"/>
  <c r="CW510" i="5"/>
  <c r="CU510" i="5"/>
  <c r="CY509" i="5"/>
  <c r="CS509" i="5"/>
  <c r="CP509" i="5"/>
  <c r="CZ465" i="5"/>
  <c r="CY465" i="5"/>
  <c r="DB465" i="5"/>
  <c r="CW465" i="5"/>
  <c r="CU465" i="5"/>
  <c r="CS465" i="5"/>
  <c r="CP465" i="5"/>
  <c r="CR162" i="5"/>
  <c r="CY782" i="5"/>
  <c r="CP581" i="5" l="1"/>
  <c r="CT773" i="5"/>
  <c r="CT772" i="5"/>
  <c r="CT748" i="5"/>
  <c r="CT747" i="5"/>
  <c r="CT736" i="5"/>
  <c r="CT735" i="5"/>
  <c r="CT720" i="5"/>
  <c r="CT719" i="5"/>
  <c r="CT698" i="5"/>
  <c r="CT697" i="5"/>
  <c r="CT692" i="5"/>
  <c r="CT691" i="5"/>
  <c r="CT686" i="5"/>
  <c r="CT685" i="5"/>
  <c r="CT677" i="5"/>
  <c r="CT676" i="5"/>
  <c r="CT671" i="5"/>
  <c r="CT670" i="5"/>
  <c r="CT663" i="5"/>
  <c r="CT662" i="5"/>
  <c r="CT657" i="5"/>
  <c r="CT656" i="5"/>
  <c r="CT649" i="5"/>
  <c r="CT648" i="5"/>
  <c r="CT633" i="5"/>
  <c r="CT632" i="5"/>
  <c r="CT619" i="5"/>
  <c r="CT618" i="5"/>
  <c r="CT583" i="5"/>
  <c r="CT582" i="5"/>
  <c r="CT557" i="5"/>
  <c r="CT556" i="5"/>
  <c r="CT549" i="5"/>
  <c r="CT548" i="5"/>
  <c r="CT536" i="5"/>
  <c r="CT535" i="5"/>
  <c r="CT532" i="5"/>
  <c r="CT531" i="5"/>
  <c r="CT527" i="5"/>
  <c r="CT526" i="5"/>
  <c r="CT517" i="5"/>
  <c r="CT516" i="5"/>
  <c r="CT508" i="5"/>
  <c r="CT507" i="5"/>
  <c r="CT493" i="5"/>
  <c r="CT492" i="5"/>
  <c r="CT479" i="5"/>
  <c r="CT478" i="5"/>
  <c r="CT461" i="5"/>
  <c r="CT460" i="5"/>
  <c r="CT455" i="5"/>
  <c r="CT454" i="5"/>
  <c r="CT428" i="5"/>
  <c r="CT427" i="5"/>
  <c r="CT424" i="5"/>
  <c r="CT423" i="5"/>
  <c r="CT418" i="5"/>
  <c r="CT417" i="5"/>
  <c r="CT553" i="5"/>
  <c r="CR410" i="5"/>
  <c r="CR409" i="5"/>
  <c r="CR400" i="5"/>
  <c r="CR399" i="5"/>
  <c r="CR396" i="5"/>
  <c r="CR395" i="5"/>
  <c r="CR392" i="5"/>
  <c r="CR391" i="5"/>
  <c r="CR388" i="5"/>
  <c r="CR387" i="5"/>
  <c r="CR372" i="5"/>
  <c r="CR371" i="5"/>
  <c r="CR362" i="5"/>
  <c r="CR361" i="5"/>
  <c r="CR352" i="5"/>
  <c r="CR351" i="5"/>
  <c r="CR342" i="5"/>
  <c r="CR341" i="5"/>
  <c r="CR326" i="5"/>
  <c r="CR325" i="5"/>
  <c r="CR324" i="5"/>
  <c r="CR323" i="5"/>
  <c r="CR318" i="5"/>
  <c r="CR317" i="5"/>
  <c r="CR312" i="5"/>
  <c r="CR311" i="5"/>
  <c r="CR294" i="5"/>
  <c r="CR293" i="5"/>
  <c r="CR264" i="5"/>
  <c r="CR263" i="5"/>
  <c r="CR256" i="5"/>
  <c r="CR255" i="5"/>
  <c r="CR236" i="5"/>
  <c r="CR235" i="5"/>
  <c r="CR211" i="5"/>
  <c r="CR210" i="5"/>
  <c r="CR205" i="5"/>
  <c r="CR204" i="5"/>
  <c r="CR163" i="5"/>
  <c r="DB579" i="5"/>
  <c r="CZ579" i="5"/>
  <c r="CW579" i="5"/>
  <c r="CU579" i="5"/>
  <c r="CZ546" i="5"/>
  <c r="DB546" i="5"/>
  <c r="CW546" i="5"/>
  <c r="CU546" i="5"/>
  <c r="D10" i="6"/>
  <c r="D19" i="6"/>
  <c r="D18" i="6"/>
  <c r="D17" i="6"/>
  <c r="D16" i="6"/>
  <c r="D15" i="6"/>
  <c r="D13" i="6"/>
  <c r="D12" i="6"/>
  <c r="D11" i="6"/>
  <c r="CG34" i="5"/>
  <c r="CY560" i="5"/>
  <c r="CS562" i="5"/>
  <c r="DB561" i="5"/>
  <c r="CZ561" i="5"/>
  <c r="CW561" i="5"/>
  <c r="CU561" i="5"/>
  <c r="CS560" i="5"/>
  <c r="CP561" i="5"/>
  <c r="CP560" i="5"/>
  <c r="CP162" i="5" l="1"/>
  <c r="CB313" i="5"/>
  <c r="DB769" i="5"/>
  <c r="CZ769" i="5"/>
  <c r="CW769" i="5"/>
  <c r="CU769" i="5"/>
  <c r="DB742" i="5"/>
  <c r="CZ742" i="5"/>
  <c r="CW742" i="5"/>
  <c r="CU742" i="5"/>
  <c r="DB694" i="5"/>
  <c r="CZ694" i="5"/>
  <c r="CW694" i="5"/>
  <c r="CU694" i="5"/>
  <c r="DB615" i="5"/>
  <c r="CZ615" i="5"/>
  <c r="CW615" i="5"/>
  <c r="CU615" i="5"/>
  <c r="DB613" i="5"/>
  <c r="CZ613" i="5"/>
  <c r="CW613" i="5"/>
  <c r="CU613" i="5"/>
  <c r="DB453" i="5"/>
  <c r="CZ453" i="5"/>
  <c r="CW453" i="5"/>
  <c r="CU453" i="5"/>
  <c r="DB451" i="5"/>
  <c r="CZ451" i="5"/>
  <c r="CW451" i="5"/>
  <c r="CU451" i="5"/>
  <c r="CZ447" i="5"/>
  <c r="DB447" i="5"/>
  <c r="CW447" i="5"/>
  <c r="CU447" i="5"/>
  <c r="CG503" i="5"/>
  <c r="CF503" i="5"/>
  <c r="CG523" i="5"/>
  <c r="CF523" i="5"/>
  <c r="CG420" i="5"/>
  <c r="CF420" i="5"/>
  <c r="CG422" i="5"/>
  <c r="CF422" i="5"/>
  <c r="CG426" i="5"/>
  <c r="CF426" i="5"/>
  <c r="CG430" i="5"/>
  <c r="CF430" i="5"/>
  <c r="CG440" i="5"/>
  <c r="CF440" i="5"/>
  <c r="CG442" i="5"/>
  <c r="CF442" i="5"/>
  <c r="CG445" i="5"/>
  <c r="CF445" i="5"/>
  <c r="CG447" i="5"/>
  <c r="CF447" i="5"/>
  <c r="CP447" i="5" s="1"/>
  <c r="CG451" i="5"/>
  <c r="CF451" i="5"/>
  <c r="CP451" i="5" s="1"/>
  <c r="CG453" i="5"/>
  <c r="CF453" i="5"/>
  <c r="CP453" i="5" s="1"/>
  <c r="CG477" i="5"/>
  <c r="CF477" i="5"/>
  <c r="CG485" i="5"/>
  <c r="CF485" i="5"/>
  <c r="CP485" i="5" s="1"/>
  <c r="CG487" i="5"/>
  <c r="CF487" i="5"/>
  <c r="CP487" i="5" s="1"/>
  <c r="CG489" i="5"/>
  <c r="CF489" i="5"/>
  <c r="CP489" i="5" s="1"/>
  <c r="CG497" i="5"/>
  <c r="CF497" i="5"/>
  <c r="CP497" i="5" s="1"/>
  <c r="CG534" i="5"/>
  <c r="CF534" i="5"/>
  <c r="CG538" i="5"/>
  <c r="CF538" i="5"/>
  <c r="CG540" i="5"/>
  <c r="CF540" i="5"/>
  <c r="CG546" i="5"/>
  <c r="CF546" i="5"/>
  <c r="CP546" i="5" s="1"/>
  <c r="CG551" i="5"/>
  <c r="CF551" i="5"/>
  <c r="CG565" i="5"/>
  <c r="CF565" i="5"/>
  <c r="CP579" i="5"/>
  <c r="CG591" i="5"/>
  <c r="CF591" i="5"/>
  <c r="CG593" i="5"/>
  <c r="CF593" i="5"/>
  <c r="CG597" i="5"/>
  <c r="CF597" i="5"/>
  <c r="CG604" i="5"/>
  <c r="CF604" i="5"/>
  <c r="CG609" i="5"/>
  <c r="CF609" i="5"/>
  <c r="CG611" i="5"/>
  <c r="CF611" i="5"/>
  <c r="CG613" i="5"/>
  <c r="CF613" i="5"/>
  <c r="CP613" i="5" s="1"/>
  <c r="CG615" i="5"/>
  <c r="CF615" i="5"/>
  <c r="CP615" i="5" s="1"/>
  <c r="CG617" i="5"/>
  <c r="CF617" i="5"/>
  <c r="CG623" i="5"/>
  <c r="CF623" i="5"/>
  <c r="CG625" i="5"/>
  <c r="CF625" i="5"/>
  <c r="CG627" i="5"/>
  <c r="CF627" i="5"/>
  <c r="CG629" i="5"/>
  <c r="CF629" i="5"/>
  <c r="CG635" i="5"/>
  <c r="CF635" i="5"/>
  <c r="CG643" i="5"/>
  <c r="CF643" i="5"/>
  <c r="CG659" i="5"/>
  <c r="CF659" i="5"/>
  <c r="CG673" i="5"/>
  <c r="CF673" i="5"/>
  <c r="CG675" i="5"/>
  <c r="CF675" i="5"/>
  <c r="CG680" i="5"/>
  <c r="CF680" i="5"/>
  <c r="CG682" i="5"/>
  <c r="CF682" i="5"/>
  <c r="CG684" i="5"/>
  <c r="CF684" i="5"/>
  <c r="CG694" i="5"/>
  <c r="CF694" i="5"/>
  <c r="CP694" i="5" s="1"/>
  <c r="CG696" i="5"/>
  <c r="CF696" i="5"/>
  <c r="CG700" i="5"/>
  <c r="CF700" i="5"/>
  <c r="CG702" i="5"/>
  <c r="CF702" i="5"/>
  <c r="CG706" i="5"/>
  <c r="CF706" i="5"/>
  <c r="CG710" i="5"/>
  <c r="CF710" i="5"/>
  <c r="CG712" i="5"/>
  <c r="CF712" i="5"/>
  <c r="CG714" i="5"/>
  <c r="CF714" i="5"/>
  <c r="CG716" i="5"/>
  <c r="CF716" i="5"/>
  <c r="CG718" i="5"/>
  <c r="CF718" i="5"/>
  <c r="CG722" i="5"/>
  <c r="CF722" i="5"/>
  <c r="CG731" i="5"/>
  <c r="CF731" i="5"/>
  <c r="CG742" i="5"/>
  <c r="CF742" i="5"/>
  <c r="CP742" i="5" s="1"/>
  <c r="CG750" i="5"/>
  <c r="CF750" i="5"/>
  <c r="CG752" i="5"/>
  <c r="CF752" i="5"/>
  <c r="CG759" i="5"/>
  <c r="CF759" i="5"/>
  <c r="CG762" i="5"/>
  <c r="CF762" i="5"/>
  <c r="CG769" i="5"/>
  <c r="CF769" i="5"/>
  <c r="CP769" i="5" s="1"/>
  <c r="CG775" i="5"/>
  <c r="CF775" i="5"/>
  <c r="CG777" i="5"/>
  <c r="CF777" i="5"/>
  <c r="CG779" i="5"/>
  <c r="CF779" i="5"/>
  <c r="CG781" i="5"/>
  <c r="CF781" i="5"/>
  <c r="CG783" i="5"/>
  <c r="CF783" i="5"/>
  <c r="CG785" i="5"/>
  <c r="CF785" i="5"/>
  <c r="CG787" i="5"/>
  <c r="CF787" i="5"/>
  <c r="DB449" i="5"/>
  <c r="CZ449" i="5"/>
  <c r="CW449" i="5"/>
  <c r="CU449" i="5"/>
  <c r="CP449" i="5"/>
  <c r="DB491" i="5"/>
  <c r="CZ491" i="5"/>
  <c r="CW491" i="5"/>
  <c r="CU491" i="5"/>
  <c r="CP491" i="5"/>
  <c r="DB519" i="5"/>
  <c r="CZ519" i="5"/>
  <c r="CW519" i="5"/>
  <c r="CU519" i="5"/>
  <c r="CP519" i="5"/>
  <c r="DB521" i="5"/>
  <c r="CZ521" i="5"/>
  <c r="CW521" i="5"/>
  <c r="CU521" i="5"/>
  <c r="CP521" i="5"/>
  <c r="DB542" i="5"/>
  <c r="CZ542" i="5"/>
  <c r="CW542" i="5"/>
  <c r="CU542" i="5"/>
  <c r="CP542" i="5"/>
  <c r="DB563" i="5"/>
  <c r="CZ563" i="5"/>
  <c r="CW563" i="5"/>
  <c r="CU563" i="5"/>
  <c r="CP563" i="5"/>
  <c r="DB595" i="5"/>
  <c r="CZ595" i="5"/>
  <c r="CW595" i="5"/>
  <c r="CU595" i="5"/>
  <c r="CP595" i="5"/>
  <c r="DB606" i="5"/>
  <c r="CZ606" i="5"/>
  <c r="CW606" i="5"/>
  <c r="CU606" i="5"/>
  <c r="CP606" i="5"/>
  <c r="DB621" i="5"/>
  <c r="CZ621" i="5"/>
  <c r="CW621" i="5"/>
  <c r="CU621" i="5"/>
  <c r="CP621" i="5"/>
  <c r="DB645" i="5"/>
  <c r="CZ645" i="5"/>
  <c r="CW645" i="5"/>
  <c r="CU645" i="5"/>
  <c r="CP645" i="5"/>
  <c r="DB647" i="5"/>
  <c r="CZ647" i="5"/>
  <c r="CW647" i="5"/>
  <c r="CU647" i="5"/>
  <c r="CP647" i="5"/>
  <c r="DB661" i="5"/>
  <c r="CZ661" i="5"/>
  <c r="CW661" i="5"/>
  <c r="CU661" i="5"/>
  <c r="CP661" i="5"/>
  <c r="DB666" i="5"/>
  <c r="CZ666" i="5"/>
  <c r="CW666" i="5"/>
  <c r="CU666" i="5"/>
  <c r="CP666" i="5"/>
  <c r="DB669" i="5"/>
  <c r="CZ669" i="5"/>
  <c r="CW669" i="5"/>
  <c r="CU669" i="5"/>
  <c r="CP669" i="5"/>
  <c r="DB690" i="5"/>
  <c r="CZ690" i="5"/>
  <c r="CW690" i="5"/>
  <c r="CU690" i="5"/>
  <c r="CP690" i="5"/>
  <c r="DB704" i="5"/>
  <c r="CZ704" i="5"/>
  <c r="CW704" i="5"/>
  <c r="CU704" i="5"/>
  <c r="CP704" i="5"/>
  <c r="DB738" i="5"/>
  <c r="CZ738" i="5"/>
  <c r="CW738" i="5"/>
  <c r="CU738" i="5"/>
  <c r="CP738" i="5"/>
  <c r="DB764" i="5"/>
  <c r="CZ764" i="5"/>
  <c r="CW764" i="5"/>
  <c r="CU764" i="5"/>
  <c r="CP764" i="5"/>
  <c r="CP767" i="5"/>
  <c r="DB767" i="5"/>
  <c r="CZ767" i="5"/>
  <c r="CW767" i="5"/>
  <c r="CU767" i="5"/>
  <c r="CY763" i="5"/>
  <c r="CS763" i="5"/>
  <c r="CP763" i="5"/>
  <c r="DB773" i="5" l="1"/>
  <c r="DB771" i="5"/>
  <c r="DB757" i="5"/>
  <c r="DB754" i="5"/>
  <c r="DB748" i="5"/>
  <c r="DB746" i="5"/>
  <c r="DB744" i="5"/>
  <c r="DB740" i="5"/>
  <c r="DB736" i="5"/>
  <c r="DB733" i="5"/>
  <c r="DB729" i="5"/>
  <c r="DB726" i="5"/>
  <c r="DB720" i="5"/>
  <c r="DB708" i="5"/>
  <c r="DB698" i="5"/>
  <c r="DB692" i="5"/>
  <c r="DB688" i="5"/>
  <c r="DB686" i="5"/>
  <c r="DB677" i="5"/>
  <c r="DB671" i="5"/>
  <c r="DB663" i="5"/>
  <c r="DB657" i="5"/>
  <c r="DB655" i="5"/>
  <c r="DB653" i="5"/>
  <c r="DB651" i="5"/>
  <c r="DB649" i="5"/>
  <c r="DB641" i="5"/>
  <c r="DB639" i="5"/>
  <c r="DB637" i="5"/>
  <c r="DB633" i="5"/>
  <c r="DB631" i="5"/>
  <c r="DB619" i="5"/>
  <c r="DB599" i="5"/>
  <c r="DB583" i="5"/>
  <c r="DB559" i="5"/>
  <c r="DB557" i="5"/>
  <c r="DB555" i="5"/>
  <c r="DB553" i="5"/>
  <c r="DB549" i="5"/>
  <c r="DB544" i="5"/>
  <c r="DB536" i="5"/>
  <c r="DB532" i="5"/>
  <c r="DB530" i="5"/>
  <c r="DB528" i="5"/>
  <c r="DB527" i="5"/>
  <c r="DB525" i="5"/>
  <c r="DB517" i="5"/>
  <c r="DB515" i="5"/>
  <c r="DB508" i="5"/>
  <c r="DB501" i="5"/>
  <c r="DB499" i="5"/>
  <c r="DB495" i="5"/>
  <c r="DB493" i="5"/>
  <c r="DB483" i="5"/>
  <c r="DB481" i="5"/>
  <c r="DB479" i="5"/>
  <c r="DB475" i="5"/>
  <c r="DB473" i="5"/>
  <c r="DB471" i="5"/>
  <c r="DB469" i="5"/>
  <c r="DB467" i="5"/>
  <c r="DB464" i="5"/>
  <c r="DB463" i="5"/>
  <c r="DB461" i="5"/>
  <c r="DB459" i="5"/>
  <c r="DB457" i="5"/>
  <c r="DB455" i="5"/>
  <c r="DB443" i="5"/>
  <c r="DB438" i="5"/>
  <c r="DB434" i="5"/>
  <c r="DB432" i="5"/>
  <c r="DB428" i="5"/>
  <c r="DB424" i="5"/>
  <c r="DB418" i="5"/>
  <c r="DB416" i="5"/>
  <c r="DB414" i="5"/>
  <c r="DB412" i="5"/>
  <c r="DB410" i="5"/>
  <c r="DB408" i="5"/>
  <c r="DB406" i="5"/>
  <c r="DB404" i="5"/>
  <c r="DB402" i="5"/>
  <c r="DB400" i="5"/>
  <c r="DB398" i="5"/>
  <c r="DB396" i="5"/>
  <c r="DB394" i="5"/>
  <c r="DB392" i="5"/>
  <c r="DB390" i="5"/>
  <c r="DB388" i="5"/>
  <c r="DB386" i="5"/>
  <c r="DB384" i="5"/>
  <c r="DB382" i="5"/>
  <c r="DB380" i="5"/>
  <c r="DB378" i="5"/>
  <c r="DB376" i="5"/>
  <c r="DB374" i="5"/>
  <c r="DB372" i="5"/>
  <c r="DB370" i="5"/>
  <c r="DB368" i="5"/>
  <c r="DB366" i="5"/>
  <c r="DB364" i="5"/>
  <c r="DB362" i="5"/>
  <c r="DB360" i="5"/>
  <c r="DB358" i="5"/>
  <c r="DB356" i="5"/>
  <c r="DB354" i="5"/>
  <c r="DB352" i="5"/>
  <c r="DB350" i="5"/>
  <c r="DB348" i="5"/>
  <c r="DB346" i="5"/>
  <c r="DB344" i="5"/>
  <c r="DB342" i="5"/>
  <c r="DB340" i="5"/>
  <c r="DB338" i="5"/>
  <c r="DB336" i="5"/>
  <c r="DB334" i="5"/>
  <c r="DB332" i="5"/>
  <c r="DB330" i="5"/>
  <c r="DB328" i="5"/>
  <c r="DB326" i="5"/>
  <c r="DB324" i="5"/>
  <c r="DB322" i="5"/>
  <c r="DB320" i="5"/>
  <c r="DB318" i="5"/>
  <c r="DB316" i="5"/>
  <c r="DB314" i="5"/>
  <c r="DB312" i="5"/>
  <c r="DB310" i="5"/>
  <c r="DB308" i="5"/>
  <c r="DB306" i="5"/>
  <c r="DB304" i="5"/>
  <c r="DB302" i="5"/>
  <c r="DB300" i="5"/>
  <c r="DB298" i="5"/>
  <c r="DB296" i="5"/>
  <c r="DB294" i="5"/>
  <c r="DB292" i="5"/>
  <c r="DB290" i="5"/>
  <c r="DB288" i="5"/>
  <c r="DB286" i="5"/>
  <c r="DB282" i="5"/>
  <c r="DB280" i="5"/>
  <c r="DB278" i="5"/>
  <c r="DB276" i="5"/>
  <c r="DB274" i="5"/>
  <c r="DB272" i="5"/>
  <c r="DB270" i="5"/>
  <c r="DB268" i="5"/>
  <c r="DB266" i="5"/>
  <c r="DB264" i="5"/>
  <c r="DB262" i="5"/>
  <c r="DB260" i="5"/>
  <c r="DB258" i="5"/>
  <c r="DB256" i="5"/>
  <c r="DB254" i="5"/>
  <c r="DB252" i="5"/>
  <c r="DB250" i="5"/>
  <c r="DB248" i="5"/>
  <c r="DB246" i="5"/>
  <c r="DB244" i="5"/>
  <c r="DB242" i="5"/>
  <c r="DB240" i="5"/>
  <c r="DB238" i="5"/>
  <c r="DB236" i="5"/>
  <c r="DB234" i="5"/>
  <c r="DB232" i="5"/>
  <c r="DB230" i="5"/>
  <c r="DB229" i="5"/>
  <c r="DB227" i="5"/>
  <c r="DB225" i="5"/>
  <c r="DB223" i="5"/>
  <c r="DB221" i="5"/>
  <c r="DB219" i="5"/>
  <c r="DB217" i="5"/>
  <c r="DB215" i="5"/>
  <c r="DB213" i="5"/>
  <c r="DB211" i="5"/>
  <c r="DB209" i="5"/>
  <c r="DB207" i="5"/>
  <c r="DB205" i="5"/>
  <c r="DB203" i="5"/>
  <c r="DB201" i="5"/>
  <c r="DB199" i="5"/>
  <c r="DB197" i="5"/>
  <c r="DB195" i="5"/>
  <c r="DB193" i="5"/>
  <c r="DB191" i="5"/>
  <c r="DB189" i="5"/>
  <c r="DB187" i="5"/>
  <c r="DB185" i="5"/>
  <c r="DB183" i="5"/>
  <c r="DB181" i="5"/>
  <c r="DB179" i="5"/>
  <c r="DB177" i="5"/>
  <c r="DB175" i="5"/>
  <c r="DB173" i="5"/>
  <c r="DB171" i="5"/>
  <c r="DB169" i="5"/>
  <c r="DB167" i="5"/>
  <c r="DB165" i="5"/>
  <c r="DB163" i="5"/>
  <c r="CZ734" i="5"/>
  <c r="CZ607" i="5"/>
  <c r="CZ602" i="5"/>
  <c r="CZ601" i="5"/>
  <c r="CZ600" i="5"/>
  <c r="CZ577" i="5"/>
  <c r="CZ576" i="5"/>
  <c r="CZ575" i="5"/>
  <c r="CZ574" i="5"/>
  <c r="CZ573" i="5"/>
  <c r="CZ572" i="5"/>
  <c r="CZ571" i="5"/>
  <c r="CZ570" i="5"/>
  <c r="CZ569" i="5"/>
  <c r="CZ568" i="5"/>
  <c r="CZ567" i="5"/>
  <c r="CZ566" i="5"/>
  <c r="CZ513" i="5"/>
  <c r="CZ504" i="5"/>
  <c r="CZ436" i="5"/>
  <c r="CZ435" i="5"/>
  <c r="CU734" i="5" l="1"/>
  <c r="CU607" i="5"/>
  <c r="CU602" i="5"/>
  <c r="CU601" i="5"/>
  <c r="CU600" i="5"/>
  <c r="CU577" i="5"/>
  <c r="CU576" i="5"/>
  <c r="CU575" i="5"/>
  <c r="CU574" i="5"/>
  <c r="CU573" i="5"/>
  <c r="CU572" i="5"/>
  <c r="CU571" i="5"/>
  <c r="CU570" i="5"/>
  <c r="CU569" i="5"/>
  <c r="CU568" i="5"/>
  <c r="CU567" i="5"/>
  <c r="CU566" i="5"/>
  <c r="CU513" i="5"/>
  <c r="CU504" i="5"/>
  <c r="CU435" i="5"/>
  <c r="CW773" i="5"/>
  <c r="CW771" i="5"/>
  <c r="CW757" i="5"/>
  <c r="CW754" i="5"/>
  <c r="CW748" i="5"/>
  <c r="CW746" i="5"/>
  <c r="CW744" i="5"/>
  <c r="CW740" i="5"/>
  <c r="CW736" i="5"/>
  <c r="CW733" i="5"/>
  <c r="CW729" i="5"/>
  <c r="CW726" i="5"/>
  <c r="CW720" i="5"/>
  <c r="CW708" i="5"/>
  <c r="CW698" i="5"/>
  <c r="CW692" i="5"/>
  <c r="CW688" i="5"/>
  <c r="CW686" i="5"/>
  <c r="CW677" i="5"/>
  <c r="CW671" i="5"/>
  <c r="CW663" i="5"/>
  <c r="CW657" i="5"/>
  <c r="CW655" i="5"/>
  <c r="CW653" i="5"/>
  <c r="CW651" i="5"/>
  <c r="CW649" i="5"/>
  <c r="CW641" i="5"/>
  <c r="CW639" i="5"/>
  <c r="CW637" i="5"/>
  <c r="CW633" i="5"/>
  <c r="CW631" i="5"/>
  <c r="CW619" i="5"/>
  <c r="CW599" i="5"/>
  <c r="CW583" i="5"/>
  <c r="CW559" i="5"/>
  <c r="CW557" i="5"/>
  <c r="CW555" i="5"/>
  <c r="CW553" i="5"/>
  <c r="CW549" i="5"/>
  <c r="CW544" i="5"/>
  <c r="CW536" i="5"/>
  <c r="CW532" i="5"/>
  <c r="CW530" i="5"/>
  <c r="CW528" i="5"/>
  <c r="CW527" i="5"/>
  <c r="CW525" i="5"/>
  <c r="CW517" i="5"/>
  <c r="CW515" i="5"/>
  <c r="CW508" i="5"/>
  <c r="CW501" i="5"/>
  <c r="CW499" i="5"/>
  <c r="CW495" i="5"/>
  <c r="CW493" i="5"/>
  <c r="CW481" i="5"/>
  <c r="CW479" i="5"/>
  <c r="CW475" i="5"/>
  <c r="CW473" i="5"/>
  <c r="CW471" i="5"/>
  <c r="CW469" i="5"/>
  <c r="CW467" i="5"/>
  <c r="CW464" i="5"/>
  <c r="CW463" i="5"/>
  <c r="CW461" i="5"/>
  <c r="CW459" i="5"/>
  <c r="CW457" i="5"/>
  <c r="CW455" i="5"/>
  <c r="CW443" i="5"/>
  <c r="CW438" i="5"/>
  <c r="CW434" i="5"/>
  <c r="CW432" i="5"/>
  <c r="CW428" i="5"/>
  <c r="CW424" i="5"/>
  <c r="CW418" i="5"/>
  <c r="CW416" i="5"/>
  <c r="CW412" i="5"/>
  <c r="CW410" i="5"/>
  <c r="CW408" i="5"/>
  <c r="CW406" i="5"/>
  <c r="CW404" i="5"/>
  <c r="CW402" i="5"/>
  <c r="CW400" i="5"/>
  <c r="CW398" i="5"/>
  <c r="CW396" i="5"/>
  <c r="CW394" i="5"/>
  <c r="CW392" i="5"/>
  <c r="CW390" i="5"/>
  <c r="CW388" i="5"/>
  <c r="CW386" i="5"/>
  <c r="CW384" i="5"/>
  <c r="CW374" i="5"/>
  <c r="CW372" i="5"/>
  <c r="CW370" i="5"/>
  <c r="CW362" i="5"/>
  <c r="CW360" i="5"/>
  <c r="CW352" i="5"/>
  <c r="CW350" i="5"/>
  <c r="CW348" i="5"/>
  <c r="CW346" i="5"/>
  <c r="CW344" i="5"/>
  <c r="CW342" i="5"/>
  <c r="CW328" i="5"/>
  <c r="CW326" i="5"/>
  <c r="CW324" i="5"/>
  <c r="CW322" i="5"/>
  <c r="CW320" i="5"/>
  <c r="CW318" i="5"/>
  <c r="CW316" i="5"/>
  <c r="CW314" i="5"/>
  <c r="CW312" i="5"/>
  <c r="CW310" i="5"/>
  <c r="CW308" i="5"/>
  <c r="CW306" i="5"/>
  <c r="CW304" i="5"/>
  <c r="CW302" i="5"/>
  <c r="CW300" i="5"/>
  <c r="CW298" i="5"/>
  <c r="CW296" i="5"/>
  <c r="CW294" i="5"/>
  <c r="CW292" i="5"/>
  <c r="CW290" i="5"/>
  <c r="CW282" i="5"/>
  <c r="CW272" i="5"/>
  <c r="CW268" i="5"/>
  <c r="CW264" i="5"/>
  <c r="CW262" i="5"/>
  <c r="CW260" i="5"/>
  <c r="CW258" i="5"/>
  <c r="CW256" i="5"/>
  <c r="CW254" i="5"/>
  <c r="CW252" i="5"/>
  <c r="CW250" i="5"/>
  <c r="CW248" i="5"/>
  <c r="CW246" i="5"/>
  <c r="CW244" i="5"/>
  <c r="CW242" i="5"/>
  <c r="CW240" i="5"/>
  <c r="CW238" i="5"/>
  <c r="CW236" i="5"/>
  <c r="CW234" i="5"/>
  <c r="CW211" i="5"/>
  <c r="CW209" i="5"/>
  <c r="CW207" i="5"/>
  <c r="CW205" i="5"/>
  <c r="CW201" i="5"/>
  <c r="CW199" i="5"/>
  <c r="CW197" i="5"/>
  <c r="CW195" i="5"/>
  <c r="CW193" i="5"/>
  <c r="CW191" i="5"/>
  <c r="CW171" i="5"/>
  <c r="CW169" i="5"/>
  <c r="CW163" i="5"/>
  <c r="CU773" i="5" l="1"/>
  <c r="CU771" i="5"/>
  <c r="CU757" i="5"/>
  <c r="CU754" i="5"/>
  <c r="CU748" i="5"/>
  <c r="CU746" i="5"/>
  <c r="CU744" i="5"/>
  <c r="CU740" i="5"/>
  <c r="CU736" i="5"/>
  <c r="CU733" i="5"/>
  <c r="CU729" i="5"/>
  <c r="CU726" i="5"/>
  <c r="CU720" i="5"/>
  <c r="CU708" i="5"/>
  <c r="CU698" i="5"/>
  <c r="CU692" i="5"/>
  <c r="CU688" i="5"/>
  <c r="CU686" i="5"/>
  <c r="CU677" i="5"/>
  <c r="CU671" i="5"/>
  <c r="CU663" i="5"/>
  <c r="CU657" i="5"/>
  <c r="CU655" i="5"/>
  <c r="CU653" i="5"/>
  <c r="CU651" i="5"/>
  <c r="CU649" i="5"/>
  <c r="CU641" i="5"/>
  <c r="CU639" i="5"/>
  <c r="CU637" i="5"/>
  <c r="CU633" i="5"/>
  <c r="CU631" i="5"/>
  <c r="CU619" i="5"/>
  <c r="CU599" i="5"/>
  <c r="CU583" i="5"/>
  <c r="CU559" i="5"/>
  <c r="CU557" i="5"/>
  <c r="CU555" i="5"/>
  <c r="CU553" i="5"/>
  <c r="CU549" i="5"/>
  <c r="CU544" i="5"/>
  <c r="CU536" i="5"/>
  <c r="CU532" i="5"/>
  <c r="CU530" i="5"/>
  <c r="CU528" i="5"/>
  <c r="CU527" i="5"/>
  <c r="CU525" i="5"/>
  <c r="CU517" i="5"/>
  <c r="CU515" i="5"/>
  <c r="CU508" i="5"/>
  <c r="CU501" i="5"/>
  <c r="CU499" i="5"/>
  <c r="CU495" i="5"/>
  <c r="CU493" i="5"/>
  <c r="CU483" i="5"/>
  <c r="CU481" i="5"/>
  <c r="CU479" i="5"/>
  <c r="CU475" i="5"/>
  <c r="CU473" i="5"/>
  <c r="CU471" i="5"/>
  <c r="CU469" i="5"/>
  <c r="CU467" i="5"/>
  <c r="CU464" i="5"/>
  <c r="CU463" i="5"/>
  <c r="CU461" i="5"/>
  <c r="CU459" i="5"/>
  <c r="CU457" i="5"/>
  <c r="CU455" i="5"/>
  <c r="CU443" i="5"/>
  <c r="CU438" i="5"/>
  <c r="CU434" i="5"/>
  <c r="CU432" i="5"/>
  <c r="CU428" i="5"/>
  <c r="CU424" i="5"/>
  <c r="CU418" i="5"/>
  <c r="CU416" i="5"/>
  <c r="CU412" i="5"/>
  <c r="CU410" i="5"/>
  <c r="CU408" i="5"/>
  <c r="CU406" i="5"/>
  <c r="CU404" i="5"/>
  <c r="CU402" i="5"/>
  <c r="CU400" i="5"/>
  <c r="CU398" i="5"/>
  <c r="CU396" i="5"/>
  <c r="CU394" i="5"/>
  <c r="CU392" i="5"/>
  <c r="CU390" i="5"/>
  <c r="CU388" i="5"/>
  <c r="CU386" i="5"/>
  <c r="CU384" i="5"/>
  <c r="CU374" i="5"/>
  <c r="CU372" i="5"/>
  <c r="CU370" i="5"/>
  <c r="CU362" i="5"/>
  <c r="CU360" i="5"/>
  <c r="CU352" i="5"/>
  <c r="CU350" i="5"/>
  <c r="CU348" i="5"/>
  <c r="CU346" i="5"/>
  <c r="CU344" i="5"/>
  <c r="CU342" i="5"/>
  <c r="CU328" i="5"/>
  <c r="CU326" i="5"/>
  <c r="CU324" i="5"/>
  <c r="CU322" i="5"/>
  <c r="CU320" i="5"/>
  <c r="CU318" i="5"/>
  <c r="CU316" i="5"/>
  <c r="CU314" i="5"/>
  <c r="CU312" i="5"/>
  <c r="CU310" i="5"/>
  <c r="CU308" i="5"/>
  <c r="CU306" i="5"/>
  <c r="CU304" i="5"/>
  <c r="CU302" i="5"/>
  <c r="CU300" i="5"/>
  <c r="CU298" i="5"/>
  <c r="CU296" i="5"/>
  <c r="CU294" i="5"/>
  <c r="CU292" i="5"/>
  <c r="CU290" i="5"/>
  <c r="CU282" i="5"/>
  <c r="CU272" i="5"/>
  <c r="CU268" i="5"/>
  <c r="CU264" i="5"/>
  <c r="CU262" i="5"/>
  <c r="CU260" i="5"/>
  <c r="CU258" i="5"/>
  <c r="CU256" i="5"/>
  <c r="CU254" i="5"/>
  <c r="CU252" i="5"/>
  <c r="CU250" i="5"/>
  <c r="CU248" i="5"/>
  <c r="CU246" i="5"/>
  <c r="CU244" i="5"/>
  <c r="CU242" i="5"/>
  <c r="CU240" i="5"/>
  <c r="CU238" i="5"/>
  <c r="CU236" i="5"/>
  <c r="CU234" i="5"/>
  <c r="CU211" i="5"/>
  <c r="CU209" i="5"/>
  <c r="CU207" i="5"/>
  <c r="CU205" i="5"/>
  <c r="CU201" i="5"/>
  <c r="CU199" i="5"/>
  <c r="CU197" i="5"/>
  <c r="CU195" i="5"/>
  <c r="CU193" i="5"/>
  <c r="CU191" i="5"/>
  <c r="CU171" i="5"/>
  <c r="CU169" i="5"/>
  <c r="CU163" i="5"/>
  <c r="CS782" i="5" l="1"/>
  <c r="CS780" i="5"/>
  <c r="CS778" i="5"/>
  <c r="CS776" i="5"/>
  <c r="CS774" i="5"/>
  <c r="CS772" i="5"/>
  <c r="CS770" i="5"/>
  <c r="CS768" i="5"/>
  <c r="CS766" i="5"/>
  <c r="CS761" i="5"/>
  <c r="CS760" i="5"/>
  <c r="CS758" i="5"/>
  <c r="CS757" i="5"/>
  <c r="CS753" i="5"/>
  <c r="CS751" i="5"/>
  <c r="CS749" i="5"/>
  <c r="CS747" i="5"/>
  <c r="CS745" i="5"/>
  <c r="CS743" i="5"/>
  <c r="CS741" i="5"/>
  <c r="CS739" i="5"/>
  <c r="CS737" i="5"/>
  <c r="CS735" i="5"/>
  <c r="CS732" i="5"/>
  <c r="CS730" i="5"/>
  <c r="CS728" i="5"/>
  <c r="CS727" i="5"/>
  <c r="CS725" i="5"/>
  <c r="CS724" i="5"/>
  <c r="CS723" i="5"/>
  <c r="CS721" i="5"/>
  <c r="CS719" i="5"/>
  <c r="CS717" i="5"/>
  <c r="CS715" i="5"/>
  <c r="CS713" i="5"/>
  <c r="CS711" i="5"/>
  <c r="CS709" i="5"/>
  <c r="CS707" i="5"/>
  <c r="CS705" i="5"/>
  <c r="CS703" i="5"/>
  <c r="CS701" i="5"/>
  <c r="CS699" i="5"/>
  <c r="CS697" i="5"/>
  <c r="CS695" i="5"/>
  <c r="CS693" i="5"/>
  <c r="CS691" i="5"/>
  <c r="CS689" i="5"/>
  <c r="CS687" i="5"/>
  <c r="CS685" i="5"/>
  <c r="CS683" i="5"/>
  <c r="CS681" i="5"/>
  <c r="CS679" i="5"/>
  <c r="CS678" i="5"/>
  <c r="CS676" i="5"/>
  <c r="CS674" i="5"/>
  <c r="CS672" i="5"/>
  <c r="CS670" i="5"/>
  <c r="CS668" i="5"/>
  <c r="CS667" i="5"/>
  <c r="CS665" i="5"/>
  <c r="CS664" i="5"/>
  <c r="CS662" i="5"/>
  <c r="CS660" i="5"/>
  <c r="CS658" i="5"/>
  <c r="CS656" i="5"/>
  <c r="CS654" i="5"/>
  <c r="CS652" i="5"/>
  <c r="CS650" i="5"/>
  <c r="CS648" i="5"/>
  <c r="CS646" i="5"/>
  <c r="CS644" i="5"/>
  <c r="CS642" i="5"/>
  <c r="CS640" i="5"/>
  <c r="CS638" i="5"/>
  <c r="CS636" i="5"/>
  <c r="CS634" i="5"/>
  <c r="CS632" i="5"/>
  <c r="CS630" i="5"/>
  <c r="CS628" i="5"/>
  <c r="CS626" i="5"/>
  <c r="CS624" i="5"/>
  <c r="CS622" i="5"/>
  <c r="CS620" i="5"/>
  <c r="CS618" i="5"/>
  <c r="CS616" i="5"/>
  <c r="CS614" i="5"/>
  <c r="CS612" i="5"/>
  <c r="CS610" i="5"/>
  <c r="CS608" i="5"/>
  <c r="CS605" i="5"/>
  <c r="CS603" i="5"/>
  <c r="CS598" i="5"/>
  <c r="CS596" i="5"/>
  <c r="CS594" i="5"/>
  <c r="CS592" i="5"/>
  <c r="CS590" i="5"/>
  <c r="CS588" i="5"/>
  <c r="CS586" i="5"/>
  <c r="CS584" i="5"/>
  <c r="CS582" i="5"/>
  <c r="CS578" i="5"/>
  <c r="CS564" i="5"/>
  <c r="CS558" i="5"/>
  <c r="CS556" i="5"/>
  <c r="CS554" i="5"/>
  <c r="CS553" i="5"/>
  <c r="CS552" i="5"/>
  <c r="CS550" i="5"/>
  <c r="CS548" i="5"/>
  <c r="CS547" i="5"/>
  <c r="CS545" i="5"/>
  <c r="CS543" i="5"/>
  <c r="CS541" i="5"/>
  <c r="CS539" i="5"/>
  <c r="CS537" i="5"/>
  <c r="CS535" i="5"/>
  <c r="CS533" i="5"/>
  <c r="CS531" i="5"/>
  <c r="CS529" i="5"/>
  <c r="CS528" i="5"/>
  <c r="CS526" i="5"/>
  <c r="CS524" i="5"/>
  <c r="CS522" i="5"/>
  <c r="CS520" i="5"/>
  <c r="CS518" i="5"/>
  <c r="CS516" i="5"/>
  <c r="CS514" i="5"/>
  <c r="CS511" i="5"/>
  <c r="CS507" i="5"/>
  <c r="CS505" i="5"/>
  <c r="CS502" i="5"/>
  <c r="CS500" i="5"/>
  <c r="CS498" i="5"/>
  <c r="CS496" i="5"/>
  <c r="CS494" i="5"/>
  <c r="CS492" i="5"/>
  <c r="CS490" i="5"/>
  <c r="CS488" i="5"/>
  <c r="CS486" i="5"/>
  <c r="CS484" i="5"/>
  <c r="CS482" i="5"/>
  <c r="CS480" i="5"/>
  <c r="CS478" i="5"/>
  <c r="CS476" i="5"/>
  <c r="CS474" i="5"/>
  <c r="CS472" i="5"/>
  <c r="CS470" i="5"/>
  <c r="CS468" i="5"/>
  <c r="CS466" i="5"/>
  <c r="CS464" i="5"/>
  <c r="CS462" i="5"/>
  <c r="CS460" i="5"/>
  <c r="CS458" i="5"/>
  <c r="CS456" i="5"/>
  <c r="CS454" i="5"/>
  <c r="CS452" i="5"/>
  <c r="CS450" i="5"/>
  <c r="CS448" i="5"/>
  <c r="CS446" i="5"/>
  <c r="CS444" i="5"/>
  <c r="CS443" i="5"/>
  <c r="CS441" i="5"/>
  <c r="CS439" i="5"/>
  <c r="CS437" i="5"/>
  <c r="CS433" i="5"/>
  <c r="CS431" i="5"/>
  <c r="CS429" i="5"/>
  <c r="CS427" i="5"/>
  <c r="CS425" i="5"/>
  <c r="CS423" i="5"/>
  <c r="CS421" i="5"/>
  <c r="CS419" i="5"/>
  <c r="CS417" i="5"/>
  <c r="CS415" i="5"/>
  <c r="CS411" i="5"/>
  <c r="CS409" i="5"/>
  <c r="CS407" i="5"/>
  <c r="CS405" i="5"/>
  <c r="CS403" i="5"/>
  <c r="CS401" i="5"/>
  <c r="CS399" i="5"/>
  <c r="CS397" i="5"/>
  <c r="CS395" i="5"/>
  <c r="CS393" i="5"/>
  <c r="CS391" i="5"/>
  <c r="CS389" i="5"/>
  <c r="CS387" i="5"/>
  <c r="CS385" i="5"/>
  <c r="CS383" i="5"/>
  <c r="CS373" i="5"/>
  <c r="CS371" i="5"/>
  <c r="CS369" i="5"/>
  <c r="CS361" i="5"/>
  <c r="CS359" i="5"/>
  <c r="CS351" i="5"/>
  <c r="CS349" i="5"/>
  <c r="CS347" i="5"/>
  <c r="CS345" i="5"/>
  <c r="CS343" i="5"/>
  <c r="CS341" i="5"/>
  <c r="CS327" i="5"/>
  <c r="CS325" i="5"/>
  <c r="CS323" i="5"/>
  <c r="CS321" i="5"/>
  <c r="CS319" i="5"/>
  <c r="CS317" i="5"/>
  <c r="CS315" i="5"/>
  <c r="CS313" i="5"/>
  <c r="CS311" i="5"/>
  <c r="CS309" i="5"/>
  <c r="CS307" i="5"/>
  <c r="CS305" i="5"/>
  <c r="CS303" i="5"/>
  <c r="CS301" i="5"/>
  <c r="CS299" i="5"/>
  <c r="CS297" i="5"/>
  <c r="CS295" i="5"/>
  <c r="CS293" i="5"/>
  <c r="CS291" i="5"/>
  <c r="CS289" i="5"/>
  <c r="CS281" i="5"/>
  <c r="CS271" i="5"/>
  <c r="CS267" i="5"/>
  <c r="CS263" i="5"/>
  <c r="CS261" i="5"/>
  <c r="CS259" i="5"/>
  <c r="CS257" i="5"/>
  <c r="CS255" i="5"/>
  <c r="CS253" i="5"/>
  <c r="CS251" i="5"/>
  <c r="CS249" i="5"/>
  <c r="CS247" i="5"/>
  <c r="CS245" i="5"/>
  <c r="CS243" i="5"/>
  <c r="CS241" i="5"/>
  <c r="CS239" i="5"/>
  <c r="CS237" i="5"/>
  <c r="CS235" i="5"/>
  <c r="CS233" i="5"/>
  <c r="CS210" i="5"/>
  <c r="CS208" i="5"/>
  <c r="CS206" i="5"/>
  <c r="CS204" i="5"/>
  <c r="CS200" i="5"/>
  <c r="CS198" i="5"/>
  <c r="CS196" i="5"/>
  <c r="CS194" i="5"/>
  <c r="CS192" i="5"/>
  <c r="CS190" i="5"/>
  <c r="CS170" i="5"/>
  <c r="CS168" i="5"/>
  <c r="CS162" i="5"/>
  <c r="CY162" i="5"/>
  <c r="CZ213" i="5" l="1"/>
  <c r="CY212" i="5"/>
  <c r="CZ217" i="5"/>
  <c r="CY216" i="5"/>
  <c r="CZ221" i="5"/>
  <c r="CY220" i="5"/>
  <c r="CZ230" i="5"/>
  <c r="CP163" i="5"/>
  <c r="CP164" i="5"/>
  <c r="CP165" i="5"/>
  <c r="CP166" i="5"/>
  <c r="CP167" i="5"/>
  <c r="CP168" i="5"/>
  <c r="CP169" i="5"/>
  <c r="CP170" i="5"/>
  <c r="CP171" i="5"/>
  <c r="CP172" i="5"/>
  <c r="CP173" i="5"/>
  <c r="CP174" i="5"/>
  <c r="CP175" i="5"/>
  <c r="CP176" i="5"/>
  <c r="CP177" i="5"/>
  <c r="CP178" i="5"/>
  <c r="CP179" i="5"/>
  <c r="CP180" i="5"/>
  <c r="CP181" i="5"/>
  <c r="CP182" i="5"/>
  <c r="CP183" i="5"/>
  <c r="CP184" i="5"/>
  <c r="CP185" i="5"/>
  <c r="CP186" i="5"/>
  <c r="CP187" i="5"/>
  <c r="CP188" i="5"/>
  <c r="CP189" i="5"/>
  <c r="CP190" i="5"/>
  <c r="CP191" i="5"/>
  <c r="CP192" i="5"/>
  <c r="CP193" i="5"/>
  <c r="CP194" i="5"/>
  <c r="CP195" i="5"/>
  <c r="CP196" i="5"/>
  <c r="CP197" i="5"/>
  <c r="CP198" i="5"/>
  <c r="CP199" i="5"/>
  <c r="CP200" i="5"/>
  <c r="CP201" i="5"/>
  <c r="CP202" i="5"/>
  <c r="CP203" i="5"/>
  <c r="CP204" i="5"/>
  <c r="CP205" i="5"/>
  <c r="CP206" i="5"/>
  <c r="CP207" i="5"/>
  <c r="CP208" i="5"/>
  <c r="CP209" i="5"/>
  <c r="CP210" i="5"/>
  <c r="CP211" i="5"/>
  <c r="CP212" i="5"/>
  <c r="CP213" i="5"/>
  <c r="CP214" i="5"/>
  <c r="CP215" i="5"/>
  <c r="CP216" i="5"/>
  <c r="CP217" i="5"/>
  <c r="CP218" i="5"/>
  <c r="CP219" i="5"/>
  <c r="CP220" i="5"/>
  <c r="CP221" i="5"/>
  <c r="CP222" i="5"/>
  <c r="CP223" i="5"/>
  <c r="CP224" i="5"/>
  <c r="CP225" i="5"/>
  <c r="CP226" i="5"/>
  <c r="CP227" i="5"/>
  <c r="CP228" i="5"/>
  <c r="CP229" i="5"/>
  <c r="CP230" i="5"/>
  <c r="CP231" i="5"/>
  <c r="CP232" i="5"/>
  <c r="CP233" i="5"/>
  <c r="CP234" i="5"/>
  <c r="CP235" i="5"/>
  <c r="CP236" i="5"/>
  <c r="CP237" i="5"/>
  <c r="CP238" i="5"/>
  <c r="CP239" i="5"/>
  <c r="CP240" i="5"/>
  <c r="CP241" i="5"/>
  <c r="CP242" i="5"/>
  <c r="CP243" i="5"/>
  <c r="CP244" i="5"/>
  <c r="CP245" i="5"/>
  <c r="CP246" i="5"/>
  <c r="CP247" i="5"/>
  <c r="CP248" i="5"/>
  <c r="CP249" i="5"/>
  <c r="CP250" i="5"/>
  <c r="CP251" i="5"/>
  <c r="CP252" i="5"/>
  <c r="CP253" i="5"/>
  <c r="CP254" i="5"/>
  <c r="CP255" i="5"/>
  <c r="CP256" i="5"/>
  <c r="CP257" i="5"/>
  <c r="CP258" i="5"/>
  <c r="CP259" i="5"/>
  <c r="CP260" i="5"/>
  <c r="CP261" i="5"/>
  <c r="CP262" i="5"/>
  <c r="CP263" i="5"/>
  <c r="CP264" i="5"/>
  <c r="CP265" i="5"/>
  <c r="CP266" i="5"/>
  <c r="CP267" i="5"/>
  <c r="CP268" i="5"/>
  <c r="CP269" i="5"/>
  <c r="CP270" i="5"/>
  <c r="CP271" i="5"/>
  <c r="CP272" i="5"/>
  <c r="CP273" i="5"/>
  <c r="CP274" i="5"/>
  <c r="CP275" i="5"/>
  <c r="CP276" i="5"/>
  <c r="CP277" i="5"/>
  <c r="CP278" i="5"/>
  <c r="CP279" i="5"/>
  <c r="CP280" i="5"/>
  <c r="CP281" i="5"/>
  <c r="CP282" i="5"/>
  <c r="CP283" i="5"/>
  <c r="CP284" i="5"/>
  <c r="CP285" i="5"/>
  <c r="CP286" i="5"/>
  <c r="CP287" i="5"/>
  <c r="CP288" i="5"/>
  <c r="CP289" i="5"/>
  <c r="CP290" i="5"/>
  <c r="CP291" i="5"/>
  <c r="CP292" i="5"/>
  <c r="CP293" i="5"/>
  <c r="CP294" i="5"/>
  <c r="CP295" i="5"/>
  <c r="CP296" i="5"/>
  <c r="CP297" i="5"/>
  <c r="CP298" i="5"/>
  <c r="CP299" i="5"/>
  <c r="CP300" i="5"/>
  <c r="CP301" i="5"/>
  <c r="CP302" i="5"/>
  <c r="CP303" i="5"/>
  <c r="CP304" i="5"/>
  <c r="CP305" i="5"/>
  <c r="CP306" i="5"/>
  <c r="CP307" i="5"/>
  <c r="CP308" i="5"/>
  <c r="CP309" i="5"/>
  <c r="CP310" i="5"/>
  <c r="CP311" i="5"/>
  <c r="CP312" i="5"/>
  <c r="CP313" i="5"/>
  <c r="CP314" i="5"/>
  <c r="CP315" i="5"/>
  <c r="CP316" i="5"/>
  <c r="CP317" i="5"/>
  <c r="CP318" i="5"/>
  <c r="CP319" i="5"/>
  <c r="CP320" i="5"/>
  <c r="CP321" i="5"/>
  <c r="CP322" i="5"/>
  <c r="CP323" i="5"/>
  <c r="CP324" i="5"/>
  <c r="CP325" i="5"/>
  <c r="CP326" i="5"/>
  <c r="CP327" i="5"/>
  <c r="CP328" i="5"/>
  <c r="CP329" i="5"/>
  <c r="CP330" i="5"/>
  <c r="CP331" i="5"/>
  <c r="CP332" i="5"/>
  <c r="CP333" i="5"/>
  <c r="CP334" i="5"/>
  <c r="CP335" i="5"/>
  <c r="CP336" i="5"/>
  <c r="CP337" i="5"/>
  <c r="CP338" i="5"/>
  <c r="CP339" i="5"/>
  <c r="CP340" i="5"/>
  <c r="CP341" i="5"/>
  <c r="CP342" i="5"/>
  <c r="CP343" i="5"/>
  <c r="CP344" i="5"/>
  <c r="CP345" i="5"/>
  <c r="CP346" i="5"/>
  <c r="CP347" i="5"/>
  <c r="CP348" i="5"/>
  <c r="CP349" i="5"/>
  <c r="CP350" i="5"/>
  <c r="CP351" i="5"/>
  <c r="CP352" i="5"/>
  <c r="CP353" i="5"/>
  <c r="CP354" i="5"/>
  <c r="CP355" i="5"/>
  <c r="CP356" i="5"/>
  <c r="CP357" i="5"/>
  <c r="CP358" i="5"/>
  <c r="CP359" i="5"/>
  <c r="CP360" i="5"/>
  <c r="CP361" i="5"/>
  <c r="CP362" i="5"/>
  <c r="CP363" i="5"/>
  <c r="CP364" i="5"/>
  <c r="CP365" i="5"/>
  <c r="CP366" i="5"/>
  <c r="CP367" i="5"/>
  <c r="CP368" i="5"/>
  <c r="CP369" i="5"/>
  <c r="CP370" i="5"/>
  <c r="CP371" i="5"/>
  <c r="CP372" i="5"/>
  <c r="CP373" i="5"/>
  <c r="CP374" i="5"/>
  <c r="CP375" i="5"/>
  <c r="CP376" i="5"/>
  <c r="CP377" i="5"/>
  <c r="CP378" i="5"/>
  <c r="CP379" i="5"/>
  <c r="CP380" i="5"/>
  <c r="CP381" i="5"/>
  <c r="CP382" i="5"/>
  <c r="CP383" i="5"/>
  <c r="CP384" i="5"/>
  <c r="CP385" i="5"/>
  <c r="CP386" i="5"/>
  <c r="CP387" i="5"/>
  <c r="CP388" i="5"/>
  <c r="CP389" i="5"/>
  <c r="CP390" i="5"/>
  <c r="CP391" i="5"/>
  <c r="CP392" i="5"/>
  <c r="CP393" i="5"/>
  <c r="CP394" i="5"/>
  <c r="CP395" i="5"/>
  <c r="CP396" i="5"/>
  <c r="CP397" i="5"/>
  <c r="CP398" i="5"/>
  <c r="CP399" i="5"/>
  <c r="CP400" i="5"/>
  <c r="CP401" i="5"/>
  <c r="CP402" i="5"/>
  <c r="CP403" i="5"/>
  <c r="CP404" i="5"/>
  <c r="CP405" i="5"/>
  <c r="CP406" i="5"/>
  <c r="CP407" i="5"/>
  <c r="CP408" i="5"/>
  <c r="CP409" i="5"/>
  <c r="CP410" i="5"/>
  <c r="CP411" i="5"/>
  <c r="CP412" i="5"/>
  <c r="CP413" i="5"/>
  <c r="CP414" i="5"/>
  <c r="CP415" i="5"/>
  <c r="CP416" i="5"/>
  <c r="CP417" i="5"/>
  <c r="CP418" i="5"/>
  <c r="CP419" i="5"/>
  <c r="CP421" i="5"/>
  <c r="CP423" i="5"/>
  <c r="CP424" i="5"/>
  <c r="CP425" i="5"/>
  <c r="CP427" i="5"/>
  <c r="CP428" i="5"/>
  <c r="CP429" i="5"/>
  <c r="CP431" i="5"/>
  <c r="CP432" i="5"/>
  <c r="CP433" i="5"/>
  <c r="CP434" i="5"/>
  <c r="CP435" i="5"/>
  <c r="CP436" i="5"/>
  <c r="CP437" i="5"/>
  <c r="CP438" i="5"/>
  <c r="CP439" i="5"/>
  <c r="CP441" i="5"/>
  <c r="CP443" i="5"/>
  <c r="CP444" i="5"/>
  <c r="CP446" i="5"/>
  <c r="CP448" i="5"/>
  <c r="CP450" i="5"/>
  <c r="CP452" i="5"/>
  <c r="CP454" i="5"/>
  <c r="CP455" i="5"/>
  <c r="CP456" i="5"/>
  <c r="CP457" i="5"/>
  <c r="CP458" i="5"/>
  <c r="CP459" i="5"/>
  <c r="CP460" i="5"/>
  <c r="CP461" i="5"/>
  <c r="CP462" i="5"/>
  <c r="CP463" i="5"/>
  <c r="CP464" i="5"/>
  <c r="CP466" i="5"/>
  <c r="CP467" i="5"/>
  <c r="CP468" i="5"/>
  <c r="CP469" i="5"/>
  <c r="CP470" i="5"/>
  <c r="CP471" i="5"/>
  <c r="CP472" i="5"/>
  <c r="CP473" i="5"/>
  <c r="CP474" i="5"/>
  <c r="CP475" i="5"/>
  <c r="CP476" i="5"/>
  <c r="CP478" i="5"/>
  <c r="CP479" i="5"/>
  <c r="CP480" i="5"/>
  <c r="CP481" i="5"/>
  <c r="CP482" i="5"/>
  <c r="CP483" i="5"/>
  <c r="CP484" i="5"/>
  <c r="CP486" i="5"/>
  <c r="CP488" i="5"/>
  <c r="CP490" i="5"/>
  <c r="CP492" i="5"/>
  <c r="CP493" i="5"/>
  <c r="CP494" i="5"/>
  <c r="CP495" i="5"/>
  <c r="CP496" i="5"/>
  <c r="CP498" i="5"/>
  <c r="CP499" i="5"/>
  <c r="CP500" i="5"/>
  <c r="CP501" i="5"/>
  <c r="CP502" i="5"/>
  <c r="CP504" i="5"/>
  <c r="CP505" i="5"/>
  <c r="CP507" i="5"/>
  <c r="CP508" i="5"/>
  <c r="CP511" i="5"/>
  <c r="CP513" i="5"/>
  <c r="CP514" i="5"/>
  <c r="CP515" i="5"/>
  <c r="CP516" i="5"/>
  <c r="CP517" i="5"/>
  <c r="CP518" i="5"/>
  <c r="CP520" i="5"/>
  <c r="CP522" i="5"/>
  <c r="CP524" i="5"/>
  <c r="CP525" i="5"/>
  <c r="CP526" i="5"/>
  <c r="CP527" i="5"/>
  <c r="CP528" i="5"/>
  <c r="CP529" i="5"/>
  <c r="CP530" i="5"/>
  <c r="CP531" i="5"/>
  <c r="CP532" i="5"/>
  <c r="CP533" i="5"/>
  <c r="CP535" i="5"/>
  <c r="CP536" i="5"/>
  <c r="CP537" i="5"/>
  <c r="CP539" i="5"/>
  <c r="CP541" i="5"/>
  <c r="CP543" i="5"/>
  <c r="CP544" i="5"/>
  <c r="CP545" i="5"/>
  <c r="CP547" i="5"/>
  <c r="CP548" i="5"/>
  <c r="CP549" i="5"/>
  <c r="CP550" i="5"/>
  <c r="CP552" i="5"/>
  <c r="CP553" i="5"/>
  <c r="CP554" i="5"/>
  <c r="CP555" i="5"/>
  <c r="CP556" i="5"/>
  <c r="CP557" i="5"/>
  <c r="CP558" i="5"/>
  <c r="CP559" i="5"/>
  <c r="CP562" i="5"/>
  <c r="CP564" i="5"/>
  <c r="CP566" i="5"/>
  <c r="CP567" i="5"/>
  <c r="CP568" i="5"/>
  <c r="CP569" i="5"/>
  <c r="CP570" i="5"/>
  <c r="CP571" i="5"/>
  <c r="CP572" i="5"/>
  <c r="CP573" i="5"/>
  <c r="CP574" i="5"/>
  <c r="CP575" i="5"/>
  <c r="CP576" i="5"/>
  <c r="CP577" i="5"/>
  <c r="CP578" i="5"/>
  <c r="CP582" i="5"/>
  <c r="CP583" i="5"/>
  <c r="CP584" i="5"/>
  <c r="CP586" i="5"/>
  <c r="CP588" i="5"/>
  <c r="CP590" i="5"/>
  <c r="CP592" i="5"/>
  <c r="CP594" i="5"/>
  <c r="CP596" i="5"/>
  <c r="CP598" i="5"/>
  <c r="CP599" i="5"/>
  <c r="CP600" i="5"/>
  <c r="CP601" i="5"/>
  <c r="CP602" i="5"/>
  <c r="CP603" i="5"/>
  <c r="CP605" i="5"/>
  <c r="CP607" i="5"/>
  <c r="CP608" i="5"/>
  <c r="CP610" i="5"/>
  <c r="CP612" i="5"/>
  <c r="CP614" i="5"/>
  <c r="CP616" i="5"/>
  <c r="CP618" i="5"/>
  <c r="CP619" i="5"/>
  <c r="CP620" i="5"/>
  <c r="CP622" i="5"/>
  <c r="CP624" i="5"/>
  <c r="CP626" i="5"/>
  <c r="CP628" i="5"/>
  <c r="CP630" i="5"/>
  <c r="CP631" i="5"/>
  <c r="CP632" i="5"/>
  <c r="CP633" i="5"/>
  <c r="CP634" i="5"/>
  <c r="CP636" i="5"/>
  <c r="CP637" i="5"/>
  <c r="CP638" i="5"/>
  <c r="CP639" i="5"/>
  <c r="CP640" i="5"/>
  <c r="CP641" i="5"/>
  <c r="CP642" i="5"/>
  <c r="CP644" i="5"/>
  <c r="CP646" i="5"/>
  <c r="CP648" i="5"/>
  <c r="CP649" i="5"/>
  <c r="CP650" i="5"/>
  <c r="CP651" i="5"/>
  <c r="CP652" i="5"/>
  <c r="CP653" i="5"/>
  <c r="CP654" i="5"/>
  <c r="CP655" i="5"/>
  <c r="CP656" i="5"/>
  <c r="CP657" i="5"/>
  <c r="CP658" i="5"/>
  <c r="CP660" i="5"/>
  <c r="CP662" i="5"/>
  <c r="CP663" i="5"/>
  <c r="CP664" i="5"/>
  <c r="CP665" i="5"/>
  <c r="CP667" i="5"/>
  <c r="CP668" i="5"/>
  <c r="CP670" i="5"/>
  <c r="CP671" i="5"/>
  <c r="CP672" i="5"/>
  <c r="CP674" i="5"/>
  <c r="CP676" i="5"/>
  <c r="CP677" i="5"/>
  <c r="CP678" i="5"/>
  <c r="CP679" i="5"/>
  <c r="CP681" i="5"/>
  <c r="CP683" i="5"/>
  <c r="CP685" i="5"/>
  <c r="CP686" i="5"/>
  <c r="CP687" i="5"/>
  <c r="CP688" i="5"/>
  <c r="CP689" i="5"/>
  <c r="CP691" i="5"/>
  <c r="CP692" i="5"/>
  <c r="CP693" i="5"/>
  <c r="CP695" i="5"/>
  <c r="CP697" i="5"/>
  <c r="CP698" i="5"/>
  <c r="CP699" i="5"/>
  <c r="CP701" i="5"/>
  <c r="CP703" i="5"/>
  <c r="CP705" i="5"/>
  <c r="CP707" i="5"/>
  <c r="CP708" i="5"/>
  <c r="CP709" i="5"/>
  <c r="CP711" i="5"/>
  <c r="CP713" i="5"/>
  <c r="CP715" i="5"/>
  <c r="CP717" i="5"/>
  <c r="CP719" i="5"/>
  <c r="CP720" i="5"/>
  <c r="CP721" i="5"/>
  <c r="CP723" i="5"/>
  <c r="CP724" i="5"/>
  <c r="CP725" i="5"/>
  <c r="CP726" i="5"/>
  <c r="CP727" i="5"/>
  <c r="CP728" i="5"/>
  <c r="CP729" i="5"/>
  <c r="CP730" i="5"/>
  <c r="CP732" i="5"/>
  <c r="CP733" i="5"/>
  <c r="CP734" i="5"/>
  <c r="CP735" i="5"/>
  <c r="CP736" i="5"/>
  <c r="CP737" i="5"/>
  <c r="CP739" i="5"/>
  <c r="CP740" i="5"/>
  <c r="CP741" i="5"/>
  <c r="CP743" i="5"/>
  <c r="CP744" i="5"/>
  <c r="CP745" i="5"/>
  <c r="CP746" i="5"/>
  <c r="CP747" i="5"/>
  <c r="CP748" i="5"/>
  <c r="CP749" i="5"/>
  <c r="CP751" i="5"/>
  <c r="CP753" i="5"/>
  <c r="CP754" i="5"/>
  <c r="CP757" i="5"/>
  <c r="CP758" i="5"/>
  <c r="CP760" i="5"/>
  <c r="CP761" i="5"/>
  <c r="CP765" i="5"/>
  <c r="CP766" i="5"/>
  <c r="CP768" i="5"/>
  <c r="CP770" i="5"/>
  <c r="CP771" i="5"/>
  <c r="CP772" i="5"/>
  <c r="CP773" i="5"/>
  <c r="CP774" i="5"/>
  <c r="CP776" i="5"/>
  <c r="CP778" i="5"/>
  <c r="CP780" i="5"/>
  <c r="CP782" i="5"/>
  <c r="BX180" i="5"/>
  <c r="BZ339" i="5" l="1"/>
  <c r="BX339" i="5"/>
  <c r="BV339" i="5"/>
  <c r="CB337" i="5"/>
  <c r="BZ337" i="5"/>
  <c r="BX337" i="5"/>
  <c r="BV337" i="5"/>
  <c r="BZ333" i="5"/>
  <c r="BX333" i="5"/>
  <c r="BV333" i="5"/>
  <c r="CB331" i="5"/>
  <c r="BZ331" i="5"/>
  <c r="BX331" i="5"/>
  <c r="BV331" i="5"/>
  <c r="CB329" i="5"/>
  <c r="BZ329" i="5"/>
  <c r="BX329" i="5"/>
  <c r="BV329" i="5"/>
  <c r="CB327" i="5"/>
  <c r="BZ327" i="5"/>
  <c r="BX327" i="5"/>
  <c r="BV327" i="5"/>
  <c r="CB321" i="5"/>
  <c r="CA321" i="5"/>
  <c r="BZ321" i="5"/>
  <c r="BY321" i="5"/>
  <c r="BX321" i="5"/>
  <c r="BW321" i="5"/>
  <c r="BV321" i="5"/>
  <c r="BU321" i="5"/>
  <c r="CB317" i="5"/>
  <c r="CA317" i="5"/>
  <c r="BZ317" i="5"/>
  <c r="BY317" i="5"/>
  <c r="BX317" i="5"/>
  <c r="BW317" i="5"/>
  <c r="BV317" i="5"/>
  <c r="BU317" i="5"/>
  <c r="CB315" i="5"/>
  <c r="CA315" i="5"/>
  <c r="BZ315" i="5"/>
  <c r="BY315" i="5"/>
  <c r="BX315" i="5"/>
  <c r="BW315" i="5"/>
  <c r="BV315" i="5"/>
  <c r="BU315" i="5"/>
  <c r="CA313" i="5"/>
  <c r="BZ313" i="5"/>
  <c r="BY313" i="5"/>
  <c r="BX313" i="5"/>
  <c r="BW313" i="5"/>
  <c r="BV313" i="5"/>
  <c r="BU313" i="5"/>
  <c r="CB311" i="5"/>
  <c r="CA311" i="5"/>
  <c r="BZ311" i="5"/>
  <c r="BY311" i="5"/>
  <c r="BX311" i="5"/>
  <c r="BW311" i="5"/>
  <c r="BV311" i="5"/>
  <c r="BU311" i="5"/>
  <c r="CB309" i="5"/>
  <c r="CA309" i="5"/>
  <c r="BZ309" i="5"/>
  <c r="BY309" i="5"/>
  <c r="BX309" i="5"/>
  <c r="BW309" i="5"/>
  <c r="BV309" i="5"/>
  <c r="BU309" i="5"/>
  <c r="CB307" i="5"/>
  <c r="CA307" i="5"/>
  <c r="BZ307" i="5"/>
  <c r="BY307" i="5"/>
  <c r="BX307" i="5"/>
  <c r="BW307" i="5"/>
  <c r="BV307" i="5"/>
  <c r="BU307" i="5"/>
  <c r="CB305" i="5"/>
  <c r="CA305" i="5"/>
  <c r="BZ305" i="5"/>
  <c r="BY305" i="5"/>
  <c r="BX305" i="5"/>
  <c r="BW305" i="5"/>
  <c r="BV305" i="5"/>
  <c r="BU305" i="5"/>
  <c r="CB303" i="5"/>
  <c r="CA303" i="5"/>
  <c r="BZ303" i="5"/>
  <c r="BY303" i="5"/>
  <c r="BX303" i="5"/>
  <c r="BW303" i="5"/>
  <c r="BV303" i="5"/>
  <c r="BU303" i="5"/>
  <c r="CB301" i="5"/>
  <c r="CA301" i="5"/>
  <c r="BZ301" i="5"/>
  <c r="BY301" i="5"/>
  <c r="BX301" i="5"/>
  <c r="BW301" i="5"/>
  <c r="BV301" i="5"/>
  <c r="BU301" i="5"/>
  <c r="CB299" i="5"/>
  <c r="CA299" i="5"/>
  <c r="BZ299" i="5"/>
  <c r="BY299" i="5"/>
  <c r="BX299" i="5"/>
  <c r="BW299" i="5"/>
  <c r="BV299" i="5"/>
  <c r="BU299" i="5"/>
  <c r="CB297" i="5"/>
  <c r="CA297" i="5"/>
  <c r="BZ297" i="5"/>
  <c r="BY297" i="5"/>
  <c r="BX297" i="5"/>
  <c r="BW297" i="5"/>
  <c r="BV297" i="5"/>
  <c r="BU297" i="5"/>
  <c r="CB295" i="5"/>
  <c r="CA295" i="5"/>
  <c r="BZ295" i="5"/>
  <c r="BY295" i="5"/>
  <c r="BX295" i="5"/>
  <c r="BW295" i="5"/>
  <c r="BV295" i="5"/>
  <c r="BU295" i="5"/>
  <c r="CB293" i="5"/>
  <c r="CA293" i="5"/>
  <c r="BZ293" i="5"/>
  <c r="BY293" i="5"/>
  <c r="BX293" i="5"/>
  <c r="BW293" i="5"/>
  <c r="BV293" i="5"/>
  <c r="BU293" i="5"/>
  <c r="CB291" i="5"/>
  <c r="CA291" i="5"/>
  <c r="BZ291" i="5"/>
  <c r="BY291" i="5"/>
  <c r="BX291" i="5"/>
  <c r="BW291" i="5"/>
  <c r="BV291" i="5"/>
  <c r="BU291" i="5"/>
  <c r="CB289" i="5"/>
  <c r="CA289" i="5"/>
  <c r="BZ289" i="5"/>
  <c r="BY289" i="5"/>
  <c r="BX289" i="5"/>
  <c r="BW289" i="5"/>
  <c r="BV289" i="5"/>
  <c r="BU289" i="5"/>
  <c r="CB287" i="5"/>
  <c r="CA287" i="5"/>
  <c r="BZ287" i="5"/>
  <c r="BY287" i="5"/>
  <c r="BX287" i="5"/>
  <c r="BW287" i="5"/>
  <c r="BV287" i="5"/>
  <c r="BU287" i="5"/>
  <c r="CB285" i="5"/>
  <c r="CA285" i="5"/>
  <c r="BZ285" i="5"/>
  <c r="BY285" i="5"/>
  <c r="BX285" i="5"/>
  <c r="BW285" i="5"/>
  <c r="BV285" i="5"/>
  <c r="BU285" i="5"/>
  <c r="CB283" i="5"/>
  <c r="CA283" i="5"/>
  <c r="BZ283" i="5"/>
  <c r="BY283" i="5"/>
  <c r="BX283" i="5"/>
  <c r="BW283" i="5"/>
  <c r="BV283" i="5"/>
  <c r="BU283" i="5"/>
  <c r="CB281" i="5"/>
  <c r="CA281" i="5"/>
  <c r="BZ281" i="5"/>
  <c r="BY281" i="5"/>
  <c r="BX281" i="5"/>
  <c r="BW281" i="5"/>
  <c r="BV281" i="5"/>
  <c r="BU281" i="5"/>
  <c r="CB279" i="5"/>
  <c r="CA279" i="5"/>
  <c r="BZ279" i="5"/>
  <c r="BY279" i="5"/>
  <c r="BX279" i="5"/>
  <c r="BW279" i="5"/>
  <c r="BV279" i="5"/>
  <c r="BU279" i="5"/>
  <c r="CB277" i="5"/>
  <c r="CA277" i="5"/>
  <c r="BZ277" i="5"/>
  <c r="BY277" i="5"/>
  <c r="BX277" i="5"/>
  <c r="BW277" i="5"/>
  <c r="BV277" i="5"/>
  <c r="BU277" i="5"/>
  <c r="CB275" i="5"/>
  <c r="CA275" i="5"/>
  <c r="BZ275" i="5"/>
  <c r="BY275" i="5"/>
  <c r="BX275" i="5"/>
  <c r="BW275" i="5"/>
  <c r="BV275" i="5"/>
  <c r="BU275" i="5"/>
  <c r="CB273" i="5"/>
  <c r="CA273" i="5"/>
  <c r="BZ273" i="5"/>
  <c r="BY273" i="5"/>
  <c r="BX273" i="5"/>
  <c r="BW273" i="5"/>
  <c r="BV273" i="5"/>
  <c r="BU273" i="5"/>
  <c r="CB271" i="5"/>
  <c r="CA271" i="5"/>
  <c r="BZ271" i="5"/>
  <c r="BY271" i="5"/>
  <c r="BX271" i="5"/>
  <c r="BW271" i="5"/>
  <c r="BV271" i="5"/>
  <c r="BU271" i="5"/>
  <c r="CB269" i="5"/>
  <c r="CA269" i="5"/>
  <c r="BZ269" i="5"/>
  <c r="BY269" i="5"/>
  <c r="BX269" i="5"/>
  <c r="BW269" i="5"/>
  <c r="BV269" i="5"/>
  <c r="BU269" i="5"/>
  <c r="CB267" i="5"/>
  <c r="CA267" i="5"/>
  <c r="BZ267" i="5"/>
  <c r="BY267" i="5"/>
  <c r="BX267" i="5"/>
  <c r="BW267" i="5"/>
  <c r="BV267" i="5"/>
  <c r="BU267" i="5"/>
  <c r="CB265" i="5"/>
  <c r="CA265" i="5"/>
  <c r="BZ265" i="5"/>
  <c r="BY265" i="5"/>
  <c r="BX265" i="5"/>
  <c r="BW265" i="5"/>
  <c r="BV265" i="5"/>
  <c r="BU265" i="5"/>
  <c r="CB263" i="5"/>
  <c r="CA263" i="5"/>
  <c r="BZ263" i="5"/>
  <c r="BY263" i="5"/>
  <c r="BX263" i="5"/>
  <c r="BW263" i="5"/>
  <c r="BV263" i="5"/>
  <c r="BU263" i="5"/>
  <c r="CB261" i="5"/>
  <c r="CA261" i="5"/>
  <c r="BZ261" i="5"/>
  <c r="BY261" i="5"/>
  <c r="BX261" i="5"/>
  <c r="BW261" i="5"/>
  <c r="BV261" i="5"/>
  <c r="BU261" i="5"/>
  <c r="CB259" i="5"/>
  <c r="CA259" i="5"/>
  <c r="BZ259" i="5"/>
  <c r="BY259" i="5"/>
  <c r="BX259" i="5"/>
  <c r="BW259" i="5"/>
  <c r="BV259" i="5"/>
  <c r="BU259" i="5"/>
  <c r="CB257" i="5"/>
  <c r="CA257" i="5"/>
  <c r="BZ257" i="5"/>
  <c r="BY257" i="5"/>
  <c r="BX257" i="5"/>
  <c r="BW257" i="5"/>
  <c r="BV257" i="5"/>
  <c r="BU257" i="5"/>
  <c r="CB255" i="5"/>
  <c r="CA255" i="5"/>
  <c r="BZ255" i="5"/>
  <c r="BY255" i="5"/>
  <c r="BX255" i="5"/>
  <c r="BW255" i="5"/>
  <c r="BV255" i="5"/>
  <c r="BU255" i="5"/>
  <c r="CB253" i="5"/>
  <c r="CA253" i="5"/>
  <c r="BZ253" i="5"/>
  <c r="BY253" i="5"/>
  <c r="BX253" i="5"/>
  <c r="BW253" i="5"/>
  <c r="BV253" i="5"/>
  <c r="BU253" i="5"/>
  <c r="CB251" i="5"/>
  <c r="CA251" i="5"/>
  <c r="BZ251" i="5"/>
  <c r="BY251" i="5"/>
  <c r="BX251" i="5"/>
  <c r="BW251" i="5"/>
  <c r="BV251" i="5"/>
  <c r="BU251" i="5"/>
  <c r="CB249" i="5"/>
  <c r="CA249" i="5"/>
  <c r="BZ249" i="5"/>
  <c r="BY249" i="5"/>
  <c r="BX249" i="5"/>
  <c r="BW249" i="5"/>
  <c r="BV249" i="5"/>
  <c r="BU249" i="5"/>
  <c r="CB247" i="5"/>
  <c r="CA247" i="5"/>
  <c r="BZ247" i="5"/>
  <c r="BY247" i="5"/>
  <c r="BX247" i="5"/>
  <c r="BW247" i="5"/>
  <c r="BV247" i="5"/>
  <c r="BU247" i="5"/>
  <c r="CB245" i="5"/>
  <c r="CA245" i="5"/>
  <c r="BZ245" i="5"/>
  <c r="BY245" i="5"/>
  <c r="BX245" i="5"/>
  <c r="BW245" i="5"/>
  <c r="BV245" i="5"/>
  <c r="BU245" i="5"/>
  <c r="CB243" i="5"/>
  <c r="CA243" i="5"/>
  <c r="BZ243" i="5"/>
  <c r="BY243" i="5"/>
  <c r="BX243" i="5"/>
  <c r="BW243" i="5"/>
  <c r="BV243" i="5"/>
  <c r="BU243" i="5"/>
  <c r="CB241" i="5"/>
  <c r="CA241" i="5"/>
  <c r="BZ241" i="5"/>
  <c r="BY241" i="5"/>
  <c r="BX241" i="5"/>
  <c r="BW241" i="5"/>
  <c r="BV241" i="5"/>
  <c r="BU241" i="5"/>
  <c r="CB239" i="5"/>
  <c r="CA239" i="5"/>
  <c r="BZ239" i="5"/>
  <c r="BY239" i="5"/>
  <c r="BX239" i="5"/>
  <c r="BW239" i="5"/>
  <c r="BV239" i="5"/>
  <c r="BU239" i="5"/>
  <c r="CB237" i="5"/>
  <c r="CA237" i="5"/>
  <c r="BZ237" i="5"/>
  <c r="BY237" i="5"/>
  <c r="BX237" i="5"/>
  <c r="BW237" i="5"/>
  <c r="BV237" i="5"/>
  <c r="BU237" i="5"/>
  <c r="CB235" i="5"/>
  <c r="CA235" i="5"/>
  <c r="BZ235" i="5"/>
  <c r="BY235" i="5"/>
  <c r="BX235" i="5"/>
  <c r="BW235" i="5"/>
  <c r="BV235" i="5"/>
  <c r="BU235" i="5"/>
  <c r="CB233" i="5"/>
  <c r="CA233" i="5"/>
  <c r="BZ233" i="5"/>
  <c r="BY233" i="5"/>
  <c r="BX233" i="5"/>
  <c r="BW233" i="5"/>
  <c r="BV233" i="5"/>
  <c r="BU233" i="5"/>
  <c r="CB231" i="5"/>
  <c r="CA231" i="5"/>
  <c r="BZ231" i="5"/>
  <c r="BY231" i="5"/>
  <c r="BX231" i="5"/>
  <c r="BW231" i="5"/>
  <c r="BV231" i="5"/>
  <c r="BU231" i="5"/>
  <c r="CB226" i="5"/>
  <c r="CA226" i="5"/>
  <c r="BZ226" i="5"/>
  <c r="BY226" i="5"/>
  <c r="BX226" i="5"/>
  <c r="BW226" i="5"/>
  <c r="BV226" i="5"/>
  <c r="BU226" i="5"/>
  <c r="CB224" i="5"/>
  <c r="CA224" i="5"/>
  <c r="BZ224" i="5"/>
  <c r="BY224" i="5"/>
  <c r="BX224" i="5"/>
  <c r="BW224" i="5"/>
  <c r="BV224" i="5"/>
  <c r="BU224" i="5"/>
  <c r="CB222" i="5"/>
  <c r="CA222" i="5"/>
  <c r="BZ222" i="5"/>
  <c r="BY222" i="5"/>
  <c r="BX222" i="5"/>
  <c r="BW222" i="5"/>
  <c r="BV222" i="5"/>
  <c r="BU222" i="5"/>
  <c r="CB220" i="5"/>
  <c r="CA220" i="5"/>
  <c r="BZ220" i="5"/>
  <c r="BY220" i="5"/>
  <c r="BX220" i="5"/>
  <c r="BW220" i="5"/>
  <c r="BV220" i="5"/>
  <c r="BU220" i="5"/>
  <c r="CB218" i="5"/>
  <c r="CA218" i="5"/>
  <c r="BZ218" i="5"/>
  <c r="BY218" i="5"/>
  <c r="BX218" i="5"/>
  <c r="BW218" i="5"/>
  <c r="BV218" i="5"/>
  <c r="BU218" i="5"/>
  <c r="CB216" i="5"/>
  <c r="CA216" i="5"/>
  <c r="BZ216" i="5"/>
  <c r="BY216" i="5"/>
  <c r="BX216" i="5"/>
  <c r="BW216" i="5"/>
  <c r="BV216" i="5"/>
  <c r="BU216" i="5"/>
  <c r="CB214" i="5"/>
  <c r="CA214" i="5"/>
  <c r="BZ214" i="5"/>
  <c r="BY214" i="5"/>
  <c r="BX214" i="5"/>
  <c r="BW214" i="5"/>
  <c r="BV214" i="5"/>
  <c r="BU214" i="5"/>
  <c r="CB212" i="5"/>
  <c r="CA212" i="5"/>
  <c r="BZ212" i="5"/>
  <c r="BY212" i="5"/>
  <c r="BX212" i="5"/>
  <c r="BW212" i="5"/>
  <c r="BV212" i="5"/>
  <c r="BU212" i="5"/>
  <c r="CB210" i="5"/>
  <c r="CA210" i="5"/>
  <c r="BZ210" i="5"/>
  <c r="BY210" i="5"/>
  <c r="BX210" i="5"/>
  <c r="BW210" i="5"/>
  <c r="BV210" i="5"/>
  <c r="BU210" i="5"/>
  <c r="CB208" i="5"/>
  <c r="CA208" i="5"/>
  <c r="BZ208" i="5"/>
  <c r="BY208" i="5"/>
  <c r="BX208" i="5"/>
  <c r="BW208" i="5"/>
  <c r="BV208" i="5"/>
  <c r="BU208" i="5"/>
  <c r="CB206" i="5"/>
  <c r="CA206" i="5"/>
  <c r="BZ206" i="5"/>
  <c r="BY206" i="5"/>
  <c r="BX206" i="5"/>
  <c r="BW206" i="5"/>
  <c r="BV206" i="5"/>
  <c r="BU206" i="5"/>
  <c r="CB204" i="5"/>
  <c r="CA204" i="5"/>
  <c r="BZ204" i="5"/>
  <c r="BY204" i="5"/>
  <c r="BX204" i="5"/>
  <c r="BW204" i="5"/>
  <c r="BV204" i="5"/>
  <c r="BU204" i="5"/>
  <c r="CB202" i="5"/>
  <c r="CA202" i="5"/>
  <c r="BZ202" i="5"/>
  <c r="BY202" i="5"/>
  <c r="BX202" i="5"/>
  <c r="BW202" i="5"/>
  <c r="BV202" i="5"/>
  <c r="BU202" i="5"/>
  <c r="CB200" i="5"/>
  <c r="CA200" i="5"/>
  <c r="BZ200" i="5"/>
  <c r="BY200" i="5"/>
  <c r="BX200" i="5"/>
  <c r="BW200" i="5"/>
  <c r="BV200" i="5"/>
  <c r="BU200" i="5"/>
  <c r="CB198" i="5"/>
  <c r="CA198" i="5"/>
  <c r="BZ198" i="5"/>
  <c r="BY198" i="5"/>
  <c r="BX198" i="5"/>
  <c r="BW198" i="5"/>
  <c r="BV198" i="5"/>
  <c r="BU198" i="5"/>
  <c r="CB196" i="5"/>
  <c r="CA196" i="5"/>
  <c r="BZ196" i="5"/>
  <c r="BY196" i="5"/>
  <c r="BX196" i="5"/>
  <c r="BW196" i="5"/>
  <c r="BV196" i="5"/>
  <c r="BU196" i="5"/>
  <c r="CB194" i="5"/>
  <c r="CA194" i="5"/>
  <c r="BZ194" i="5"/>
  <c r="BY194" i="5"/>
  <c r="BX194" i="5"/>
  <c r="BW194" i="5"/>
  <c r="BV194" i="5"/>
  <c r="BU194" i="5"/>
  <c r="CB192" i="5"/>
  <c r="CA192" i="5"/>
  <c r="BZ192" i="5"/>
  <c r="BY192" i="5"/>
  <c r="BX192" i="5"/>
  <c r="BW192" i="5"/>
  <c r="BV192" i="5"/>
  <c r="BU192" i="5"/>
  <c r="CB190" i="5"/>
  <c r="CA190" i="5"/>
  <c r="BZ190" i="5"/>
  <c r="BY190" i="5"/>
  <c r="BX190" i="5"/>
  <c r="BW190" i="5"/>
  <c r="BV190" i="5"/>
  <c r="BU190" i="5"/>
  <c r="CB188" i="5"/>
  <c r="CA188" i="5"/>
  <c r="BZ188" i="5"/>
  <c r="BY188" i="5"/>
  <c r="BX188" i="5"/>
  <c r="BW188" i="5"/>
  <c r="BV188" i="5"/>
  <c r="BU188" i="5"/>
  <c r="CB186" i="5"/>
  <c r="CA186" i="5"/>
  <c r="BZ186" i="5"/>
  <c r="BY186" i="5"/>
  <c r="BX186" i="5"/>
  <c r="BW186" i="5"/>
  <c r="BV186" i="5"/>
  <c r="BU186" i="5"/>
  <c r="CB184" i="5"/>
  <c r="CA184" i="5"/>
  <c r="BZ184" i="5"/>
  <c r="BY184" i="5"/>
  <c r="BX184" i="5"/>
  <c r="BW184" i="5"/>
  <c r="BV184" i="5"/>
  <c r="BU184" i="5"/>
  <c r="CB182" i="5"/>
  <c r="CA182" i="5"/>
  <c r="BZ182" i="5"/>
  <c r="BY182" i="5"/>
  <c r="BX182" i="5"/>
  <c r="BW182" i="5"/>
  <c r="BV182" i="5"/>
  <c r="BU182" i="5"/>
  <c r="CB180" i="5"/>
  <c r="CA180" i="5"/>
  <c r="BZ180" i="5"/>
  <c r="BY180" i="5"/>
  <c r="BW180" i="5"/>
  <c r="BV180" i="5"/>
  <c r="BU180" i="5"/>
  <c r="CB178" i="5"/>
  <c r="CA178" i="5"/>
  <c r="BZ178" i="5"/>
  <c r="BY178" i="5"/>
  <c r="BX178" i="5"/>
  <c r="BW178" i="5"/>
  <c r="BV178" i="5"/>
  <c r="BU178" i="5"/>
  <c r="CB176" i="5"/>
  <c r="CA176" i="5"/>
  <c r="BZ176" i="5"/>
  <c r="BY176" i="5"/>
  <c r="BX176" i="5"/>
  <c r="BW176" i="5"/>
  <c r="BV176" i="5"/>
  <c r="BU176" i="5"/>
  <c r="CB174" i="5"/>
  <c r="CA174" i="5"/>
  <c r="BZ174" i="5"/>
  <c r="BY174" i="5"/>
  <c r="BX174" i="5"/>
  <c r="BW174" i="5"/>
  <c r="BV174" i="5"/>
  <c r="BU174" i="5"/>
  <c r="CB172" i="5"/>
  <c r="CA172" i="5"/>
  <c r="BZ172" i="5"/>
  <c r="BY172" i="5"/>
  <c r="BX172" i="5"/>
  <c r="BW172" i="5"/>
  <c r="BV172" i="5"/>
  <c r="BU172" i="5"/>
  <c r="CB170" i="5"/>
  <c r="CA170" i="5"/>
  <c r="BZ170" i="5"/>
  <c r="BY170" i="5"/>
  <c r="BX170" i="5"/>
  <c r="BW170" i="5"/>
  <c r="BV170" i="5"/>
  <c r="BU170" i="5"/>
  <c r="CB168" i="5"/>
  <c r="CA168" i="5"/>
  <c r="BZ168" i="5"/>
  <c r="BY168" i="5"/>
  <c r="BX168" i="5"/>
  <c r="BW168" i="5"/>
  <c r="BV168" i="5"/>
  <c r="BU168" i="5"/>
  <c r="CB166" i="5"/>
  <c r="CA166" i="5"/>
  <c r="BZ166" i="5"/>
  <c r="BY166" i="5"/>
  <c r="BX166" i="5"/>
  <c r="BW166" i="5"/>
  <c r="BV166" i="5"/>
  <c r="BU166" i="5"/>
  <c r="CB164" i="5"/>
  <c r="CA164" i="5"/>
  <c r="BZ164" i="5"/>
  <c r="BY164" i="5"/>
  <c r="BX164" i="5"/>
  <c r="BW164" i="5"/>
  <c r="BV164" i="5"/>
  <c r="BU164" i="5"/>
  <c r="CQ512" i="5" l="1"/>
  <c r="CH512" i="5" s="1"/>
  <c r="CQ510" i="5"/>
  <c r="CH510" i="5" s="1"/>
  <c r="CQ489" i="5"/>
  <c r="CQ755" i="5"/>
  <c r="CH755" i="5" s="1"/>
  <c r="CQ487" i="5"/>
  <c r="CH487" i="5" s="1"/>
  <c r="CQ756" i="5"/>
  <c r="CH756" i="5" s="1"/>
  <c r="CQ485" i="5"/>
  <c r="CH485" i="5" s="1"/>
  <c r="CQ497" i="5"/>
  <c r="CH497" i="5" s="1"/>
  <c r="CQ509" i="5"/>
  <c r="CH509" i="5" s="1"/>
  <c r="CQ581" i="5"/>
  <c r="CH581" i="5" s="1"/>
  <c r="CQ580" i="5"/>
  <c r="CH580" i="5" s="1"/>
  <c r="CQ465" i="5"/>
  <c r="CH465" i="5" s="1"/>
  <c r="CQ579" i="5"/>
  <c r="CH579" i="5" s="1"/>
  <c r="CQ546" i="5"/>
  <c r="CH546" i="5" s="1"/>
  <c r="CQ561" i="5"/>
  <c r="CH561" i="5" s="1"/>
  <c r="CQ560" i="5"/>
  <c r="CH560" i="5" s="1"/>
  <c r="CQ169" i="5"/>
  <c r="CQ185" i="5"/>
  <c r="CQ201" i="5"/>
  <c r="CQ217" i="5"/>
  <c r="CH217" i="5" s="1"/>
  <c r="CQ233" i="5"/>
  <c r="CQ249" i="5"/>
  <c r="CQ265" i="5"/>
  <c r="CQ281" i="5"/>
  <c r="CQ297" i="5"/>
  <c r="CQ313" i="5"/>
  <c r="CQ329" i="5"/>
  <c r="CQ345" i="5"/>
  <c r="CQ361" i="5"/>
  <c r="CQ377" i="5"/>
  <c r="CQ393" i="5"/>
  <c r="CQ409" i="5"/>
  <c r="CQ428" i="5"/>
  <c r="CQ448" i="5"/>
  <c r="CQ464" i="5"/>
  <c r="CQ482" i="5"/>
  <c r="CQ502" i="5"/>
  <c r="CQ524" i="5"/>
  <c r="CQ543" i="5"/>
  <c r="CQ563" i="5"/>
  <c r="CH563" i="5" s="1"/>
  <c r="CQ583" i="5"/>
  <c r="CQ606" i="5"/>
  <c r="CH606" i="5" s="1"/>
  <c r="CQ628" i="5"/>
  <c r="CQ647" i="5"/>
  <c r="CH647" i="5" s="1"/>
  <c r="CQ664" i="5"/>
  <c r="CQ685" i="5"/>
  <c r="CQ704" i="5"/>
  <c r="CH704" i="5" s="1"/>
  <c r="CQ727" i="5"/>
  <c r="CQ744" i="5"/>
  <c r="CQ766" i="5"/>
  <c r="CQ164" i="5"/>
  <c r="CQ768" i="5"/>
  <c r="CQ747" i="5"/>
  <c r="CQ748" i="5"/>
  <c r="CQ162" i="5"/>
  <c r="CQ170" i="5"/>
  <c r="CQ186" i="5"/>
  <c r="CQ202" i="5"/>
  <c r="CQ218" i="5"/>
  <c r="CQ234" i="5"/>
  <c r="CQ250" i="5"/>
  <c r="CQ266" i="5"/>
  <c r="CQ282" i="5"/>
  <c r="CQ298" i="5"/>
  <c r="CQ314" i="5"/>
  <c r="CQ330" i="5"/>
  <c r="CQ346" i="5"/>
  <c r="CQ362" i="5"/>
  <c r="CQ378" i="5"/>
  <c r="CQ394" i="5"/>
  <c r="CQ410" i="5"/>
  <c r="CQ429" i="5"/>
  <c r="CQ449" i="5"/>
  <c r="CH449" i="5" s="1"/>
  <c r="CQ466" i="5"/>
  <c r="CQ483" i="5"/>
  <c r="CQ504" i="5"/>
  <c r="CQ525" i="5"/>
  <c r="CQ544" i="5"/>
  <c r="CQ564" i="5"/>
  <c r="CQ584" i="5"/>
  <c r="CQ607" i="5"/>
  <c r="CQ630" i="5"/>
  <c r="CQ648" i="5"/>
  <c r="CQ665" i="5"/>
  <c r="CQ686" i="5"/>
  <c r="CQ705" i="5"/>
  <c r="CQ728" i="5"/>
  <c r="CQ745" i="5"/>
  <c r="CQ767" i="5"/>
  <c r="CH767" i="5" s="1"/>
  <c r="CQ165" i="5"/>
  <c r="CQ687" i="5"/>
  <c r="CQ729" i="5"/>
  <c r="CQ166" i="5"/>
  <c r="CQ769" i="5"/>
  <c r="CH769" i="5" s="1"/>
  <c r="CQ168" i="5"/>
  <c r="CQ171" i="5"/>
  <c r="CQ187" i="5"/>
  <c r="CQ203" i="5"/>
  <c r="CQ219" i="5"/>
  <c r="CQ235" i="5"/>
  <c r="CQ251" i="5"/>
  <c r="CQ267" i="5"/>
  <c r="CQ283" i="5"/>
  <c r="CQ299" i="5"/>
  <c r="CQ315" i="5"/>
  <c r="CQ331" i="5"/>
  <c r="CQ347" i="5"/>
  <c r="CQ363" i="5"/>
  <c r="CQ379" i="5"/>
  <c r="CQ395" i="5"/>
  <c r="CQ411" i="5"/>
  <c r="CQ431" i="5"/>
  <c r="CQ450" i="5"/>
  <c r="CQ467" i="5"/>
  <c r="CQ484" i="5"/>
  <c r="CQ505" i="5"/>
  <c r="CQ526" i="5"/>
  <c r="CQ545" i="5"/>
  <c r="CQ566" i="5"/>
  <c r="CQ586" i="5"/>
  <c r="CQ608" i="5"/>
  <c r="CQ631" i="5"/>
  <c r="CQ649" i="5"/>
  <c r="CQ666" i="5"/>
  <c r="CH666" i="5" s="1"/>
  <c r="CQ707" i="5"/>
  <c r="CQ746" i="5"/>
  <c r="CQ730" i="5"/>
  <c r="CQ167" i="5"/>
  <c r="CQ749" i="5"/>
  <c r="CQ172" i="5"/>
  <c r="CQ188" i="5"/>
  <c r="CQ204" i="5"/>
  <c r="CQ220" i="5"/>
  <c r="CH220" i="5" s="1"/>
  <c r="CQ236" i="5"/>
  <c r="CQ252" i="5"/>
  <c r="CQ268" i="5"/>
  <c r="CQ284" i="5"/>
  <c r="CQ300" i="5"/>
  <c r="CQ316" i="5"/>
  <c r="CQ332" i="5"/>
  <c r="CQ348" i="5"/>
  <c r="CQ364" i="5"/>
  <c r="CQ380" i="5"/>
  <c r="CQ396" i="5"/>
  <c r="CQ412" i="5"/>
  <c r="CQ432" i="5"/>
  <c r="CQ451" i="5"/>
  <c r="CH451" i="5" s="1"/>
  <c r="CQ468" i="5"/>
  <c r="CQ486" i="5"/>
  <c r="CQ507" i="5"/>
  <c r="CQ527" i="5"/>
  <c r="CQ547" i="5"/>
  <c r="CQ567" i="5"/>
  <c r="CQ588" i="5"/>
  <c r="CQ610" i="5"/>
  <c r="CQ632" i="5"/>
  <c r="CQ650" i="5"/>
  <c r="CQ667" i="5"/>
  <c r="CQ688" i="5"/>
  <c r="CQ708" i="5"/>
  <c r="CQ173" i="5"/>
  <c r="CQ189" i="5"/>
  <c r="CQ205" i="5"/>
  <c r="CQ221" i="5"/>
  <c r="CH221" i="5" s="1"/>
  <c r="CQ237" i="5"/>
  <c r="CQ253" i="5"/>
  <c r="CQ269" i="5"/>
  <c r="CQ285" i="5"/>
  <c r="CQ301" i="5"/>
  <c r="CQ317" i="5"/>
  <c r="CQ333" i="5"/>
  <c r="CQ349" i="5"/>
  <c r="CQ365" i="5"/>
  <c r="CQ381" i="5"/>
  <c r="CQ397" i="5"/>
  <c r="CQ413" i="5"/>
  <c r="CQ433" i="5"/>
  <c r="CQ452" i="5"/>
  <c r="CQ469" i="5"/>
  <c r="CQ488" i="5"/>
  <c r="CQ508" i="5"/>
  <c r="CQ528" i="5"/>
  <c r="CQ548" i="5"/>
  <c r="CQ568" i="5"/>
  <c r="CQ590" i="5"/>
  <c r="CQ612" i="5"/>
  <c r="CQ633" i="5"/>
  <c r="CQ651" i="5"/>
  <c r="CQ668" i="5"/>
  <c r="CQ689" i="5"/>
  <c r="CQ709" i="5"/>
  <c r="CQ732" i="5"/>
  <c r="CQ773" i="5"/>
  <c r="CQ174" i="5"/>
  <c r="CQ190" i="5"/>
  <c r="CQ206" i="5"/>
  <c r="CQ222" i="5"/>
  <c r="CQ238" i="5"/>
  <c r="CQ254" i="5"/>
  <c r="CQ270" i="5"/>
  <c r="CQ286" i="5"/>
  <c r="CQ302" i="5"/>
  <c r="CQ318" i="5"/>
  <c r="CQ334" i="5"/>
  <c r="CQ350" i="5"/>
  <c r="CQ366" i="5"/>
  <c r="CQ382" i="5"/>
  <c r="CQ398" i="5"/>
  <c r="CQ414" i="5"/>
  <c r="CQ434" i="5"/>
  <c r="CQ453" i="5"/>
  <c r="CH453" i="5" s="1"/>
  <c r="CQ470" i="5"/>
  <c r="CQ490" i="5"/>
  <c r="CQ511" i="5"/>
  <c r="CQ529" i="5"/>
  <c r="CQ549" i="5"/>
  <c r="CQ569" i="5"/>
  <c r="CQ592" i="5"/>
  <c r="CQ613" i="5"/>
  <c r="CH613" i="5" s="1"/>
  <c r="CQ634" i="5"/>
  <c r="CQ652" i="5"/>
  <c r="CQ669" i="5"/>
  <c r="CH669" i="5" s="1"/>
  <c r="CQ690" i="5"/>
  <c r="CH690" i="5" s="1"/>
  <c r="CQ711" i="5"/>
  <c r="CQ175" i="5"/>
  <c r="CQ191" i="5"/>
  <c r="CQ207" i="5"/>
  <c r="CQ223" i="5"/>
  <c r="CQ239" i="5"/>
  <c r="CQ255" i="5"/>
  <c r="CQ271" i="5"/>
  <c r="CQ287" i="5"/>
  <c r="CQ303" i="5"/>
  <c r="CQ319" i="5"/>
  <c r="CQ335" i="5"/>
  <c r="CQ351" i="5"/>
  <c r="CQ367" i="5"/>
  <c r="CQ383" i="5"/>
  <c r="CQ399" i="5"/>
  <c r="CQ415" i="5"/>
  <c r="CQ435" i="5"/>
  <c r="CQ454" i="5"/>
  <c r="CQ471" i="5"/>
  <c r="CQ491" i="5"/>
  <c r="CH491" i="5" s="1"/>
  <c r="CQ513" i="5"/>
  <c r="CQ530" i="5"/>
  <c r="CQ550" i="5"/>
  <c r="CQ570" i="5"/>
  <c r="CQ594" i="5"/>
  <c r="CQ614" i="5"/>
  <c r="CQ636" i="5"/>
  <c r="CQ653" i="5"/>
  <c r="CQ670" i="5"/>
  <c r="CQ691" i="5"/>
  <c r="CQ713" i="5"/>
  <c r="CQ734" i="5"/>
  <c r="CQ751" i="5"/>
  <c r="CQ772" i="5"/>
  <c r="CQ176" i="5"/>
  <c r="CQ192" i="5"/>
  <c r="CQ208" i="5"/>
  <c r="CQ224" i="5"/>
  <c r="CQ240" i="5"/>
  <c r="CQ256" i="5"/>
  <c r="CQ272" i="5"/>
  <c r="CQ288" i="5"/>
  <c r="CQ304" i="5"/>
  <c r="CQ320" i="5"/>
  <c r="CQ336" i="5"/>
  <c r="CQ352" i="5"/>
  <c r="CQ368" i="5"/>
  <c r="CQ384" i="5"/>
  <c r="CQ400" i="5"/>
  <c r="CQ416" i="5"/>
  <c r="CQ436" i="5"/>
  <c r="CQ455" i="5"/>
  <c r="CQ472" i="5"/>
  <c r="CQ492" i="5"/>
  <c r="CQ514" i="5"/>
  <c r="CQ531" i="5"/>
  <c r="CQ552" i="5"/>
  <c r="CQ571" i="5"/>
  <c r="CQ595" i="5"/>
  <c r="CH595" i="5" s="1"/>
  <c r="CQ615" i="5"/>
  <c r="CH615" i="5" s="1"/>
  <c r="CQ637" i="5"/>
  <c r="CQ654" i="5"/>
  <c r="CQ671" i="5"/>
  <c r="CQ692" i="5"/>
  <c r="CQ715" i="5"/>
  <c r="CQ735" i="5"/>
  <c r="CQ753" i="5"/>
  <c r="CQ177" i="5"/>
  <c r="CQ193" i="5"/>
  <c r="CQ209" i="5"/>
  <c r="CQ225" i="5"/>
  <c r="CQ241" i="5"/>
  <c r="CQ257" i="5"/>
  <c r="CQ273" i="5"/>
  <c r="CQ289" i="5"/>
  <c r="CQ305" i="5"/>
  <c r="CQ321" i="5"/>
  <c r="CQ337" i="5"/>
  <c r="CQ353" i="5"/>
  <c r="CQ369" i="5"/>
  <c r="CQ385" i="5"/>
  <c r="CQ401" i="5"/>
  <c r="CQ417" i="5"/>
  <c r="CQ437" i="5"/>
  <c r="CQ456" i="5"/>
  <c r="CQ473" i="5"/>
  <c r="CQ493" i="5"/>
  <c r="CQ515" i="5"/>
  <c r="CQ532" i="5"/>
  <c r="CQ553" i="5"/>
  <c r="CQ572" i="5"/>
  <c r="CQ596" i="5"/>
  <c r="CQ616" i="5"/>
  <c r="CQ638" i="5"/>
  <c r="CQ655" i="5"/>
  <c r="CQ672" i="5"/>
  <c r="CQ693" i="5"/>
  <c r="CQ717" i="5"/>
  <c r="CQ736" i="5"/>
  <c r="CQ754" i="5"/>
  <c r="CQ774" i="5"/>
  <c r="CQ724" i="5"/>
  <c r="CQ376" i="5"/>
  <c r="CQ542" i="5"/>
  <c r="CH542" i="5" s="1"/>
  <c r="CQ703" i="5"/>
  <c r="CQ178" i="5"/>
  <c r="CQ194" i="5"/>
  <c r="CQ210" i="5"/>
  <c r="CQ226" i="5"/>
  <c r="CQ242" i="5"/>
  <c r="CQ258" i="5"/>
  <c r="CQ274" i="5"/>
  <c r="CQ290" i="5"/>
  <c r="CQ306" i="5"/>
  <c r="CQ322" i="5"/>
  <c r="CQ338" i="5"/>
  <c r="CQ354" i="5"/>
  <c r="CQ370" i="5"/>
  <c r="CQ386" i="5"/>
  <c r="CQ402" i="5"/>
  <c r="CQ418" i="5"/>
  <c r="CQ438" i="5"/>
  <c r="CQ457" i="5"/>
  <c r="CQ474" i="5"/>
  <c r="CQ494" i="5"/>
  <c r="CQ516" i="5"/>
  <c r="CQ533" i="5"/>
  <c r="CQ554" i="5"/>
  <c r="CQ573" i="5"/>
  <c r="CQ598" i="5"/>
  <c r="CQ618" i="5"/>
  <c r="CQ639" i="5"/>
  <c r="CQ656" i="5"/>
  <c r="CQ674" i="5"/>
  <c r="CQ694" i="5"/>
  <c r="CH694" i="5" s="1"/>
  <c r="CQ719" i="5"/>
  <c r="CQ737" i="5"/>
  <c r="CQ757" i="5"/>
  <c r="CQ776" i="5"/>
  <c r="CQ778" i="5"/>
  <c r="CQ741" i="5"/>
  <c r="CQ408" i="5"/>
  <c r="CQ605" i="5"/>
  <c r="CQ765" i="5"/>
  <c r="CQ179" i="5"/>
  <c r="CQ195" i="5"/>
  <c r="CQ211" i="5"/>
  <c r="CQ227" i="5"/>
  <c r="CQ243" i="5"/>
  <c r="CQ259" i="5"/>
  <c r="CQ275" i="5"/>
  <c r="CQ291" i="5"/>
  <c r="CQ307" i="5"/>
  <c r="CQ323" i="5"/>
  <c r="CQ339" i="5"/>
  <c r="CQ355" i="5"/>
  <c r="CQ371" i="5"/>
  <c r="CQ387" i="5"/>
  <c r="CQ403" i="5"/>
  <c r="CQ419" i="5"/>
  <c r="CQ439" i="5"/>
  <c r="CQ458" i="5"/>
  <c r="CQ475" i="5"/>
  <c r="CQ495" i="5"/>
  <c r="CQ517" i="5"/>
  <c r="CQ535" i="5"/>
  <c r="CQ555" i="5"/>
  <c r="CQ574" i="5"/>
  <c r="CQ599" i="5"/>
  <c r="CQ619" i="5"/>
  <c r="CQ640" i="5"/>
  <c r="CQ657" i="5"/>
  <c r="CQ676" i="5"/>
  <c r="CQ695" i="5"/>
  <c r="CQ720" i="5"/>
  <c r="CQ738" i="5"/>
  <c r="CH738" i="5" s="1"/>
  <c r="CQ758" i="5"/>
  <c r="CQ661" i="5"/>
  <c r="CH661" i="5" s="1"/>
  <c r="CQ463" i="5"/>
  <c r="CQ626" i="5"/>
  <c r="CQ743" i="5"/>
  <c r="CQ180" i="5"/>
  <c r="CQ196" i="5"/>
  <c r="CQ212" i="5"/>
  <c r="CH212" i="5" s="1"/>
  <c r="CQ228" i="5"/>
  <c r="CQ244" i="5"/>
  <c r="CQ260" i="5"/>
  <c r="CQ276" i="5"/>
  <c r="CQ292" i="5"/>
  <c r="CQ308" i="5"/>
  <c r="CQ324" i="5"/>
  <c r="CQ340" i="5"/>
  <c r="CQ356" i="5"/>
  <c r="CQ372" i="5"/>
  <c r="CQ388" i="5"/>
  <c r="CQ404" i="5"/>
  <c r="CQ421" i="5"/>
  <c r="CQ441" i="5"/>
  <c r="CQ459" i="5"/>
  <c r="CQ476" i="5"/>
  <c r="CQ496" i="5"/>
  <c r="CQ518" i="5"/>
  <c r="CQ536" i="5"/>
  <c r="CQ556" i="5"/>
  <c r="CQ575" i="5"/>
  <c r="CQ600" i="5"/>
  <c r="CQ620" i="5"/>
  <c r="CQ641" i="5"/>
  <c r="CQ658" i="5"/>
  <c r="CQ677" i="5"/>
  <c r="CQ697" i="5"/>
  <c r="CQ721" i="5"/>
  <c r="CQ739" i="5"/>
  <c r="CQ760" i="5"/>
  <c r="CQ780" i="5"/>
  <c r="CQ763" i="5"/>
  <c r="CH763" i="5" s="1"/>
  <c r="CQ427" i="5"/>
  <c r="CQ562" i="5"/>
  <c r="CQ726" i="5"/>
  <c r="CQ181" i="5"/>
  <c r="CQ197" i="5"/>
  <c r="CQ213" i="5"/>
  <c r="CH213" i="5" s="1"/>
  <c r="CQ229" i="5"/>
  <c r="CQ245" i="5"/>
  <c r="CQ261" i="5"/>
  <c r="CQ277" i="5"/>
  <c r="CQ293" i="5"/>
  <c r="CQ309" i="5"/>
  <c r="CQ325" i="5"/>
  <c r="CQ341" i="5"/>
  <c r="CQ357" i="5"/>
  <c r="CQ373" i="5"/>
  <c r="CQ389" i="5"/>
  <c r="CQ405" i="5"/>
  <c r="CQ423" i="5"/>
  <c r="CQ443" i="5"/>
  <c r="CQ460" i="5"/>
  <c r="CQ478" i="5"/>
  <c r="CQ498" i="5"/>
  <c r="CQ519" i="5"/>
  <c r="CH519" i="5" s="1"/>
  <c r="CQ537" i="5"/>
  <c r="CQ557" i="5"/>
  <c r="CQ576" i="5"/>
  <c r="CQ601" i="5"/>
  <c r="CQ621" i="5"/>
  <c r="CH621" i="5" s="1"/>
  <c r="CQ642" i="5"/>
  <c r="CQ660" i="5"/>
  <c r="CQ678" i="5"/>
  <c r="CQ698" i="5"/>
  <c r="CQ723" i="5"/>
  <c r="CQ740" i="5"/>
  <c r="CQ761" i="5"/>
  <c r="CQ782" i="5"/>
  <c r="CQ679" i="5"/>
  <c r="CQ344" i="5"/>
  <c r="CQ481" i="5"/>
  <c r="CQ646" i="5"/>
  <c r="CQ163" i="5"/>
  <c r="CQ182" i="5"/>
  <c r="CQ198" i="5"/>
  <c r="CQ214" i="5"/>
  <c r="CQ230" i="5"/>
  <c r="CH230" i="5" s="1"/>
  <c r="CQ246" i="5"/>
  <c r="CQ262" i="5"/>
  <c r="CQ278" i="5"/>
  <c r="CQ294" i="5"/>
  <c r="CQ310" i="5"/>
  <c r="CQ326" i="5"/>
  <c r="CQ342" i="5"/>
  <c r="CQ358" i="5"/>
  <c r="CQ374" i="5"/>
  <c r="CQ390" i="5"/>
  <c r="CQ406" i="5"/>
  <c r="CQ424" i="5"/>
  <c r="CQ444" i="5"/>
  <c r="CQ461" i="5"/>
  <c r="CQ479" i="5"/>
  <c r="CQ499" i="5"/>
  <c r="CQ520" i="5"/>
  <c r="CQ539" i="5"/>
  <c r="CQ558" i="5"/>
  <c r="CQ577" i="5"/>
  <c r="CQ602" i="5"/>
  <c r="CQ622" i="5"/>
  <c r="CQ644" i="5"/>
  <c r="CQ699" i="5"/>
  <c r="CQ360" i="5"/>
  <c r="CQ501" i="5"/>
  <c r="CQ683" i="5"/>
  <c r="CQ771" i="5"/>
  <c r="CQ183" i="5"/>
  <c r="CQ199" i="5"/>
  <c r="CQ215" i="5"/>
  <c r="CQ231" i="5"/>
  <c r="CQ247" i="5"/>
  <c r="CQ263" i="5"/>
  <c r="CQ279" i="5"/>
  <c r="CQ295" i="5"/>
  <c r="CQ311" i="5"/>
  <c r="CQ327" i="5"/>
  <c r="CQ343" i="5"/>
  <c r="CQ359" i="5"/>
  <c r="CQ375" i="5"/>
  <c r="CQ391" i="5"/>
  <c r="CQ407" i="5"/>
  <c r="CQ425" i="5"/>
  <c r="CQ446" i="5"/>
  <c r="CQ462" i="5"/>
  <c r="CQ480" i="5"/>
  <c r="CQ500" i="5"/>
  <c r="CQ521" i="5"/>
  <c r="CH521" i="5" s="1"/>
  <c r="CQ541" i="5"/>
  <c r="CQ559" i="5"/>
  <c r="CQ578" i="5"/>
  <c r="CQ603" i="5"/>
  <c r="CQ624" i="5"/>
  <c r="CQ645" i="5"/>
  <c r="CH645" i="5" s="1"/>
  <c r="CQ662" i="5"/>
  <c r="CQ681" i="5"/>
  <c r="CQ701" i="5"/>
  <c r="CQ725" i="5"/>
  <c r="CQ742" i="5"/>
  <c r="CH742" i="5" s="1"/>
  <c r="CQ764" i="5"/>
  <c r="CH764" i="5" s="1"/>
  <c r="CQ280" i="5"/>
  <c r="CQ312" i="5"/>
  <c r="CQ392" i="5"/>
  <c r="CQ522" i="5"/>
  <c r="CQ663" i="5"/>
  <c r="CQ733" i="5"/>
  <c r="CQ184" i="5"/>
  <c r="CQ200" i="5"/>
  <c r="CQ216" i="5"/>
  <c r="CH216" i="5" s="1"/>
  <c r="CQ232" i="5"/>
  <c r="CQ248" i="5"/>
  <c r="CQ264" i="5"/>
  <c r="CQ296" i="5"/>
  <c r="CQ328" i="5"/>
  <c r="CQ447" i="5"/>
  <c r="CH447" i="5" s="1"/>
  <c r="CQ582" i="5"/>
  <c r="CQ770" i="5"/>
  <c r="AD92" i="5" l="1"/>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94" i="5"/>
  <c r="Z92" i="5"/>
  <c r="V92" i="5"/>
  <c r="CY780" i="5" l="1"/>
  <c r="CY778" i="5"/>
  <c r="CY776" i="5"/>
  <c r="CY774" i="5"/>
  <c r="CZ773" i="5"/>
  <c r="CY772" i="5"/>
  <c r="CZ771" i="5"/>
  <c r="CY770" i="5"/>
  <c r="CY768" i="5"/>
  <c r="CY766" i="5"/>
  <c r="CY761" i="5"/>
  <c r="CY760" i="5"/>
  <c r="CY758" i="5"/>
  <c r="CZ757" i="5"/>
  <c r="CY757" i="5"/>
  <c r="CZ754" i="5"/>
  <c r="CY753" i="5"/>
  <c r="CY751" i="5"/>
  <c r="CY749" i="5"/>
  <c r="CZ748" i="5"/>
  <c r="CY747" i="5"/>
  <c r="CZ746" i="5"/>
  <c r="CY745" i="5"/>
  <c r="CZ744" i="5"/>
  <c r="CY743" i="5"/>
  <c r="CY741" i="5"/>
  <c r="CZ740" i="5"/>
  <c r="CY739" i="5"/>
  <c r="CV739" i="5"/>
  <c r="CY737" i="5"/>
  <c r="CZ736" i="5"/>
  <c r="CY735" i="5"/>
  <c r="DC734" i="5"/>
  <c r="CX734" i="5"/>
  <c r="CZ733" i="5"/>
  <c r="CY732" i="5"/>
  <c r="CY730" i="5"/>
  <c r="CZ729" i="5"/>
  <c r="CY728" i="5"/>
  <c r="CY727" i="5"/>
  <c r="CV727" i="5"/>
  <c r="CZ726" i="5"/>
  <c r="CY725" i="5"/>
  <c r="CV725" i="5"/>
  <c r="CY724" i="5"/>
  <c r="CY723" i="5"/>
  <c r="CY721" i="5"/>
  <c r="CZ720" i="5"/>
  <c r="CY719" i="5"/>
  <c r="CY717" i="5"/>
  <c r="CY715" i="5"/>
  <c r="CY713" i="5"/>
  <c r="CY711" i="5"/>
  <c r="CY709" i="5"/>
  <c r="CZ708" i="5"/>
  <c r="CY707" i="5"/>
  <c r="CY705" i="5"/>
  <c r="CY703" i="5"/>
  <c r="CY701" i="5"/>
  <c r="CY699" i="5"/>
  <c r="CZ698" i="5"/>
  <c r="CY697" i="5"/>
  <c r="CY695" i="5"/>
  <c r="CY693" i="5"/>
  <c r="CZ692" i="5"/>
  <c r="CY691" i="5"/>
  <c r="CY689" i="5"/>
  <c r="CZ688" i="5"/>
  <c r="CY687" i="5"/>
  <c r="CV687" i="5"/>
  <c r="CZ686" i="5"/>
  <c r="CY685" i="5"/>
  <c r="CV685" i="5"/>
  <c r="CY683" i="5"/>
  <c r="CY681" i="5"/>
  <c r="CY679" i="5"/>
  <c r="CY678" i="5"/>
  <c r="CZ677" i="5"/>
  <c r="CY676" i="5"/>
  <c r="CY674" i="5"/>
  <c r="CY672" i="5"/>
  <c r="CZ671" i="5"/>
  <c r="CY670" i="5"/>
  <c r="CY668" i="5"/>
  <c r="CY667" i="5"/>
  <c r="CY665" i="5"/>
  <c r="CY664" i="5"/>
  <c r="CZ663" i="5"/>
  <c r="CY662" i="5"/>
  <c r="CY660" i="5"/>
  <c r="CY658" i="5"/>
  <c r="CZ657" i="5"/>
  <c r="CY656" i="5"/>
  <c r="CV656" i="5"/>
  <c r="CZ655" i="5"/>
  <c r="CX655" i="5"/>
  <c r="CY654" i="5"/>
  <c r="CZ653" i="5"/>
  <c r="CX653" i="5"/>
  <c r="CY652" i="5"/>
  <c r="CZ651" i="5"/>
  <c r="CX651" i="5"/>
  <c r="CY650" i="5"/>
  <c r="CZ649" i="5"/>
  <c r="CX649" i="5"/>
  <c r="CY648" i="5"/>
  <c r="CV648" i="5"/>
  <c r="CY646" i="5"/>
  <c r="CY644" i="5"/>
  <c r="CY642" i="5"/>
  <c r="CZ641" i="5"/>
  <c r="CY640" i="5"/>
  <c r="CV640" i="5"/>
  <c r="CZ639" i="5"/>
  <c r="CY638" i="5"/>
  <c r="CV638" i="5"/>
  <c r="CZ637" i="5"/>
  <c r="CY636" i="5"/>
  <c r="CV636" i="5"/>
  <c r="CY634" i="5"/>
  <c r="CZ633" i="5"/>
  <c r="CY632" i="5"/>
  <c r="CV632" i="5"/>
  <c r="CZ631" i="5"/>
  <c r="CY630" i="5"/>
  <c r="CV630" i="5"/>
  <c r="CY628" i="5"/>
  <c r="CY626" i="5"/>
  <c r="CY624" i="5"/>
  <c r="CY622" i="5"/>
  <c r="CY620" i="5"/>
  <c r="CZ619" i="5"/>
  <c r="CY618" i="5"/>
  <c r="CY616" i="5"/>
  <c r="CY614" i="5"/>
  <c r="CY612" i="5"/>
  <c r="CY610" i="5"/>
  <c r="CY608" i="5"/>
  <c r="DC607" i="5"/>
  <c r="CX607" i="5"/>
  <c r="CY605" i="5"/>
  <c r="CY603" i="5"/>
  <c r="DC602" i="5"/>
  <c r="CX602" i="5"/>
  <c r="DC601" i="5"/>
  <c r="CX601" i="5"/>
  <c r="DC600" i="5"/>
  <c r="CX600" i="5"/>
  <c r="CZ599" i="5"/>
  <c r="CY598" i="5"/>
  <c r="CY596" i="5"/>
  <c r="CY594" i="5"/>
  <c r="CY592" i="5"/>
  <c r="CY590" i="5"/>
  <c r="CY588" i="5"/>
  <c r="CY586" i="5"/>
  <c r="CY584" i="5"/>
  <c r="CZ583" i="5"/>
  <c r="CY582" i="5"/>
  <c r="CY578" i="5"/>
  <c r="DC577" i="5"/>
  <c r="CX577" i="5"/>
  <c r="DC576" i="5"/>
  <c r="CX576" i="5"/>
  <c r="DC575" i="5"/>
  <c r="CX575" i="5"/>
  <c r="DC574" i="5"/>
  <c r="CX574" i="5"/>
  <c r="DC573" i="5"/>
  <c r="CX573" i="5"/>
  <c r="DC572" i="5"/>
  <c r="CX572" i="5"/>
  <c r="DC571" i="5"/>
  <c r="CX571" i="5"/>
  <c r="DC570" i="5"/>
  <c r="CX570" i="5"/>
  <c r="DC569" i="5"/>
  <c r="CX569" i="5"/>
  <c r="DC568" i="5"/>
  <c r="CX568" i="5"/>
  <c r="DC567" i="5"/>
  <c r="CX567" i="5"/>
  <c r="DC566" i="5"/>
  <c r="CX566" i="5"/>
  <c r="CY564" i="5"/>
  <c r="CY562" i="5"/>
  <c r="CZ559" i="5"/>
  <c r="CX559" i="5"/>
  <c r="CY558" i="5"/>
  <c r="CZ557" i="5"/>
  <c r="CX557" i="5"/>
  <c r="CY556" i="5"/>
  <c r="CZ555" i="5"/>
  <c r="CX555" i="5"/>
  <c r="CY554" i="5"/>
  <c r="CZ553" i="5"/>
  <c r="CY553" i="5"/>
  <c r="CY552" i="5"/>
  <c r="CY550" i="5"/>
  <c r="CZ549" i="5"/>
  <c r="CY548" i="5"/>
  <c r="CY547" i="5"/>
  <c r="CY545" i="5"/>
  <c r="CZ544" i="5"/>
  <c r="CY543" i="5"/>
  <c r="CY541" i="5"/>
  <c r="CY539" i="5"/>
  <c r="CY537" i="5"/>
  <c r="CZ536" i="5"/>
  <c r="CY535" i="5"/>
  <c r="CY533" i="5"/>
  <c r="CZ532" i="5"/>
  <c r="CY531" i="5"/>
  <c r="CV531" i="5"/>
  <c r="CZ530" i="5"/>
  <c r="CY529" i="5"/>
  <c r="CZ528" i="5"/>
  <c r="CY528" i="5"/>
  <c r="CX528" i="5"/>
  <c r="CZ527" i="5"/>
  <c r="CX527" i="5"/>
  <c r="CY526" i="5"/>
  <c r="CZ525" i="5"/>
  <c r="CX525" i="5"/>
  <c r="CY524" i="5"/>
  <c r="CY522" i="5"/>
  <c r="CY520" i="5"/>
  <c r="CY518" i="5"/>
  <c r="CZ517" i="5"/>
  <c r="CY516" i="5"/>
  <c r="CZ515" i="5"/>
  <c r="CY514" i="5"/>
  <c r="DC513" i="5"/>
  <c r="CX513" i="5"/>
  <c r="CY511" i="5"/>
  <c r="CH511" i="5" s="1"/>
  <c r="CZ508" i="5"/>
  <c r="CY507" i="5"/>
  <c r="CY505" i="5"/>
  <c r="DC504" i="5"/>
  <c r="CX504" i="5"/>
  <c r="CY502" i="5"/>
  <c r="CZ501" i="5"/>
  <c r="CY500" i="5"/>
  <c r="CZ499" i="5"/>
  <c r="CY498" i="5"/>
  <c r="CY496" i="5"/>
  <c r="CV496" i="5"/>
  <c r="CZ495" i="5"/>
  <c r="CY494" i="5"/>
  <c r="CV494" i="5"/>
  <c r="CZ493" i="5"/>
  <c r="CY492" i="5"/>
  <c r="CY490" i="5"/>
  <c r="CY488" i="5"/>
  <c r="CY486" i="5"/>
  <c r="CY484" i="5"/>
  <c r="CY482" i="5"/>
  <c r="CZ481" i="5"/>
  <c r="CY480" i="5"/>
  <c r="CV480" i="5"/>
  <c r="CZ479" i="5"/>
  <c r="CY478" i="5"/>
  <c r="CV478" i="5"/>
  <c r="CY476" i="5"/>
  <c r="CZ475" i="5"/>
  <c r="CY474" i="5"/>
  <c r="CV474" i="5"/>
  <c r="CZ473" i="5"/>
  <c r="CY472" i="5"/>
  <c r="CV472" i="5"/>
  <c r="CZ471" i="5"/>
  <c r="CY470" i="5"/>
  <c r="CV470" i="5"/>
  <c r="CZ469" i="5"/>
  <c r="CY468" i="5"/>
  <c r="CZ467" i="5"/>
  <c r="CY466" i="5"/>
  <c r="CV466" i="5"/>
  <c r="CZ464" i="5"/>
  <c r="CY464" i="5"/>
  <c r="CV464" i="5"/>
  <c r="CZ463" i="5"/>
  <c r="CY462" i="5"/>
  <c r="CV462" i="5"/>
  <c r="CZ461" i="5"/>
  <c r="CY460" i="5"/>
  <c r="CV460" i="5"/>
  <c r="CZ459" i="5"/>
  <c r="CY458" i="5"/>
  <c r="CV458" i="5"/>
  <c r="CZ457" i="5"/>
  <c r="CY456" i="5"/>
  <c r="CV456" i="5"/>
  <c r="CZ455" i="5"/>
  <c r="CY454" i="5"/>
  <c r="CY452" i="5"/>
  <c r="CY450" i="5"/>
  <c r="CY448" i="5"/>
  <c r="CY446" i="5"/>
  <c r="CY444" i="5"/>
  <c r="CZ443" i="5"/>
  <c r="CY443" i="5"/>
  <c r="CY441" i="5"/>
  <c r="CY439" i="5"/>
  <c r="CV439" i="5"/>
  <c r="CZ438" i="5"/>
  <c r="CY437" i="5"/>
  <c r="DC436" i="5"/>
  <c r="DC435" i="5"/>
  <c r="CX435" i="5"/>
  <c r="CZ434" i="5"/>
  <c r="CY433" i="5"/>
  <c r="CV433" i="5"/>
  <c r="CZ432" i="5"/>
  <c r="CY431" i="5"/>
  <c r="CV431" i="5"/>
  <c r="CY429" i="5"/>
  <c r="CZ428" i="5"/>
  <c r="CY427" i="5"/>
  <c r="CV427" i="5"/>
  <c r="CY425" i="5"/>
  <c r="CZ424" i="5"/>
  <c r="CY423" i="5"/>
  <c r="CY421" i="5"/>
  <c r="CY419" i="5"/>
  <c r="CZ418" i="5"/>
  <c r="CY417" i="5"/>
  <c r="CZ416" i="5"/>
  <c r="CY415" i="5"/>
  <c r="CZ414" i="5"/>
  <c r="CY413" i="5"/>
  <c r="CZ412" i="5"/>
  <c r="CY411" i="5"/>
  <c r="CZ410" i="5"/>
  <c r="CY409" i="5"/>
  <c r="CZ408" i="5"/>
  <c r="CY407" i="5"/>
  <c r="CZ406" i="5"/>
  <c r="CY405" i="5"/>
  <c r="CZ404" i="5"/>
  <c r="CY403" i="5"/>
  <c r="CZ402" i="5"/>
  <c r="CY401" i="5"/>
  <c r="CZ400" i="5"/>
  <c r="CY399" i="5"/>
  <c r="CZ398" i="5"/>
  <c r="CY397" i="5"/>
  <c r="CZ396" i="5"/>
  <c r="CY395" i="5"/>
  <c r="CZ394" i="5"/>
  <c r="CY393" i="5"/>
  <c r="CZ392" i="5"/>
  <c r="CY391" i="5"/>
  <c r="CZ390" i="5"/>
  <c r="CY389" i="5"/>
  <c r="CZ388" i="5"/>
  <c r="CY387" i="5"/>
  <c r="CZ386" i="5"/>
  <c r="CY385" i="5"/>
  <c r="CZ384" i="5"/>
  <c r="CY383" i="5"/>
  <c r="CZ382" i="5"/>
  <c r="CY381" i="5"/>
  <c r="CZ380" i="5"/>
  <c r="CY379" i="5"/>
  <c r="CZ378" i="5"/>
  <c r="CY377" i="5"/>
  <c r="CZ376" i="5"/>
  <c r="CY375" i="5"/>
  <c r="CZ374" i="5"/>
  <c r="CY373" i="5"/>
  <c r="CZ372" i="5"/>
  <c r="CY371" i="5"/>
  <c r="CZ370" i="5"/>
  <c r="CY369" i="5"/>
  <c r="CZ368" i="5"/>
  <c r="CY367" i="5"/>
  <c r="CZ366" i="5"/>
  <c r="CY365" i="5"/>
  <c r="CZ364" i="5"/>
  <c r="CY363" i="5"/>
  <c r="CZ362" i="5"/>
  <c r="CY361" i="5"/>
  <c r="CZ360" i="5"/>
  <c r="CY359" i="5"/>
  <c r="CZ358" i="5"/>
  <c r="CY357" i="5"/>
  <c r="CZ356" i="5"/>
  <c r="CY355" i="5"/>
  <c r="CZ354" i="5"/>
  <c r="CY353" i="5"/>
  <c r="CZ352" i="5"/>
  <c r="CY351" i="5"/>
  <c r="CZ350" i="5"/>
  <c r="CY349" i="5"/>
  <c r="CZ348" i="5"/>
  <c r="CY347" i="5"/>
  <c r="CZ346" i="5"/>
  <c r="CY345" i="5"/>
  <c r="CZ344" i="5"/>
  <c r="CY343" i="5"/>
  <c r="CZ342" i="5"/>
  <c r="CY341" i="5"/>
  <c r="CZ340" i="5"/>
  <c r="CY339" i="5"/>
  <c r="CZ338" i="5"/>
  <c r="CY337" i="5"/>
  <c r="CZ336" i="5"/>
  <c r="CY335" i="5"/>
  <c r="CZ334" i="5"/>
  <c r="CY333" i="5"/>
  <c r="CZ332" i="5"/>
  <c r="CY331" i="5"/>
  <c r="CZ330" i="5"/>
  <c r="CY329" i="5"/>
  <c r="CZ328" i="5"/>
  <c r="CY327" i="5"/>
  <c r="CZ326" i="5"/>
  <c r="CY325" i="5"/>
  <c r="CZ324" i="5"/>
  <c r="CY323" i="5"/>
  <c r="CZ322" i="5"/>
  <c r="CY321" i="5"/>
  <c r="CZ320" i="5"/>
  <c r="CY319" i="5"/>
  <c r="CZ318" i="5"/>
  <c r="CY317" i="5"/>
  <c r="CZ316" i="5"/>
  <c r="CY315" i="5"/>
  <c r="CZ314" i="5"/>
  <c r="CY313" i="5"/>
  <c r="CZ312" i="5"/>
  <c r="CY311" i="5"/>
  <c r="CZ310" i="5"/>
  <c r="CY309" i="5"/>
  <c r="CZ308" i="5"/>
  <c r="CY307" i="5"/>
  <c r="CZ306" i="5"/>
  <c r="CY305" i="5"/>
  <c r="CZ304" i="5"/>
  <c r="CY303" i="5"/>
  <c r="CZ302" i="5"/>
  <c r="CY301" i="5"/>
  <c r="CZ300" i="5"/>
  <c r="CY299" i="5"/>
  <c r="CZ298" i="5"/>
  <c r="CY297" i="5"/>
  <c r="CZ296" i="5"/>
  <c r="CY295" i="5"/>
  <c r="CZ294" i="5"/>
  <c r="CY293" i="5"/>
  <c r="CZ292" i="5"/>
  <c r="CY291" i="5"/>
  <c r="CZ290" i="5"/>
  <c r="CY289" i="5"/>
  <c r="CZ288" i="5"/>
  <c r="CY287" i="5"/>
  <c r="CZ286" i="5"/>
  <c r="CY285" i="5"/>
  <c r="CZ282" i="5"/>
  <c r="CY281" i="5"/>
  <c r="CZ280" i="5"/>
  <c r="CY279" i="5"/>
  <c r="CZ278" i="5"/>
  <c r="CY277" i="5"/>
  <c r="CZ276" i="5"/>
  <c r="CY275" i="5"/>
  <c r="CZ274" i="5"/>
  <c r="CY273" i="5"/>
  <c r="CZ272" i="5"/>
  <c r="CY271" i="5"/>
  <c r="CZ270" i="5"/>
  <c r="CY269" i="5"/>
  <c r="CZ268" i="5"/>
  <c r="CY267" i="5"/>
  <c r="CZ266" i="5"/>
  <c r="CY265" i="5"/>
  <c r="CZ264" i="5"/>
  <c r="CY263" i="5"/>
  <c r="CZ262" i="5"/>
  <c r="CY261" i="5"/>
  <c r="CZ260" i="5"/>
  <c r="CY259" i="5"/>
  <c r="CZ258" i="5"/>
  <c r="CY257" i="5"/>
  <c r="CZ256" i="5"/>
  <c r="CY255" i="5"/>
  <c r="CZ254" i="5"/>
  <c r="CY253" i="5"/>
  <c r="CZ252" i="5"/>
  <c r="CY251" i="5"/>
  <c r="CZ250" i="5"/>
  <c r="CY249" i="5"/>
  <c r="CZ248" i="5"/>
  <c r="CY247" i="5"/>
  <c r="CZ246" i="5"/>
  <c r="CY245" i="5"/>
  <c r="CZ244" i="5"/>
  <c r="CY243" i="5"/>
  <c r="CZ242" i="5"/>
  <c r="CY241" i="5"/>
  <c r="CZ240" i="5"/>
  <c r="CY239" i="5"/>
  <c r="CZ238" i="5"/>
  <c r="CY237" i="5"/>
  <c r="CZ236" i="5"/>
  <c r="CH236" i="5" s="1"/>
  <c r="CY235" i="5"/>
  <c r="CZ234" i="5"/>
  <c r="CY233" i="5"/>
  <c r="CZ232" i="5"/>
  <c r="CY231" i="5"/>
  <c r="CZ229" i="5"/>
  <c r="CY228" i="5"/>
  <c r="CZ227" i="5"/>
  <c r="CY226" i="5"/>
  <c r="CZ225" i="5"/>
  <c r="CY224" i="5"/>
  <c r="CZ223" i="5"/>
  <c r="CY222" i="5"/>
  <c r="CZ219" i="5"/>
  <c r="CY218" i="5"/>
  <c r="CZ215" i="5"/>
  <c r="CY214" i="5"/>
  <c r="CZ211" i="5"/>
  <c r="CY210" i="5"/>
  <c r="CZ209" i="5"/>
  <c r="CY208" i="5"/>
  <c r="CZ207" i="5"/>
  <c r="CY206" i="5"/>
  <c r="CZ205" i="5"/>
  <c r="CY204" i="5"/>
  <c r="CZ203" i="5"/>
  <c r="CY202" i="5"/>
  <c r="CZ201" i="5"/>
  <c r="CY200" i="5"/>
  <c r="CZ199" i="5"/>
  <c r="CY198" i="5"/>
  <c r="CZ197" i="5"/>
  <c r="CY196" i="5"/>
  <c r="CZ195" i="5"/>
  <c r="CY194" i="5"/>
  <c r="CZ193" i="5"/>
  <c r="CY192" i="5"/>
  <c r="CZ191" i="5"/>
  <c r="CY190" i="5"/>
  <c r="CZ189" i="5"/>
  <c r="CY188" i="5"/>
  <c r="CZ187" i="5"/>
  <c r="CH187" i="5" s="1"/>
  <c r="CY186" i="5"/>
  <c r="CZ185" i="5"/>
  <c r="CY184" i="5"/>
  <c r="CZ183" i="5"/>
  <c r="CY182" i="5"/>
  <c r="CZ181" i="5"/>
  <c r="CY180" i="5"/>
  <c r="CZ179" i="5"/>
  <c r="CY178" i="5"/>
  <c r="CZ177" i="5"/>
  <c r="CY176" i="5"/>
  <c r="CZ175" i="5"/>
  <c r="CY174" i="5"/>
  <c r="CZ173" i="5"/>
  <c r="CY172" i="5"/>
  <c r="CZ171" i="5"/>
  <c r="CY170" i="5"/>
  <c r="CZ169" i="5"/>
  <c r="CY168" i="5"/>
  <c r="CZ167" i="5"/>
  <c r="CY166" i="5"/>
  <c r="CZ165" i="5"/>
  <c r="CY164" i="5"/>
  <c r="CZ163" i="5"/>
  <c r="CZ489" i="5" s="1"/>
  <c r="CH489" i="5" s="1"/>
  <c r="CH162" i="5"/>
  <c r="CO161" i="5"/>
  <c r="CN161" i="5"/>
  <c r="CM161" i="5"/>
  <c r="CL161" i="5"/>
  <c r="CK161" i="5"/>
  <c r="CJ161" i="5"/>
  <c r="CI161" i="5"/>
  <c r="CY143" i="5"/>
  <c r="DA143" i="5" s="1"/>
  <c r="DC143" i="5" s="1"/>
  <c r="DE143" i="5" s="1"/>
  <c r="CX143" i="5"/>
  <c r="CZ143" i="5" s="1"/>
  <c r="DB143" i="5" s="1"/>
  <c r="DD143" i="5" s="1"/>
  <c r="DF143" i="5" s="1"/>
  <c r="CW143" i="5"/>
  <c r="CO143" i="5"/>
  <c r="CN143" i="5"/>
  <c r="CM143" i="5"/>
  <c r="CL143" i="5"/>
  <c r="CK143" i="5"/>
  <c r="CJ143" i="5"/>
  <c r="CI143" i="5"/>
  <c r="CH143" i="5"/>
  <c r="CG143" i="5"/>
  <c r="CF143" i="5"/>
  <c r="BA143" i="5"/>
  <c r="CT143" i="5" s="1"/>
  <c r="AX143" i="5"/>
  <c r="CS143" i="5" s="1"/>
  <c r="AU143" i="5"/>
  <c r="CR143" i="5" s="1"/>
  <c r="AR143" i="5"/>
  <c r="CQ143" i="5" s="1"/>
  <c r="AO143" i="5"/>
  <c r="CP143" i="5" s="1"/>
  <c r="CY142" i="5"/>
  <c r="DA142" i="5" s="1"/>
  <c r="DC142" i="5" s="1"/>
  <c r="DE142" i="5" s="1"/>
  <c r="CX142" i="5"/>
  <c r="CZ142" i="5" s="1"/>
  <c r="DB142" i="5" s="1"/>
  <c r="DD142" i="5" s="1"/>
  <c r="DF142" i="5" s="1"/>
  <c r="CW142" i="5"/>
  <c r="CO142" i="5"/>
  <c r="CN142" i="5"/>
  <c r="CM142" i="5"/>
  <c r="CL142" i="5"/>
  <c r="CK142" i="5"/>
  <c r="CJ142" i="5"/>
  <c r="CI142" i="5"/>
  <c r="CH142" i="5"/>
  <c r="CG142" i="5"/>
  <c r="CF142" i="5"/>
  <c r="BA142" i="5"/>
  <c r="CT142" i="5" s="1"/>
  <c r="AX142" i="5"/>
  <c r="CS142" i="5" s="1"/>
  <c r="AU142" i="5"/>
  <c r="CR142" i="5" s="1"/>
  <c r="AR142" i="5"/>
  <c r="CQ142" i="5" s="1"/>
  <c r="AO142" i="5"/>
  <c r="CP142" i="5" s="1"/>
  <c r="CY141" i="5"/>
  <c r="DA141" i="5" s="1"/>
  <c r="DC141" i="5" s="1"/>
  <c r="DE141" i="5" s="1"/>
  <c r="CX141" i="5"/>
  <c r="CZ141" i="5" s="1"/>
  <c r="DB141" i="5" s="1"/>
  <c r="DD141" i="5" s="1"/>
  <c r="DF141" i="5" s="1"/>
  <c r="CW141" i="5"/>
  <c r="CO141" i="5"/>
  <c r="CN141" i="5"/>
  <c r="CM141" i="5"/>
  <c r="CL141" i="5"/>
  <c r="CK141" i="5"/>
  <c r="CJ141" i="5"/>
  <c r="CI141" i="5"/>
  <c r="CH141" i="5"/>
  <c r="CG141" i="5"/>
  <c r="CF141" i="5"/>
  <c r="BA141" i="5"/>
  <c r="CT141" i="5" s="1"/>
  <c r="AX141" i="5"/>
  <c r="CS141" i="5" s="1"/>
  <c r="AU141" i="5"/>
  <c r="CR141" i="5" s="1"/>
  <c r="AR141" i="5"/>
  <c r="CQ141" i="5" s="1"/>
  <c r="AO141" i="5"/>
  <c r="CP141" i="5" s="1"/>
  <c r="CY140" i="5"/>
  <c r="DA140" i="5" s="1"/>
  <c r="DC140" i="5" s="1"/>
  <c r="DE140" i="5" s="1"/>
  <c r="CX140" i="5"/>
  <c r="CZ140" i="5" s="1"/>
  <c r="DB140" i="5" s="1"/>
  <c r="DD140" i="5" s="1"/>
  <c r="DF140" i="5" s="1"/>
  <c r="CW140" i="5"/>
  <c r="CO140" i="5"/>
  <c r="CN140" i="5"/>
  <c r="CM140" i="5"/>
  <c r="CL140" i="5"/>
  <c r="CK140" i="5"/>
  <c r="CJ140" i="5"/>
  <c r="CI140" i="5"/>
  <c r="CH140" i="5"/>
  <c r="CG140" i="5"/>
  <c r="CF140" i="5"/>
  <c r="BA140" i="5"/>
  <c r="CT140" i="5" s="1"/>
  <c r="AX140" i="5"/>
  <c r="CS140" i="5" s="1"/>
  <c r="AU140" i="5"/>
  <c r="CR140" i="5" s="1"/>
  <c r="AR140" i="5"/>
  <c r="CQ140" i="5" s="1"/>
  <c r="AO140" i="5"/>
  <c r="CP140" i="5" s="1"/>
  <c r="CY139" i="5"/>
  <c r="DA139" i="5" s="1"/>
  <c r="DC139" i="5" s="1"/>
  <c r="DE139" i="5" s="1"/>
  <c r="CX139" i="5"/>
  <c r="CZ139" i="5" s="1"/>
  <c r="DB139" i="5" s="1"/>
  <c r="DD139" i="5" s="1"/>
  <c r="DF139" i="5" s="1"/>
  <c r="CW139" i="5"/>
  <c r="CO139" i="5"/>
  <c r="CN139" i="5"/>
  <c r="CM139" i="5"/>
  <c r="CL139" i="5"/>
  <c r="CK139" i="5"/>
  <c r="CJ139" i="5"/>
  <c r="CI139" i="5"/>
  <c r="CH139" i="5"/>
  <c r="CG139" i="5"/>
  <c r="CF139" i="5"/>
  <c r="BA139" i="5"/>
  <c r="CT139" i="5" s="1"/>
  <c r="AX139" i="5"/>
  <c r="CS139" i="5" s="1"/>
  <c r="AU139" i="5"/>
  <c r="CR139" i="5" s="1"/>
  <c r="AR139" i="5"/>
  <c r="CQ139" i="5" s="1"/>
  <c r="AO139" i="5"/>
  <c r="CP139" i="5" s="1"/>
  <c r="CY138" i="5"/>
  <c r="DA138" i="5" s="1"/>
  <c r="DC138" i="5" s="1"/>
  <c r="DE138" i="5" s="1"/>
  <c r="CX138" i="5"/>
  <c r="CZ138" i="5" s="1"/>
  <c r="DB138" i="5" s="1"/>
  <c r="DD138" i="5" s="1"/>
  <c r="DF138" i="5" s="1"/>
  <c r="CW138" i="5"/>
  <c r="CO138" i="5"/>
  <c r="CN138" i="5"/>
  <c r="CM138" i="5"/>
  <c r="CL138" i="5"/>
  <c r="CK138" i="5"/>
  <c r="CJ138" i="5"/>
  <c r="CI138" i="5"/>
  <c r="CH138" i="5"/>
  <c r="CG138" i="5"/>
  <c r="CF138" i="5"/>
  <c r="BA138" i="5"/>
  <c r="CT138" i="5" s="1"/>
  <c r="AX138" i="5"/>
  <c r="CS138" i="5" s="1"/>
  <c r="AU138" i="5"/>
  <c r="CR138" i="5" s="1"/>
  <c r="AR138" i="5"/>
  <c r="CQ138" i="5" s="1"/>
  <c r="AO138" i="5"/>
  <c r="CP138" i="5" s="1"/>
  <c r="CY137" i="5"/>
  <c r="DA137" i="5" s="1"/>
  <c r="DC137" i="5" s="1"/>
  <c r="DE137" i="5" s="1"/>
  <c r="CX137" i="5"/>
  <c r="CZ137" i="5" s="1"/>
  <c r="DB137" i="5" s="1"/>
  <c r="DD137" i="5" s="1"/>
  <c r="DF137" i="5" s="1"/>
  <c r="CW137" i="5"/>
  <c r="CO137" i="5"/>
  <c r="CN137" i="5"/>
  <c r="CM137" i="5"/>
  <c r="CL137" i="5"/>
  <c r="CK137" i="5"/>
  <c r="CJ137" i="5"/>
  <c r="CI137" i="5"/>
  <c r="CH137" i="5"/>
  <c r="CG137" i="5"/>
  <c r="CF137" i="5"/>
  <c r="BA137" i="5"/>
  <c r="CT137" i="5" s="1"/>
  <c r="AX137" i="5"/>
  <c r="CS137" i="5" s="1"/>
  <c r="AU137" i="5"/>
  <c r="CR137" i="5" s="1"/>
  <c r="AR137" i="5"/>
  <c r="CQ137" i="5" s="1"/>
  <c r="AO137" i="5"/>
  <c r="CP137" i="5" s="1"/>
  <c r="CY136" i="5"/>
  <c r="DA136" i="5" s="1"/>
  <c r="DC136" i="5" s="1"/>
  <c r="DE136" i="5" s="1"/>
  <c r="CX136" i="5"/>
  <c r="CZ136" i="5" s="1"/>
  <c r="DB136" i="5" s="1"/>
  <c r="DD136" i="5" s="1"/>
  <c r="DF136" i="5" s="1"/>
  <c r="CW136" i="5"/>
  <c r="CO136" i="5"/>
  <c r="CN136" i="5"/>
  <c r="CM136" i="5"/>
  <c r="CL136" i="5"/>
  <c r="CK136" i="5"/>
  <c r="CJ136" i="5"/>
  <c r="CI136" i="5"/>
  <c r="CH136" i="5"/>
  <c r="CG136" i="5"/>
  <c r="CF136" i="5"/>
  <c r="BA136" i="5"/>
  <c r="CT136" i="5" s="1"/>
  <c r="AX136" i="5"/>
  <c r="CS136" i="5" s="1"/>
  <c r="AU136" i="5"/>
  <c r="CR136" i="5" s="1"/>
  <c r="AR136" i="5"/>
  <c r="CQ136" i="5" s="1"/>
  <c r="AO136" i="5"/>
  <c r="CP136" i="5" s="1"/>
  <c r="CY135" i="5"/>
  <c r="DA135" i="5" s="1"/>
  <c r="DC135" i="5" s="1"/>
  <c r="DE135" i="5" s="1"/>
  <c r="CX135" i="5"/>
  <c r="CZ135" i="5" s="1"/>
  <c r="DB135" i="5" s="1"/>
  <c r="DD135" i="5" s="1"/>
  <c r="DF135" i="5" s="1"/>
  <c r="CW135" i="5"/>
  <c r="CO135" i="5"/>
  <c r="CN135" i="5"/>
  <c r="CM135" i="5"/>
  <c r="CL135" i="5"/>
  <c r="CK135" i="5"/>
  <c r="CJ135" i="5"/>
  <c r="CI135" i="5"/>
  <c r="CH135" i="5"/>
  <c r="CG135" i="5"/>
  <c r="CF135" i="5"/>
  <c r="BA135" i="5"/>
  <c r="CT135" i="5" s="1"/>
  <c r="AX135" i="5"/>
  <c r="CS135" i="5" s="1"/>
  <c r="AU135" i="5"/>
  <c r="CR135" i="5" s="1"/>
  <c r="AR135" i="5"/>
  <c r="CQ135" i="5" s="1"/>
  <c r="AO135" i="5"/>
  <c r="CP135" i="5" s="1"/>
  <c r="CY134" i="5"/>
  <c r="DA134" i="5" s="1"/>
  <c r="DC134" i="5" s="1"/>
  <c r="DE134" i="5" s="1"/>
  <c r="CX134" i="5"/>
  <c r="CZ134" i="5" s="1"/>
  <c r="DB134" i="5" s="1"/>
  <c r="DD134" i="5" s="1"/>
  <c r="DF134" i="5" s="1"/>
  <c r="CW134" i="5"/>
  <c r="CO134" i="5"/>
  <c r="CN134" i="5"/>
  <c r="CM134" i="5"/>
  <c r="CL134" i="5"/>
  <c r="CK134" i="5"/>
  <c r="CJ134" i="5"/>
  <c r="CI134" i="5"/>
  <c r="CH134" i="5"/>
  <c r="CG134" i="5"/>
  <c r="CF134" i="5"/>
  <c r="BA134" i="5"/>
  <c r="CT134" i="5" s="1"/>
  <c r="AX134" i="5"/>
  <c r="CS134" i="5" s="1"/>
  <c r="AU134" i="5"/>
  <c r="CR134" i="5" s="1"/>
  <c r="AR134" i="5"/>
  <c r="CQ134" i="5" s="1"/>
  <c r="AO134" i="5"/>
  <c r="CP134" i="5" s="1"/>
  <c r="CY133" i="5"/>
  <c r="DA133" i="5" s="1"/>
  <c r="DC133" i="5" s="1"/>
  <c r="DE133" i="5" s="1"/>
  <c r="CX133" i="5"/>
  <c r="CZ133" i="5" s="1"/>
  <c r="DB133" i="5" s="1"/>
  <c r="DD133" i="5" s="1"/>
  <c r="DF133" i="5" s="1"/>
  <c r="CW133" i="5"/>
  <c r="CO133" i="5"/>
  <c r="CN133" i="5"/>
  <c r="CM133" i="5"/>
  <c r="CL133" i="5"/>
  <c r="CK133" i="5"/>
  <c r="CJ133" i="5"/>
  <c r="CI133" i="5"/>
  <c r="CH133" i="5"/>
  <c r="CG133" i="5"/>
  <c r="CF133" i="5"/>
  <c r="BA133" i="5"/>
  <c r="CT133" i="5" s="1"/>
  <c r="AX133" i="5"/>
  <c r="CS133" i="5" s="1"/>
  <c r="AU133" i="5"/>
  <c r="CR133" i="5" s="1"/>
  <c r="AR133" i="5"/>
  <c r="CQ133" i="5" s="1"/>
  <c r="AO133" i="5"/>
  <c r="CP133" i="5" s="1"/>
  <c r="CY132" i="5"/>
  <c r="DA132" i="5" s="1"/>
  <c r="DC132" i="5" s="1"/>
  <c r="DE132" i="5" s="1"/>
  <c r="CX132" i="5"/>
  <c r="CZ132" i="5" s="1"/>
  <c r="DB132" i="5" s="1"/>
  <c r="DD132" i="5" s="1"/>
  <c r="DF132" i="5" s="1"/>
  <c r="CW132" i="5"/>
  <c r="CO132" i="5"/>
  <c r="CN132" i="5"/>
  <c r="CM132" i="5"/>
  <c r="CL132" i="5"/>
  <c r="CK132" i="5"/>
  <c r="CJ132" i="5"/>
  <c r="CI132" i="5"/>
  <c r="CH132" i="5"/>
  <c r="CG132" i="5"/>
  <c r="CF132" i="5"/>
  <c r="BA132" i="5"/>
  <c r="CT132" i="5" s="1"/>
  <c r="AX132" i="5"/>
  <c r="CS132" i="5" s="1"/>
  <c r="AU132" i="5"/>
  <c r="CR132" i="5" s="1"/>
  <c r="AR132" i="5"/>
  <c r="CQ132" i="5" s="1"/>
  <c r="AO132" i="5"/>
  <c r="CP132" i="5" s="1"/>
  <c r="CY131" i="5"/>
  <c r="DA131" i="5" s="1"/>
  <c r="DC131" i="5" s="1"/>
  <c r="DE131" i="5" s="1"/>
  <c r="CX131" i="5"/>
  <c r="CZ131" i="5" s="1"/>
  <c r="DB131" i="5" s="1"/>
  <c r="DD131" i="5" s="1"/>
  <c r="DF131" i="5" s="1"/>
  <c r="CW131" i="5"/>
  <c r="CO131" i="5"/>
  <c r="CN131" i="5"/>
  <c r="CM131" i="5"/>
  <c r="CL131" i="5"/>
  <c r="CK131" i="5"/>
  <c r="CJ131" i="5"/>
  <c r="CI131" i="5"/>
  <c r="CH131" i="5"/>
  <c r="CG131" i="5"/>
  <c r="CF131" i="5"/>
  <c r="BA131" i="5"/>
  <c r="CT131" i="5" s="1"/>
  <c r="AX131" i="5"/>
  <c r="CS131" i="5" s="1"/>
  <c r="AU131" i="5"/>
  <c r="CR131" i="5" s="1"/>
  <c r="AR131" i="5"/>
  <c r="CQ131" i="5" s="1"/>
  <c r="AO131" i="5"/>
  <c r="CP131" i="5" s="1"/>
  <c r="CY130" i="5"/>
  <c r="DA130" i="5" s="1"/>
  <c r="DC130" i="5" s="1"/>
  <c r="DE130" i="5" s="1"/>
  <c r="CX130" i="5"/>
  <c r="CZ130" i="5" s="1"/>
  <c r="DB130" i="5" s="1"/>
  <c r="DD130" i="5" s="1"/>
  <c r="DF130" i="5" s="1"/>
  <c r="CW130" i="5"/>
  <c r="CO130" i="5"/>
  <c r="CN130" i="5"/>
  <c r="CM130" i="5"/>
  <c r="CL130" i="5"/>
  <c r="CK130" i="5"/>
  <c r="CJ130" i="5"/>
  <c r="CI130" i="5"/>
  <c r="CH130" i="5"/>
  <c r="CG130" i="5"/>
  <c r="CF130" i="5"/>
  <c r="BA130" i="5"/>
  <c r="CT130" i="5" s="1"/>
  <c r="AX130" i="5"/>
  <c r="CS130" i="5" s="1"/>
  <c r="AU130" i="5"/>
  <c r="CR130" i="5" s="1"/>
  <c r="AR130" i="5"/>
  <c r="CQ130" i="5" s="1"/>
  <c r="AO130" i="5"/>
  <c r="CP130" i="5" s="1"/>
  <c r="CY129" i="5"/>
  <c r="DA129" i="5" s="1"/>
  <c r="DC129" i="5" s="1"/>
  <c r="DE129" i="5" s="1"/>
  <c r="CX129" i="5"/>
  <c r="CZ129" i="5" s="1"/>
  <c r="DB129" i="5" s="1"/>
  <c r="DD129" i="5" s="1"/>
  <c r="DF129" i="5" s="1"/>
  <c r="CW129" i="5"/>
  <c r="CO129" i="5"/>
  <c r="CN129" i="5"/>
  <c r="CM129" i="5"/>
  <c r="CL129" i="5"/>
  <c r="CK129" i="5"/>
  <c r="CJ129" i="5"/>
  <c r="CI129" i="5"/>
  <c r="CH129" i="5"/>
  <c r="CG129" i="5"/>
  <c r="CF129" i="5"/>
  <c r="BA129" i="5"/>
  <c r="CT129" i="5" s="1"/>
  <c r="AX129" i="5"/>
  <c r="CS129" i="5" s="1"/>
  <c r="AU129" i="5"/>
  <c r="CR129" i="5" s="1"/>
  <c r="AR129" i="5"/>
  <c r="CQ129" i="5" s="1"/>
  <c r="AO129" i="5"/>
  <c r="CP129" i="5" s="1"/>
  <c r="CY128" i="5"/>
  <c r="DA128" i="5" s="1"/>
  <c r="DC128" i="5" s="1"/>
  <c r="DE128" i="5" s="1"/>
  <c r="CX128" i="5"/>
  <c r="CZ128" i="5" s="1"/>
  <c r="DB128" i="5" s="1"/>
  <c r="DD128" i="5" s="1"/>
  <c r="DF128" i="5" s="1"/>
  <c r="CW128" i="5"/>
  <c r="CO128" i="5"/>
  <c r="CN128" i="5"/>
  <c r="CM128" i="5"/>
  <c r="CL128" i="5"/>
  <c r="CK128" i="5"/>
  <c r="CJ128" i="5"/>
  <c r="CI128" i="5"/>
  <c r="CH128" i="5"/>
  <c r="CG128" i="5"/>
  <c r="CF128" i="5"/>
  <c r="BA128" i="5"/>
  <c r="CT128" i="5" s="1"/>
  <c r="AX128" i="5"/>
  <c r="CS128" i="5" s="1"/>
  <c r="AU128" i="5"/>
  <c r="CR128" i="5" s="1"/>
  <c r="AR128" i="5"/>
  <c r="CQ128" i="5" s="1"/>
  <c r="AO128" i="5"/>
  <c r="CP128" i="5" s="1"/>
  <c r="CY127" i="5"/>
  <c r="DA127" i="5" s="1"/>
  <c r="DC127" i="5" s="1"/>
  <c r="DE127" i="5" s="1"/>
  <c r="CX127" i="5"/>
  <c r="CZ127" i="5" s="1"/>
  <c r="DB127" i="5" s="1"/>
  <c r="DD127" i="5" s="1"/>
  <c r="DF127" i="5" s="1"/>
  <c r="CW127" i="5"/>
  <c r="CO127" i="5"/>
  <c r="CN127" i="5"/>
  <c r="CM127" i="5"/>
  <c r="CL127" i="5"/>
  <c r="CK127" i="5"/>
  <c r="CJ127" i="5"/>
  <c r="CI127" i="5"/>
  <c r="CH127" i="5"/>
  <c r="CG127" i="5"/>
  <c r="CF127" i="5"/>
  <c r="BA127" i="5"/>
  <c r="CT127" i="5" s="1"/>
  <c r="AX127" i="5"/>
  <c r="CS127" i="5" s="1"/>
  <c r="AU127" i="5"/>
  <c r="CR127" i="5" s="1"/>
  <c r="AR127" i="5"/>
  <c r="CQ127" i="5" s="1"/>
  <c r="AO127" i="5"/>
  <c r="CP127" i="5" s="1"/>
  <c r="CY126" i="5"/>
  <c r="DA126" i="5" s="1"/>
  <c r="DC126" i="5" s="1"/>
  <c r="DE126" i="5" s="1"/>
  <c r="CX126" i="5"/>
  <c r="CZ126" i="5" s="1"/>
  <c r="DB126" i="5" s="1"/>
  <c r="DD126" i="5" s="1"/>
  <c r="DF126" i="5" s="1"/>
  <c r="CW126" i="5"/>
  <c r="CO126" i="5"/>
  <c r="CN126" i="5"/>
  <c r="CM126" i="5"/>
  <c r="CL126" i="5"/>
  <c r="CK126" i="5"/>
  <c r="CJ126" i="5"/>
  <c r="CI126" i="5"/>
  <c r="CH126" i="5"/>
  <c r="CG126" i="5"/>
  <c r="CF126" i="5"/>
  <c r="BA126" i="5"/>
  <c r="CT126" i="5" s="1"/>
  <c r="AX126" i="5"/>
  <c r="CS126" i="5" s="1"/>
  <c r="AU126" i="5"/>
  <c r="CR126" i="5" s="1"/>
  <c r="AR126" i="5"/>
  <c r="CQ126" i="5" s="1"/>
  <c r="AO126" i="5"/>
  <c r="CP126" i="5" s="1"/>
  <c r="CY125" i="5"/>
  <c r="DA125" i="5" s="1"/>
  <c r="DC125" i="5" s="1"/>
  <c r="DE125" i="5" s="1"/>
  <c r="CX125" i="5"/>
  <c r="CZ125" i="5" s="1"/>
  <c r="DB125" i="5" s="1"/>
  <c r="DD125" i="5" s="1"/>
  <c r="DF125" i="5" s="1"/>
  <c r="CW125" i="5"/>
  <c r="CO125" i="5"/>
  <c r="CN125" i="5"/>
  <c r="CM125" i="5"/>
  <c r="CL125" i="5"/>
  <c r="CK125" i="5"/>
  <c r="CJ125" i="5"/>
  <c r="CI125" i="5"/>
  <c r="CH125" i="5"/>
  <c r="CG125" i="5"/>
  <c r="CF125" i="5"/>
  <c r="BA125" i="5"/>
  <c r="CT125" i="5" s="1"/>
  <c r="AX125" i="5"/>
  <c r="CS125" i="5" s="1"/>
  <c r="AU125" i="5"/>
  <c r="CR125" i="5" s="1"/>
  <c r="AR125" i="5"/>
  <c r="CQ125" i="5" s="1"/>
  <c r="AO125" i="5"/>
  <c r="CP125" i="5" s="1"/>
  <c r="CY124" i="5"/>
  <c r="DA124" i="5" s="1"/>
  <c r="DC124" i="5" s="1"/>
  <c r="DE124" i="5" s="1"/>
  <c r="CX124" i="5"/>
  <c r="CZ124" i="5" s="1"/>
  <c r="DB124" i="5" s="1"/>
  <c r="DD124" i="5" s="1"/>
  <c r="DF124" i="5" s="1"/>
  <c r="CW124" i="5"/>
  <c r="CO124" i="5"/>
  <c r="CN124" i="5"/>
  <c r="CM124" i="5"/>
  <c r="CL124" i="5"/>
  <c r="CK124" i="5"/>
  <c r="CJ124" i="5"/>
  <c r="CI124" i="5"/>
  <c r="CH124" i="5"/>
  <c r="CG124" i="5"/>
  <c r="CF124" i="5"/>
  <c r="BA124" i="5"/>
  <c r="CT124" i="5" s="1"/>
  <c r="AX124" i="5"/>
  <c r="CS124" i="5" s="1"/>
  <c r="AU124" i="5"/>
  <c r="CR124" i="5" s="1"/>
  <c r="AR124" i="5"/>
  <c r="CQ124" i="5" s="1"/>
  <c r="AO124" i="5"/>
  <c r="CP124" i="5" s="1"/>
  <c r="CY123" i="5"/>
  <c r="DA123" i="5" s="1"/>
  <c r="DC123" i="5" s="1"/>
  <c r="DE123" i="5" s="1"/>
  <c r="CX123" i="5"/>
  <c r="CZ123" i="5" s="1"/>
  <c r="DB123" i="5" s="1"/>
  <c r="DD123" i="5" s="1"/>
  <c r="DF123" i="5" s="1"/>
  <c r="CW123" i="5"/>
  <c r="CO123" i="5"/>
  <c r="CN123" i="5"/>
  <c r="CM123" i="5"/>
  <c r="CL123" i="5"/>
  <c r="CK123" i="5"/>
  <c r="CJ123" i="5"/>
  <c r="CI123" i="5"/>
  <c r="CH123" i="5"/>
  <c r="CG123" i="5"/>
  <c r="CF123" i="5"/>
  <c r="BA123" i="5"/>
  <c r="CT123" i="5" s="1"/>
  <c r="AX123" i="5"/>
  <c r="CS123" i="5" s="1"/>
  <c r="AU123" i="5"/>
  <c r="CR123" i="5" s="1"/>
  <c r="AR123" i="5"/>
  <c r="CQ123" i="5" s="1"/>
  <c r="AO123" i="5"/>
  <c r="CP123" i="5" s="1"/>
  <c r="CY122" i="5"/>
  <c r="DA122" i="5" s="1"/>
  <c r="DC122" i="5" s="1"/>
  <c r="DE122" i="5" s="1"/>
  <c r="CX122" i="5"/>
  <c r="CZ122" i="5" s="1"/>
  <c r="DB122" i="5" s="1"/>
  <c r="DD122" i="5" s="1"/>
  <c r="DF122" i="5" s="1"/>
  <c r="CW122" i="5"/>
  <c r="CO122" i="5"/>
  <c r="CN122" i="5"/>
  <c r="CM122" i="5"/>
  <c r="CL122" i="5"/>
  <c r="CK122" i="5"/>
  <c r="CJ122" i="5"/>
  <c r="CI122" i="5"/>
  <c r="CH122" i="5"/>
  <c r="CG122" i="5"/>
  <c r="CF122" i="5"/>
  <c r="BA122" i="5"/>
  <c r="CT122" i="5" s="1"/>
  <c r="AX122" i="5"/>
  <c r="CS122" i="5" s="1"/>
  <c r="AU122" i="5"/>
  <c r="CR122" i="5" s="1"/>
  <c r="AR122" i="5"/>
  <c r="CQ122" i="5" s="1"/>
  <c r="AO122" i="5"/>
  <c r="CP122" i="5" s="1"/>
  <c r="CY121" i="5"/>
  <c r="DA121" i="5" s="1"/>
  <c r="DC121" i="5" s="1"/>
  <c r="DE121" i="5" s="1"/>
  <c r="CX121" i="5"/>
  <c r="CZ121" i="5" s="1"/>
  <c r="DB121" i="5" s="1"/>
  <c r="DD121" i="5" s="1"/>
  <c r="DF121" i="5" s="1"/>
  <c r="CW121" i="5"/>
  <c r="CO121" i="5"/>
  <c r="CN121" i="5"/>
  <c r="CM121" i="5"/>
  <c r="CL121" i="5"/>
  <c r="CK121" i="5"/>
  <c r="CJ121" i="5"/>
  <c r="CI121" i="5"/>
  <c r="CH121" i="5"/>
  <c r="CG121" i="5"/>
  <c r="CF121" i="5"/>
  <c r="BA121" i="5"/>
  <c r="CT121" i="5" s="1"/>
  <c r="AX121" i="5"/>
  <c r="CS121" i="5" s="1"/>
  <c r="AU121" i="5"/>
  <c r="CR121" i="5" s="1"/>
  <c r="AR121" i="5"/>
  <c r="CQ121" i="5" s="1"/>
  <c r="AO121" i="5"/>
  <c r="CP121" i="5" s="1"/>
  <c r="CY120" i="5"/>
  <c r="DA120" i="5" s="1"/>
  <c r="DC120" i="5" s="1"/>
  <c r="DE120" i="5" s="1"/>
  <c r="CX120" i="5"/>
  <c r="CZ120" i="5" s="1"/>
  <c r="DB120" i="5" s="1"/>
  <c r="DD120" i="5" s="1"/>
  <c r="DF120" i="5" s="1"/>
  <c r="CW120" i="5"/>
  <c r="CO120" i="5"/>
  <c r="CN120" i="5"/>
  <c r="CM120" i="5"/>
  <c r="CL120" i="5"/>
  <c r="CK120" i="5"/>
  <c r="CJ120" i="5"/>
  <c r="CI120" i="5"/>
  <c r="CH120" i="5"/>
  <c r="CG120" i="5"/>
  <c r="CF120" i="5"/>
  <c r="BA120" i="5"/>
  <c r="CT120" i="5" s="1"/>
  <c r="AX120" i="5"/>
  <c r="CS120" i="5" s="1"/>
  <c r="AU120" i="5"/>
  <c r="CR120" i="5" s="1"/>
  <c r="AR120" i="5"/>
  <c r="CQ120" i="5" s="1"/>
  <c r="AO120" i="5"/>
  <c r="CP120" i="5" s="1"/>
  <c r="CY119" i="5"/>
  <c r="DA119" i="5" s="1"/>
  <c r="DC119" i="5" s="1"/>
  <c r="DE119" i="5" s="1"/>
  <c r="CX119" i="5"/>
  <c r="CZ119" i="5" s="1"/>
  <c r="DB119" i="5" s="1"/>
  <c r="DD119" i="5" s="1"/>
  <c r="DF119" i="5" s="1"/>
  <c r="CW119" i="5"/>
  <c r="CO119" i="5"/>
  <c r="CN119" i="5"/>
  <c r="CM119" i="5"/>
  <c r="CL119" i="5"/>
  <c r="CK119" i="5"/>
  <c r="CJ119" i="5"/>
  <c r="CI119" i="5"/>
  <c r="CH119" i="5"/>
  <c r="CG119" i="5"/>
  <c r="CF119" i="5"/>
  <c r="BA119" i="5"/>
  <c r="CT119" i="5" s="1"/>
  <c r="AX119" i="5"/>
  <c r="CS119" i="5" s="1"/>
  <c r="AU119" i="5"/>
  <c r="CR119" i="5" s="1"/>
  <c r="AR119" i="5"/>
  <c r="CQ119" i="5" s="1"/>
  <c r="AO119" i="5"/>
  <c r="CP119" i="5" s="1"/>
  <c r="CY118" i="5"/>
  <c r="DA118" i="5" s="1"/>
  <c r="DC118" i="5" s="1"/>
  <c r="DE118" i="5" s="1"/>
  <c r="CX118" i="5"/>
  <c r="CZ118" i="5" s="1"/>
  <c r="DB118" i="5" s="1"/>
  <c r="DD118" i="5" s="1"/>
  <c r="DF118" i="5" s="1"/>
  <c r="CW118" i="5"/>
  <c r="CO118" i="5"/>
  <c r="CN118" i="5"/>
  <c r="CM118" i="5"/>
  <c r="CL118" i="5"/>
  <c r="CK118" i="5"/>
  <c r="CJ118" i="5"/>
  <c r="CI118" i="5"/>
  <c r="CH118" i="5"/>
  <c r="CG118" i="5"/>
  <c r="CF118" i="5"/>
  <c r="BA118" i="5"/>
  <c r="CT118" i="5" s="1"/>
  <c r="AX118" i="5"/>
  <c r="CS118" i="5" s="1"/>
  <c r="AU118" i="5"/>
  <c r="CR118" i="5" s="1"/>
  <c r="AR118" i="5"/>
  <c r="CQ118" i="5" s="1"/>
  <c r="AO118" i="5"/>
  <c r="CP118" i="5" s="1"/>
  <c r="CY117" i="5"/>
  <c r="DA117" i="5" s="1"/>
  <c r="DC117" i="5" s="1"/>
  <c r="DE117" i="5" s="1"/>
  <c r="CX117" i="5"/>
  <c r="CZ117" i="5" s="1"/>
  <c r="DB117" i="5" s="1"/>
  <c r="DD117" i="5" s="1"/>
  <c r="DF117" i="5" s="1"/>
  <c r="CW117" i="5"/>
  <c r="CO117" i="5"/>
  <c r="CN117" i="5"/>
  <c r="CM117" i="5"/>
  <c r="CL117" i="5"/>
  <c r="CK117" i="5"/>
  <c r="CJ117" i="5"/>
  <c r="CI117" i="5"/>
  <c r="CH117" i="5"/>
  <c r="CG117" i="5"/>
  <c r="CF117" i="5"/>
  <c r="BA117" i="5"/>
  <c r="CT117" i="5" s="1"/>
  <c r="AX117" i="5"/>
  <c r="CS117" i="5" s="1"/>
  <c r="AU117" i="5"/>
  <c r="CR117" i="5" s="1"/>
  <c r="AR117" i="5"/>
  <c r="CQ117" i="5" s="1"/>
  <c r="AO117" i="5"/>
  <c r="CP117" i="5" s="1"/>
  <c r="CY116" i="5"/>
  <c r="DA116" i="5" s="1"/>
  <c r="DC116" i="5" s="1"/>
  <c r="DE116" i="5" s="1"/>
  <c r="CX116" i="5"/>
  <c r="CZ116" i="5" s="1"/>
  <c r="DB116" i="5" s="1"/>
  <c r="DD116" i="5" s="1"/>
  <c r="DF116" i="5" s="1"/>
  <c r="CW116" i="5"/>
  <c r="CO116" i="5"/>
  <c r="CN116" i="5"/>
  <c r="CM116" i="5"/>
  <c r="CL116" i="5"/>
  <c r="CK116" i="5"/>
  <c r="CJ116" i="5"/>
  <c r="CI116" i="5"/>
  <c r="CH116" i="5"/>
  <c r="CG116" i="5"/>
  <c r="CF116" i="5"/>
  <c r="BA116" i="5"/>
  <c r="CT116" i="5" s="1"/>
  <c r="AX116" i="5"/>
  <c r="CS116" i="5" s="1"/>
  <c r="AU116" i="5"/>
  <c r="CR116" i="5" s="1"/>
  <c r="AR116" i="5"/>
  <c r="CQ116" i="5" s="1"/>
  <c r="AO116" i="5"/>
  <c r="CP116" i="5" s="1"/>
  <c r="CY115" i="5"/>
  <c r="DA115" i="5" s="1"/>
  <c r="DC115" i="5" s="1"/>
  <c r="DE115" i="5" s="1"/>
  <c r="CX115" i="5"/>
  <c r="CZ115" i="5" s="1"/>
  <c r="DB115" i="5" s="1"/>
  <c r="DD115" i="5" s="1"/>
  <c r="DF115" i="5" s="1"/>
  <c r="CW115" i="5"/>
  <c r="CO115" i="5"/>
  <c r="CN115" i="5"/>
  <c r="CM115" i="5"/>
  <c r="CL115" i="5"/>
  <c r="CK115" i="5"/>
  <c r="CJ115" i="5"/>
  <c r="CI115" i="5"/>
  <c r="CH115" i="5"/>
  <c r="CG115" i="5"/>
  <c r="CF115" i="5"/>
  <c r="BA115" i="5"/>
  <c r="CT115" i="5" s="1"/>
  <c r="AX115" i="5"/>
  <c r="CS115" i="5" s="1"/>
  <c r="AU115" i="5"/>
  <c r="CR115" i="5" s="1"/>
  <c r="AR115" i="5"/>
  <c r="CQ115" i="5" s="1"/>
  <c r="AO115" i="5"/>
  <c r="CP115" i="5" s="1"/>
  <c r="CY114" i="5"/>
  <c r="DA114" i="5" s="1"/>
  <c r="DC114" i="5" s="1"/>
  <c r="DE114" i="5" s="1"/>
  <c r="CX114" i="5"/>
  <c r="CZ114" i="5" s="1"/>
  <c r="DB114" i="5" s="1"/>
  <c r="DD114" i="5" s="1"/>
  <c r="DF114" i="5" s="1"/>
  <c r="CW114" i="5"/>
  <c r="CO114" i="5"/>
  <c r="CN114" i="5"/>
  <c r="CM114" i="5"/>
  <c r="CL114" i="5"/>
  <c r="CK114" i="5"/>
  <c r="CJ114" i="5"/>
  <c r="CI114" i="5"/>
  <c r="CH114" i="5"/>
  <c r="CG114" i="5"/>
  <c r="CF114" i="5"/>
  <c r="BA114" i="5"/>
  <c r="CT114" i="5" s="1"/>
  <c r="AX114" i="5"/>
  <c r="CS114" i="5" s="1"/>
  <c r="AU114" i="5"/>
  <c r="CR114" i="5" s="1"/>
  <c r="AR114" i="5"/>
  <c r="CQ114" i="5" s="1"/>
  <c r="AO114" i="5"/>
  <c r="CP114" i="5" s="1"/>
  <c r="CY113" i="5"/>
  <c r="DA113" i="5" s="1"/>
  <c r="DC113" i="5" s="1"/>
  <c r="DE113" i="5" s="1"/>
  <c r="CX113" i="5"/>
  <c r="CZ113" i="5" s="1"/>
  <c r="DB113" i="5" s="1"/>
  <c r="DD113" i="5" s="1"/>
  <c r="DF113" i="5" s="1"/>
  <c r="CW113" i="5"/>
  <c r="CO113" i="5"/>
  <c r="CN113" i="5"/>
  <c r="CM113" i="5"/>
  <c r="CL113" i="5"/>
  <c r="CK113" i="5"/>
  <c r="CJ113" i="5"/>
  <c r="CI113" i="5"/>
  <c r="CH113" i="5"/>
  <c r="CG113" i="5"/>
  <c r="CF113" i="5"/>
  <c r="BA113" i="5"/>
  <c r="CT113" i="5" s="1"/>
  <c r="AX113" i="5"/>
  <c r="CS113" i="5" s="1"/>
  <c r="AU113" i="5"/>
  <c r="CR113" i="5" s="1"/>
  <c r="AR113" i="5"/>
  <c r="CQ113" i="5" s="1"/>
  <c r="AO113" i="5"/>
  <c r="CP113" i="5" s="1"/>
  <c r="CY112" i="5"/>
  <c r="DA112" i="5" s="1"/>
  <c r="DC112" i="5" s="1"/>
  <c r="DE112" i="5" s="1"/>
  <c r="CX112" i="5"/>
  <c r="CZ112" i="5" s="1"/>
  <c r="DB112" i="5" s="1"/>
  <c r="DD112" i="5" s="1"/>
  <c r="DF112" i="5" s="1"/>
  <c r="CW112" i="5"/>
  <c r="CO112" i="5"/>
  <c r="CN112" i="5"/>
  <c r="CM112" i="5"/>
  <c r="CL112" i="5"/>
  <c r="CK112" i="5"/>
  <c r="CJ112" i="5"/>
  <c r="CI112" i="5"/>
  <c r="CH112" i="5"/>
  <c r="CG112" i="5"/>
  <c r="CF112" i="5"/>
  <c r="BA112" i="5"/>
  <c r="CT112" i="5" s="1"/>
  <c r="AX112" i="5"/>
  <c r="CS112" i="5" s="1"/>
  <c r="AU112" i="5"/>
  <c r="CR112" i="5" s="1"/>
  <c r="AR112" i="5"/>
  <c r="CQ112" i="5" s="1"/>
  <c r="AO112" i="5"/>
  <c r="CP112" i="5" s="1"/>
  <c r="CY111" i="5"/>
  <c r="DA111" i="5" s="1"/>
  <c r="DC111" i="5" s="1"/>
  <c r="DE111" i="5" s="1"/>
  <c r="CX111" i="5"/>
  <c r="CZ111" i="5" s="1"/>
  <c r="DB111" i="5" s="1"/>
  <c r="DD111" i="5" s="1"/>
  <c r="DF111" i="5" s="1"/>
  <c r="CW111" i="5"/>
  <c r="CO111" i="5"/>
  <c r="CN111" i="5"/>
  <c r="CM111" i="5"/>
  <c r="CL111" i="5"/>
  <c r="CK111" i="5"/>
  <c r="CJ111" i="5"/>
  <c r="CI111" i="5"/>
  <c r="CH111" i="5"/>
  <c r="CG111" i="5"/>
  <c r="CF111" i="5"/>
  <c r="BA111" i="5"/>
  <c r="CT111" i="5" s="1"/>
  <c r="AX111" i="5"/>
  <c r="CS111" i="5" s="1"/>
  <c r="AU111" i="5"/>
  <c r="CR111" i="5" s="1"/>
  <c r="AR111" i="5"/>
  <c r="CQ111" i="5" s="1"/>
  <c r="AO111" i="5"/>
  <c r="CP111" i="5" s="1"/>
  <c r="CY110" i="5"/>
  <c r="DA110" i="5" s="1"/>
  <c r="DC110" i="5" s="1"/>
  <c r="DE110" i="5" s="1"/>
  <c r="CX110" i="5"/>
  <c r="CZ110" i="5" s="1"/>
  <c r="DB110" i="5" s="1"/>
  <c r="DD110" i="5" s="1"/>
  <c r="DF110" i="5" s="1"/>
  <c r="CW110" i="5"/>
  <c r="CO110" i="5"/>
  <c r="CN110" i="5"/>
  <c r="CM110" i="5"/>
  <c r="CL110" i="5"/>
  <c r="CK110" i="5"/>
  <c r="CJ110" i="5"/>
  <c r="CI110" i="5"/>
  <c r="CH110" i="5"/>
  <c r="CG110" i="5"/>
  <c r="CF110" i="5"/>
  <c r="BA110" i="5"/>
  <c r="CT110" i="5" s="1"/>
  <c r="AX110" i="5"/>
  <c r="CS110" i="5" s="1"/>
  <c r="AU110" i="5"/>
  <c r="CR110" i="5" s="1"/>
  <c r="AR110" i="5"/>
  <c r="CQ110" i="5" s="1"/>
  <c r="AO110" i="5"/>
  <c r="CP110" i="5" s="1"/>
  <c r="CY109" i="5"/>
  <c r="DA109" i="5" s="1"/>
  <c r="DC109" i="5" s="1"/>
  <c r="DE109" i="5" s="1"/>
  <c r="CX109" i="5"/>
  <c r="CZ109" i="5" s="1"/>
  <c r="DB109" i="5" s="1"/>
  <c r="DD109" i="5" s="1"/>
  <c r="DF109" i="5" s="1"/>
  <c r="CW109" i="5"/>
  <c r="CO109" i="5"/>
  <c r="CN109" i="5"/>
  <c r="CM109" i="5"/>
  <c r="CL109" i="5"/>
  <c r="CK109" i="5"/>
  <c r="CJ109" i="5"/>
  <c r="CI109" i="5"/>
  <c r="CH109" i="5"/>
  <c r="CG109" i="5"/>
  <c r="CF109" i="5"/>
  <c r="BA109" i="5"/>
  <c r="CT109" i="5" s="1"/>
  <c r="AX109" i="5"/>
  <c r="CS109" i="5" s="1"/>
  <c r="AU109" i="5"/>
  <c r="CR109" i="5" s="1"/>
  <c r="AR109" i="5"/>
  <c r="CQ109" i="5" s="1"/>
  <c r="AO109" i="5"/>
  <c r="CP109" i="5" s="1"/>
  <c r="CY108" i="5"/>
  <c r="DA108" i="5" s="1"/>
  <c r="DC108" i="5" s="1"/>
  <c r="DE108" i="5" s="1"/>
  <c r="CX108" i="5"/>
  <c r="CZ108" i="5" s="1"/>
  <c r="DB108" i="5" s="1"/>
  <c r="DD108" i="5" s="1"/>
  <c r="DF108" i="5" s="1"/>
  <c r="CW108" i="5"/>
  <c r="CO108" i="5"/>
  <c r="CN108" i="5"/>
  <c r="CM108" i="5"/>
  <c r="CL108" i="5"/>
  <c r="CK108" i="5"/>
  <c r="CJ108" i="5"/>
  <c r="CI108" i="5"/>
  <c r="CH108" i="5"/>
  <c r="CG108" i="5"/>
  <c r="CF108" i="5"/>
  <c r="BA108" i="5"/>
  <c r="CT108" i="5" s="1"/>
  <c r="AX108" i="5"/>
  <c r="CS108" i="5" s="1"/>
  <c r="AU108" i="5"/>
  <c r="CR108" i="5" s="1"/>
  <c r="AR108" i="5"/>
  <c r="CQ108" i="5" s="1"/>
  <c r="AO108" i="5"/>
  <c r="CP108" i="5" s="1"/>
  <c r="CY107" i="5"/>
  <c r="DA107" i="5" s="1"/>
  <c r="DC107" i="5" s="1"/>
  <c r="DE107" i="5" s="1"/>
  <c r="CX107" i="5"/>
  <c r="CZ107" i="5" s="1"/>
  <c r="DB107" i="5" s="1"/>
  <c r="DD107" i="5" s="1"/>
  <c r="DF107" i="5" s="1"/>
  <c r="CW107" i="5"/>
  <c r="CO107" i="5"/>
  <c r="CN107" i="5"/>
  <c r="CM107" i="5"/>
  <c r="CL107" i="5"/>
  <c r="CK107" i="5"/>
  <c r="CJ107" i="5"/>
  <c r="CI107" i="5"/>
  <c r="CH107" i="5"/>
  <c r="CG107" i="5"/>
  <c r="CF107" i="5"/>
  <c r="BA107" i="5"/>
  <c r="CT107" i="5" s="1"/>
  <c r="AX107" i="5"/>
  <c r="CS107" i="5" s="1"/>
  <c r="AU107" i="5"/>
  <c r="CR107" i="5" s="1"/>
  <c r="AR107" i="5"/>
  <c r="CQ107" i="5" s="1"/>
  <c r="AO107" i="5"/>
  <c r="CP107" i="5" s="1"/>
  <c r="CY106" i="5"/>
  <c r="DA106" i="5" s="1"/>
  <c r="DC106" i="5" s="1"/>
  <c r="DE106" i="5" s="1"/>
  <c r="CX106" i="5"/>
  <c r="CZ106" i="5" s="1"/>
  <c r="DB106" i="5" s="1"/>
  <c r="DD106" i="5" s="1"/>
  <c r="DF106" i="5" s="1"/>
  <c r="CW106" i="5"/>
  <c r="CO106" i="5"/>
  <c r="CN106" i="5"/>
  <c r="CM106" i="5"/>
  <c r="CL106" i="5"/>
  <c r="CK106" i="5"/>
  <c r="CJ106" i="5"/>
  <c r="CI106" i="5"/>
  <c r="CH106" i="5"/>
  <c r="CG106" i="5"/>
  <c r="CF106" i="5"/>
  <c r="BA106" i="5"/>
  <c r="CT106" i="5" s="1"/>
  <c r="AX106" i="5"/>
  <c r="CS106" i="5" s="1"/>
  <c r="AU106" i="5"/>
  <c r="CR106" i="5" s="1"/>
  <c r="AR106" i="5"/>
  <c r="CQ106" i="5" s="1"/>
  <c r="AO106" i="5"/>
  <c r="CP106" i="5" s="1"/>
  <c r="CY105" i="5"/>
  <c r="DA105" i="5" s="1"/>
  <c r="DC105" i="5" s="1"/>
  <c r="DE105" i="5" s="1"/>
  <c r="CX105" i="5"/>
  <c r="CZ105" i="5" s="1"/>
  <c r="DB105" i="5" s="1"/>
  <c r="DD105" i="5" s="1"/>
  <c r="DF105" i="5" s="1"/>
  <c r="CW105" i="5"/>
  <c r="CO105" i="5"/>
  <c r="CN105" i="5"/>
  <c r="CM105" i="5"/>
  <c r="CL105" i="5"/>
  <c r="CK105" i="5"/>
  <c r="CJ105" i="5"/>
  <c r="CI105" i="5"/>
  <c r="CH105" i="5"/>
  <c r="CG105" i="5"/>
  <c r="CF105" i="5"/>
  <c r="BA105" i="5"/>
  <c r="CT105" i="5" s="1"/>
  <c r="AX105" i="5"/>
  <c r="CS105" i="5" s="1"/>
  <c r="AU105" i="5"/>
  <c r="CR105" i="5" s="1"/>
  <c r="AR105" i="5"/>
  <c r="CQ105" i="5" s="1"/>
  <c r="AO105" i="5"/>
  <c r="CP105" i="5" s="1"/>
  <c r="CY104" i="5"/>
  <c r="DA104" i="5" s="1"/>
  <c r="DC104" i="5" s="1"/>
  <c r="DE104" i="5" s="1"/>
  <c r="CX104" i="5"/>
  <c r="CZ104" i="5" s="1"/>
  <c r="DB104" i="5" s="1"/>
  <c r="DD104" i="5" s="1"/>
  <c r="DF104" i="5" s="1"/>
  <c r="CW104" i="5"/>
  <c r="CO104" i="5"/>
  <c r="CN104" i="5"/>
  <c r="CM104" i="5"/>
  <c r="CL104" i="5"/>
  <c r="CK104" i="5"/>
  <c r="CJ104" i="5"/>
  <c r="CI104" i="5"/>
  <c r="CH104" i="5"/>
  <c r="CG104" i="5"/>
  <c r="CF104" i="5"/>
  <c r="BA104" i="5"/>
  <c r="CT104" i="5" s="1"/>
  <c r="AX104" i="5"/>
  <c r="CS104" i="5" s="1"/>
  <c r="AU104" i="5"/>
  <c r="CR104" i="5" s="1"/>
  <c r="AR104" i="5"/>
  <c r="CQ104" i="5" s="1"/>
  <c r="AO104" i="5"/>
  <c r="CP104" i="5" s="1"/>
  <c r="CY103" i="5"/>
  <c r="DA103" i="5" s="1"/>
  <c r="DC103" i="5" s="1"/>
  <c r="DE103" i="5" s="1"/>
  <c r="CX103" i="5"/>
  <c r="CZ103" i="5" s="1"/>
  <c r="DB103" i="5" s="1"/>
  <c r="DD103" i="5" s="1"/>
  <c r="DF103" i="5" s="1"/>
  <c r="CW103" i="5"/>
  <c r="CO103" i="5"/>
  <c r="CN103" i="5"/>
  <c r="CM103" i="5"/>
  <c r="CL103" i="5"/>
  <c r="CK103" i="5"/>
  <c r="CJ103" i="5"/>
  <c r="CI103" i="5"/>
  <c r="CH103" i="5"/>
  <c r="CG103" i="5"/>
  <c r="CF103" i="5"/>
  <c r="BA103" i="5"/>
  <c r="CT103" i="5" s="1"/>
  <c r="AX103" i="5"/>
  <c r="CS103" i="5" s="1"/>
  <c r="AU103" i="5"/>
  <c r="CR103" i="5" s="1"/>
  <c r="AR103" i="5"/>
  <c r="CQ103" i="5" s="1"/>
  <c r="AO103" i="5"/>
  <c r="CP103" i="5" s="1"/>
  <c r="CY102" i="5"/>
  <c r="DA102" i="5" s="1"/>
  <c r="DC102" i="5" s="1"/>
  <c r="DE102" i="5" s="1"/>
  <c r="CX102" i="5"/>
  <c r="CZ102" i="5" s="1"/>
  <c r="DB102" i="5" s="1"/>
  <c r="DD102" i="5" s="1"/>
  <c r="DF102" i="5" s="1"/>
  <c r="CW102" i="5"/>
  <c r="CO102" i="5"/>
  <c r="CN102" i="5"/>
  <c r="CM102" i="5"/>
  <c r="CL102" i="5"/>
  <c r="CK102" i="5"/>
  <c r="CJ102" i="5"/>
  <c r="CI102" i="5"/>
  <c r="CH102" i="5"/>
  <c r="CG102" i="5"/>
  <c r="CF102" i="5"/>
  <c r="BA102" i="5"/>
  <c r="CT102" i="5" s="1"/>
  <c r="AX102" i="5"/>
  <c r="CS102" i="5" s="1"/>
  <c r="AU102" i="5"/>
  <c r="CR102" i="5" s="1"/>
  <c r="AR102" i="5"/>
  <c r="CQ102" i="5" s="1"/>
  <c r="AO102" i="5"/>
  <c r="CP102" i="5" s="1"/>
  <c r="CY101" i="5"/>
  <c r="DA101" i="5" s="1"/>
  <c r="DC101" i="5" s="1"/>
  <c r="DE101" i="5" s="1"/>
  <c r="CX101" i="5"/>
  <c r="CZ101" i="5" s="1"/>
  <c r="DB101" i="5" s="1"/>
  <c r="DD101" i="5" s="1"/>
  <c r="DF101" i="5" s="1"/>
  <c r="CW101" i="5"/>
  <c r="CO101" i="5"/>
  <c r="CN101" i="5"/>
  <c r="CM101" i="5"/>
  <c r="CL101" i="5"/>
  <c r="CK101" i="5"/>
  <c r="CJ101" i="5"/>
  <c r="CI101" i="5"/>
  <c r="CH101" i="5"/>
  <c r="CG101" i="5"/>
  <c r="CF101" i="5"/>
  <c r="BA101" i="5"/>
  <c r="CT101" i="5" s="1"/>
  <c r="AX101" i="5"/>
  <c r="CS101" i="5" s="1"/>
  <c r="AU101" i="5"/>
  <c r="CR101" i="5" s="1"/>
  <c r="AR101" i="5"/>
  <c r="CQ101" i="5" s="1"/>
  <c r="AO101" i="5"/>
  <c r="CP101" i="5" s="1"/>
  <c r="CY100" i="5"/>
  <c r="DA100" i="5" s="1"/>
  <c r="DC100" i="5" s="1"/>
  <c r="DE100" i="5" s="1"/>
  <c r="CX100" i="5"/>
  <c r="CZ100" i="5" s="1"/>
  <c r="DB100" i="5" s="1"/>
  <c r="DD100" i="5" s="1"/>
  <c r="DF100" i="5" s="1"/>
  <c r="CW100" i="5"/>
  <c r="CO100" i="5"/>
  <c r="CN100" i="5"/>
  <c r="CM100" i="5"/>
  <c r="CL100" i="5"/>
  <c r="CK100" i="5"/>
  <c r="CJ100" i="5"/>
  <c r="CI100" i="5"/>
  <c r="CH100" i="5"/>
  <c r="CG100" i="5"/>
  <c r="CF100" i="5"/>
  <c r="BA100" i="5"/>
  <c r="CT100" i="5" s="1"/>
  <c r="AX100" i="5"/>
  <c r="CS100" i="5" s="1"/>
  <c r="AU100" i="5"/>
  <c r="CR100" i="5" s="1"/>
  <c r="AR100" i="5"/>
  <c r="CQ100" i="5" s="1"/>
  <c r="AO100" i="5"/>
  <c r="CP100" i="5" s="1"/>
  <c r="CY99" i="5"/>
  <c r="DA99" i="5" s="1"/>
  <c r="DC99" i="5" s="1"/>
  <c r="DE99" i="5" s="1"/>
  <c r="CX99" i="5"/>
  <c r="CZ99" i="5" s="1"/>
  <c r="DB99" i="5" s="1"/>
  <c r="DD99" i="5" s="1"/>
  <c r="DF99" i="5" s="1"/>
  <c r="CW99" i="5"/>
  <c r="CO99" i="5"/>
  <c r="CN99" i="5"/>
  <c r="CM99" i="5"/>
  <c r="CL99" i="5"/>
  <c r="CK99" i="5"/>
  <c r="CJ99" i="5"/>
  <c r="CI99" i="5"/>
  <c r="CH99" i="5"/>
  <c r="CG99" i="5"/>
  <c r="CF99" i="5"/>
  <c r="BA99" i="5"/>
  <c r="CT99" i="5" s="1"/>
  <c r="AX99" i="5"/>
  <c r="CS99" i="5" s="1"/>
  <c r="AU99" i="5"/>
  <c r="CR99" i="5" s="1"/>
  <c r="AR99" i="5"/>
  <c r="CQ99" i="5" s="1"/>
  <c r="AO99" i="5"/>
  <c r="CP99" i="5" s="1"/>
  <c r="CY98" i="5"/>
  <c r="DA98" i="5" s="1"/>
  <c r="DC98" i="5" s="1"/>
  <c r="DE98" i="5" s="1"/>
  <c r="CX98" i="5"/>
  <c r="CZ98" i="5" s="1"/>
  <c r="DB98" i="5" s="1"/>
  <c r="DD98" i="5" s="1"/>
  <c r="DF98" i="5" s="1"/>
  <c r="CW98" i="5"/>
  <c r="CO98" i="5"/>
  <c r="CN98" i="5"/>
  <c r="CM98" i="5"/>
  <c r="CL98" i="5"/>
  <c r="CK98" i="5"/>
  <c r="CJ98" i="5"/>
  <c r="CI98" i="5"/>
  <c r="CH98" i="5"/>
  <c r="CG98" i="5"/>
  <c r="CF98" i="5"/>
  <c r="BA98" i="5"/>
  <c r="CT98" i="5" s="1"/>
  <c r="AX98" i="5"/>
  <c r="CS98" i="5" s="1"/>
  <c r="AU98" i="5"/>
  <c r="CR98" i="5" s="1"/>
  <c r="AR98" i="5"/>
  <c r="CQ98" i="5" s="1"/>
  <c r="AO98" i="5"/>
  <c r="CP98" i="5" s="1"/>
  <c r="CY97" i="5"/>
  <c r="DA97" i="5" s="1"/>
  <c r="DC97" i="5" s="1"/>
  <c r="DE97" i="5" s="1"/>
  <c r="CX97" i="5"/>
  <c r="CZ97" i="5" s="1"/>
  <c r="DB97" i="5" s="1"/>
  <c r="DD97" i="5" s="1"/>
  <c r="DF97" i="5" s="1"/>
  <c r="CW97" i="5"/>
  <c r="CO97" i="5"/>
  <c r="CN97" i="5"/>
  <c r="CM97" i="5"/>
  <c r="CL97" i="5"/>
  <c r="CK97" i="5"/>
  <c r="CJ97" i="5"/>
  <c r="CI97" i="5"/>
  <c r="CH97" i="5"/>
  <c r="CG97" i="5"/>
  <c r="CF97" i="5"/>
  <c r="BA97" i="5"/>
  <c r="CT97" i="5" s="1"/>
  <c r="AX97" i="5"/>
  <c r="CS97" i="5" s="1"/>
  <c r="AU97" i="5"/>
  <c r="CR97" i="5" s="1"/>
  <c r="AR97" i="5"/>
  <c r="CQ97" i="5" s="1"/>
  <c r="AO97" i="5"/>
  <c r="CP97" i="5" s="1"/>
  <c r="CY96" i="5"/>
  <c r="DA96" i="5" s="1"/>
  <c r="DC96" i="5" s="1"/>
  <c r="DE96" i="5" s="1"/>
  <c r="CX96" i="5"/>
  <c r="CZ96" i="5" s="1"/>
  <c r="DB96" i="5" s="1"/>
  <c r="DD96" i="5" s="1"/>
  <c r="DF96" i="5" s="1"/>
  <c r="CW96" i="5"/>
  <c r="CO96" i="5"/>
  <c r="CN96" i="5"/>
  <c r="CM96" i="5"/>
  <c r="CL96" i="5"/>
  <c r="CK96" i="5"/>
  <c r="CJ96" i="5"/>
  <c r="CI96" i="5"/>
  <c r="CH96" i="5"/>
  <c r="CG96" i="5"/>
  <c r="CF96" i="5"/>
  <c r="BA96" i="5"/>
  <c r="CT96" i="5" s="1"/>
  <c r="AX96" i="5"/>
  <c r="CS96" i="5" s="1"/>
  <c r="AU96" i="5"/>
  <c r="CR96" i="5" s="1"/>
  <c r="AR96" i="5"/>
  <c r="CQ96" i="5" s="1"/>
  <c r="AO96" i="5"/>
  <c r="CP96" i="5" s="1"/>
  <c r="CY95" i="5"/>
  <c r="DA95" i="5" s="1"/>
  <c r="DC95" i="5" s="1"/>
  <c r="DE95" i="5" s="1"/>
  <c r="CX95" i="5"/>
  <c r="CZ95" i="5" s="1"/>
  <c r="DB95" i="5" s="1"/>
  <c r="DD95" i="5" s="1"/>
  <c r="DF95" i="5" s="1"/>
  <c r="CW95" i="5"/>
  <c r="CO95" i="5"/>
  <c r="CN95" i="5"/>
  <c r="CM95" i="5"/>
  <c r="CL95" i="5"/>
  <c r="CK95" i="5"/>
  <c r="CJ95" i="5"/>
  <c r="CI95" i="5"/>
  <c r="CH95" i="5"/>
  <c r="CG95" i="5"/>
  <c r="CF95" i="5"/>
  <c r="BA95" i="5"/>
  <c r="CT95" i="5" s="1"/>
  <c r="AX95" i="5"/>
  <c r="CS95" i="5" s="1"/>
  <c r="AU95" i="5"/>
  <c r="CR95" i="5" s="1"/>
  <c r="AR95" i="5"/>
  <c r="CQ95" i="5" s="1"/>
  <c r="AO95" i="5"/>
  <c r="CP95" i="5" s="1"/>
  <c r="CY94" i="5"/>
  <c r="DA94" i="5" s="1"/>
  <c r="DC94" i="5" s="1"/>
  <c r="DE94" i="5" s="1"/>
  <c r="CX94" i="5"/>
  <c r="CZ94" i="5" s="1"/>
  <c r="DB94" i="5" s="1"/>
  <c r="DD94" i="5" s="1"/>
  <c r="DF94" i="5" s="1"/>
  <c r="CW94" i="5"/>
  <c r="CO94" i="5"/>
  <c r="CN94" i="5"/>
  <c r="CM94" i="5"/>
  <c r="CK94" i="5"/>
  <c r="CJ94" i="5"/>
  <c r="CI94" i="5"/>
  <c r="CH94" i="5"/>
  <c r="CG94" i="5"/>
  <c r="CF94" i="5"/>
  <c r="BA94" i="5"/>
  <c r="CT94" i="5" s="1"/>
  <c r="AX94" i="5"/>
  <c r="CS94" i="5" s="1"/>
  <c r="AU94" i="5"/>
  <c r="CR94" i="5" s="1"/>
  <c r="AR94" i="5"/>
  <c r="CQ94" i="5" s="1"/>
  <c r="AO94" i="5"/>
  <c r="CP94" i="5" s="1"/>
  <c r="BA93" i="5"/>
  <c r="AX93" i="5"/>
  <c r="AU93" i="5"/>
  <c r="AR93" i="5"/>
  <c r="AO93" i="5"/>
  <c r="AL93" i="5"/>
  <c r="CM92" i="5"/>
  <c r="CL92" i="5"/>
  <c r="CI92" i="5"/>
  <c r="CH92" i="5"/>
  <c r="CF92" i="5"/>
  <c r="AL92" i="5"/>
  <c r="CN92" i="5" s="1"/>
  <c r="CK92" i="5"/>
  <c r="CJ92" i="5"/>
  <c r="CG33" i="5"/>
  <c r="CG32" i="5"/>
  <c r="CG31" i="5"/>
  <c r="CG30" i="5"/>
  <c r="CG20" i="5"/>
  <c r="CG19" i="5"/>
  <c r="CG18" i="5"/>
  <c r="CG17" i="5"/>
  <c r="CG16" i="5"/>
  <c r="CG15" i="5"/>
  <c r="CG14" i="5"/>
  <c r="CG13" i="5"/>
  <c r="CG12" i="5"/>
  <c r="CG10" i="5"/>
  <c r="CF6" i="5"/>
  <c r="B553" i="2" l="1"/>
  <c r="B555" i="2"/>
  <c r="B323" i="2"/>
  <c r="B339" i="2"/>
  <c r="B403" i="2"/>
  <c r="B435" i="2"/>
  <c r="B551" i="2"/>
  <c r="B52" i="2"/>
  <c r="B340" i="2"/>
  <c r="B372" i="2"/>
  <c r="B388" i="2"/>
  <c r="B404" i="2"/>
  <c r="B468" i="2"/>
  <c r="B533" i="2"/>
  <c r="B545" i="2"/>
  <c r="B386" i="2"/>
  <c r="B53" i="2"/>
  <c r="B405" i="2"/>
  <c r="B453" i="2"/>
  <c r="B544" i="2"/>
  <c r="B70" i="2"/>
  <c r="B342" i="2"/>
  <c r="B550" i="2"/>
  <c r="B423" i="2"/>
  <c r="B455" i="2"/>
  <c r="B351" i="2"/>
  <c r="B496" i="2"/>
  <c r="B529" i="2"/>
  <c r="B503" i="2"/>
  <c r="B385" i="2"/>
  <c r="B56" i="2"/>
  <c r="B280" i="2"/>
  <c r="B57" i="2"/>
  <c r="B329" i="2"/>
  <c r="B473" i="2"/>
  <c r="B282" i="2"/>
  <c r="B298" i="2"/>
  <c r="B476" i="2"/>
  <c r="B27" i="2"/>
  <c r="B492" i="2"/>
  <c r="B430" i="2"/>
  <c r="B321" i="2"/>
  <c r="B60" i="2"/>
  <c r="B76" i="2"/>
  <c r="B284" i="2"/>
  <c r="B428" i="2"/>
  <c r="B61" i="2"/>
  <c r="B317" i="2"/>
  <c r="B349" i="2"/>
  <c r="B414" i="2"/>
  <c r="B286" i="2"/>
  <c r="B319" i="2"/>
  <c r="B368" i="2"/>
  <c r="B2" i="2"/>
  <c r="CH186" i="5"/>
  <c r="B26" i="2" s="1"/>
  <c r="CH166" i="5"/>
  <c r="B6" i="2" s="1"/>
  <c r="CH322" i="5"/>
  <c r="B162" i="2" s="1"/>
  <c r="CL94" i="5"/>
  <c r="CH164" i="5"/>
  <c r="B4" i="2" s="1"/>
  <c r="CH168" i="5"/>
  <c r="B8" i="2" s="1"/>
  <c r="CH172" i="5"/>
  <c r="B12" i="2" s="1"/>
  <c r="CH176" i="5"/>
  <c r="B16" i="2" s="1"/>
  <c r="CH180" i="5"/>
  <c r="B20" i="2" s="1"/>
  <c r="CH184" i="5"/>
  <c r="B24" i="2" s="1"/>
  <c r="CH188" i="5"/>
  <c r="B28" i="2" s="1"/>
  <c r="CH192" i="5"/>
  <c r="B32" i="2" s="1"/>
  <c r="CH196" i="5"/>
  <c r="B36" i="2" s="1"/>
  <c r="CH200" i="5"/>
  <c r="B40" i="2" s="1"/>
  <c r="CH204" i="5"/>
  <c r="B44" i="2" s="1"/>
  <c r="CH205" i="5"/>
  <c r="B45" i="2" s="1"/>
  <c r="CH209" i="5"/>
  <c r="B49" i="2" s="1"/>
  <c r="CH218" i="5"/>
  <c r="B58" i="2" s="1"/>
  <c r="CH224" i="5"/>
  <c r="B64" i="2" s="1"/>
  <c r="CH228" i="5"/>
  <c r="B68" i="2" s="1"/>
  <c r="CH233" i="5"/>
  <c r="B73" i="2" s="1"/>
  <c r="CH238" i="5"/>
  <c r="B78" i="2" s="1"/>
  <c r="CH240" i="5"/>
  <c r="B80" i="2" s="1"/>
  <c r="CH249" i="5"/>
  <c r="B89" i="2" s="1"/>
  <c r="CH253" i="5"/>
  <c r="B93" i="2" s="1"/>
  <c r="CH255" i="5"/>
  <c r="B95" i="2" s="1"/>
  <c r="CH269" i="5"/>
  <c r="B109" i="2" s="1"/>
  <c r="CH281" i="5"/>
  <c r="B121" i="2" s="1"/>
  <c r="CH286" i="5"/>
  <c r="B126" i="2" s="1"/>
  <c r="CH298" i="5"/>
  <c r="B138" i="2" s="1"/>
  <c r="CH311" i="5"/>
  <c r="B151" i="2" s="1"/>
  <c r="CH320" i="5"/>
  <c r="B160" i="2" s="1"/>
  <c r="CH341" i="5"/>
  <c r="B181" i="2" s="1"/>
  <c r="CH163" i="5"/>
  <c r="B3" i="2" s="1"/>
  <c r="CH167" i="5"/>
  <c r="B7" i="2" s="1"/>
  <c r="CH171" i="5"/>
  <c r="B11" i="2" s="1"/>
  <c r="CH175" i="5"/>
  <c r="B15" i="2" s="1"/>
  <c r="CH179" i="5"/>
  <c r="B19" i="2" s="1"/>
  <c r="CH183" i="5"/>
  <c r="B23" i="2" s="1"/>
  <c r="CH191" i="5"/>
  <c r="B31" i="2" s="1"/>
  <c r="CH195" i="5"/>
  <c r="B35" i="2" s="1"/>
  <c r="CH199" i="5"/>
  <c r="B39" i="2" s="1"/>
  <c r="CH203" i="5"/>
  <c r="B43" i="2" s="1"/>
  <c r="CH208" i="5"/>
  <c r="B48" i="2" s="1"/>
  <c r="CH215" i="5"/>
  <c r="B55" i="2" s="1"/>
  <c r="CH223" i="5"/>
  <c r="B63" i="2" s="1"/>
  <c r="CH227" i="5"/>
  <c r="B67" i="2" s="1"/>
  <c r="CH232" i="5"/>
  <c r="B72" i="2" s="1"/>
  <c r="CH243" i="5"/>
  <c r="B83" i="2" s="1"/>
  <c r="CH245" i="5"/>
  <c r="B85" i="2" s="1"/>
  <c r="CH248" i="5"/>
  <c r="B88" i="2" s="1"/>
  <c r="CH251" i="5"/>
  <c r="B91" i="2" s="1"/>
  <c r="CH252" i="5"/>
  <c r="B92" i="2" s="1"/>
  <c r="CH254" i="5"/>
  <c r="B94" i="2" s="1"/>
  <c r="CH257" i="5"/>
  <c r="B97" i="2" s="1"/>
  <c r="CH261" i="5"/>
  <c r="B101" i="2" s="1"/>
  <c r="CH267" i="5"/>
  <c r="B107" i="2" s="1"/>
  <c r="CH268" i="5"/>
  <c r="B108" i="2" s="1"/>
  <c r="CH274" i="5"/>
  <c r="B114" i="2" s="1"/>
  <c r="CH283" i="5"/>
  <c r="B123" i="2" s="1"/>
  <c r="CH293" i="5"/>
  <c r="B133" i="2" s="1"/>
  <c r="CH295" i="5"/>
  <c r="B135" i="2" s="1"/>
  <c r="CH296" i="5"/>
  <c r="B136" i="2" s="1"/>
  <c r="CH301" i="5"/>
  <c r="B141" i="2" s="1"/>
  <c r="CH305" i="5"/>
  <c r="B145" i="2" s="1"/>
  <c r="CH306" i="5"/>
  <c r="B146" i="2" s="1"/>
  <c r="CH313" i="5"/>
  <c r="B153" i="2" s="1"/>
  <c r="CH315" i="5"/>
  <c r="B155" i="2" s="1"/>
  <c r="CH316" i="5"/>
  <c r="B156" i="2" s="1"/>
  <c r="CH319" i="5"/>
  <c r="B159" i="2" s="1"/>
  <c r="CH330" i="5"/>
  <c r="B170" i="2" s="1"/>
  <c r="CH170" i="5"/>
  <c r="B10" i="2" s="1"/>
  <c r="CH174" i="5"/>
  <c r="B14" i="2" s="1"/>
  <c r="CH178" i="5"/>
  <c r="B18" i="2" s="1"/>
  <c r="CH182" i="5"/>
  <c r="B22" i="2" s="1"/>
  <c r="CH190" i="5"/>
  <c r="B30" i="2" s="1"/>
  <c r="CH194" i="5"/>
  <c r="B34" i="2" s="1"/>
  <c r="CH198" i="5"/>
  <c r="B38" i="2" s="1"/>
  <c r="CH202" i="5"/>
  <c r="B42" i="2" s="1"/>
  <c r="CH207" i="5"/>
  <c r="B47" i="2" s="1"/>
  <c r="CH214" i="5"/>
  <c r="B54" i="2" s="1"/>
  <c r="CH222" i="5"/>
  <c r="B62" i="2" s="1"/>
  <c r="CH226" i="5"/>
  <c r="B66" i="2" s="1"/>
  <c r="CH231" i="5"/>
  <c r="B71" i="2" s="1"/>
  <c r="CH235" i="5"/>
  <c r="B75" i="2" s="1"/>
  <c r="CH242" i="5"/>
  <c r="B82" i="2" s="1"/>
  <c r="CH244" i="5"/>
  <c r="B84" i="2" s="1"/>
  <c r="CH247" i="5"/>
  <c r="B87" i="2" s="1"/>
  <c r="CH250" i="5"/>
  <c r="B90" i="2" s="1"/>
  <c r="CH256" i="5"/>
  <c r="B96" i="2" s="1"/>
  <c r="CH259" i="5"/>
  <c r="B99" i="2" s="1"/>
  <c r="CH260" i="5"/>
  <c r="B100" i="2" s="1"/>
  <c r="CH263" i="5"/>
  <c r="B103" i="2" s="1"/>
  <c r="CH265" i="5"/>
  <c r="B105" i="2" s="1"/>
  <c r="CH266" i="5"/>
  <c r="B106" i="2" s="1"/>
  <c r="CH270" i="5"/>
  <c r="B110" i="2" s="1"/>
  <c r="CH273" i="5"/>
  <c r="B113" i="2" s="1"/>
  <c r="CH276" i="5"/>
  <c r="B116" i="2" s="1"/>
  <c r="CH279" i="5"/>
  <c r="B119" i="2" s="1"/>
  <c r="CH280" i="5"/>
  <c r="B120" i="2" s="1"/>
  <c r="CH291" i="5"/>
  <c r="B131" i="2" s="1"/>
  <c r="CH292" i="5"/>
  <c r="B132" i="2" s="1"/>
  <c r="CH294" i="5"/>
  <c r="B134" i="2" s="1"/>
  <c r="CH299" i="5"/>
  <c r="B139" i="2" s="1"/>
  <c r="CH303" i="5"/>
  <c r="B143" i="2" s="1"/>
  <c r="CH304" i="5"/>
  <c r="B144" i="2" s="1"/>
  <c r="CH308" i="5"/>
  <c r="B148" i="2" s="1"/>
  <c r="CH310" i="5"/>
  <c r="B150" i="2" s="1"/>
  <c r="CH312" i="5"/>
  <c r="B152" i="2" s="1"/>
  <c r="CH314" i="5"/>
  <c r="B154" i="2" s="1"/>
  <c r="CH778" i="5"/>
  <c r="B562" i="2" s="1"/>
  <c r="CH771" i="5"/>
  <c r="B557" i="2" s="1"/>
  <c r="CH761" i="5"/>
  <c r="B549" i="2" s="1"/>
  <c r="CH753" i="5"/>
  <c r="B542" i="2" s="1"/>
  <c r="CH746" i="5"/>
  <c r="B537" i="2" s="1"/>
  <c r="CH741" i="5"/>
  <c r="B532" i="2" s="1"/>
  <c r="CH733" i="5"/>
  <c r="B524" i="2" s="1"/>
  <c r="CH728" i="5"/>
  <c r="B520" i="2" s="1"/>
  <c r="CH727" i="5"/>
  <c r="B519" i="2" s="1"/>
  <c r="CH721" i="5"/>
  <c r="B514" i="2" s="1"/>
  <c r="CH713" i="5"/>
  <c r="B509" i="2" s="1"/>
  <c r="CH707" i="5"/>
  <c r="B505" i="2" s="1"/>
  <c r="CH699" i="5"/>
  <c r="B500" i="2" s="1"/>
  <c r="CH692" i="5"/>
  <c r="B494" i="2" s="1"/>
  <c r="CH691" i="5"/>
  <c r="B493" i="2" s="1"/>
  <c r="CH681" i="5"/>
  <c r="B485" i="2" s="1"/>
  <c r="CH674" i="5"/>
  <c r="B480" i="2" s="1"/>
  <c r="CH667" i="5"/>
  <c r="B474" i="2" s="1"/>
  <c r="CH660" i="5"/>
  <c r="B467" i="2" s="1"/>
  <c r="CH650" i="5"/>
  <c r="B458" i="2" s="1"/>
  <c r="CH649" i="5"/>
  <c r="B457" i="2" s="1"/>
  <c r="CH646" i="5"/>
  <c r="B454" i="2" s="1"/>
  <c r="CH639" i="5"/>
  <c r="B448" i="2" s="1"/>
  <c r="CH638" i="5"/>
  <c r="B447" i="2" s="1"/>
  <c r="CH628" i="5"/>
  <c r="B439" i="2" s="1"/>
  <c r="CH620" i="5"/>
  <c r="B434" i="2" s="1"/>
  <c r="CH612" i="5"/>
  <c r="B427" i="2" s="1"/>
  <c r="CH603" i="5"/>
  <c r="B421" i="2" s="1"/>
  <c r="CH602" i="5"/>
  <c r="B420" i="2" s="1"/>
  <c r="CH601" i="5"/>
  <c r="B419" i="2" s="1"/>
  <c r="CH600" i="5"/>
  <c r="B418" i="2" s="1"/>
  <c r="CH594" i="5"/>
  <c r="B413" i="2" s="1"/>
  <c r="CH586" i="5"/>
  <c r="B409" i="2" s="1"/>
  <c r="CH564" i="5"/>
  <c r="B389" i="2" s="1"/>
  <c r="CH780" i="5"/>
  <c r="B563" i="2" s="1"/>
  <c r="CH773" i="5"/>
  <c r="B559" i="2" s="1"/>
  <c r="CH772" i="5"/>
  <c r="B558" i="2" s="1"/>
  <c r="CH766" i="5"/>
  <c r="B552" i="2" s="1"/>
  <c r="CH765" i="5"/>
  <c r="CH754" i="5"/>
  <c r="B543" i="2" s="1"/>
  <c r="CH748" i="5"/>
  <c r="B539" i="2" s="1"/>
  <c r="CH747" i="5"/>
  <c r="B538" i="2" s="1"/>
  <c r="CH743" i="5"/>
  <c r="B534" i="2" s="1"/>
  <c r="CH736" i="5"/>
  <c r="B527" i="2" s="1"/>
  <c r="CH735" i="5"/>
  <c r="B526" i="2" s="1"/>
  <c r="CH734" i="5"/>
  <c r="B525" i="2" s="1"/>
  <c r="CH729" i="5"/>
  <c r="B521" i="2" s="1"/>
  <c r="CH723" i="5"/>
  <c r="B515" i="2" s="1"/>
  <c r="CH715" i="5"/>
  <c r="B510" i="2" s="1"/>
  <c r="CH708" i="5"/>
  <c r="B506" i="2" s="1"/>
  <c r="CH701" i="5"/>
  <c r="B501" i="2" s="1"/>
  <c r="CH693" i="5"/>
  <c r="B495" i="2" s="1"/>
  <c r="CH686" i="5"/>
  <c r="B488" i="2" s="1"/>
  <c r="CH683" i="5"/>
  <c r="B486" i="2" s="1"/>
  <c r="CH677" i="5"/>
  <c r="B482" i="2" s="1"/>
  <c r="CH676" i="5"/>
  <c r="B481" i="2" s="1"/>
  <c r="CH668" i="5"/>
  <c r="B475" i="2" s="1"/>
  <c r="CH663" i="5"/>
  <c r="B470" i="2" s="1"/>
  <c r="CH662" i="5"/>
  <c r="B469" i="2" s="1"/>
  <c r="CH652" i="5"/>
  <c r="B460" i="2" s="1"/>
  <c r="CH651" i="5"/>
  <c r="B459" i="2" s="1"/>
  <c r="CH648" i="5"/>
  <c r="B456" i="2" s="1"/>
  <c r="CH641" i="5"/>
  <c r="B450" i="2" s="1"/>
  <c r="CH640" i="5"/>
  <c r="B449" i="2" s="1"/>
  <c r="CH633" i="5"/>
  <c r="B443" i="2" s="1"/>
  <c r="CH631" i="5"/>
  <c r="B441" i="2" s="1"/>
  <c r="CH630" i="5"/>
  <c r="B440" i="2" s="1"/>
  <c r="CH622" i="5"/>
  <c r="B436" i="2" s="1"/>
  <c r="CH614" i="5"/>
  <c r="B429" i="2" s="1"/>
  <c r="CH605" i="5"/>
  <c r="B422" i="2" s="1"/>
  <c r="CH596" i="5"/>
  <c r="B415" i="2" s="1"/>
  <c r="CH588" i="5"/>
  <c r="B410" i="2" s="1"/>
  <c r="CH782" i="5"/>
  <c r="B564" i="2" s="1"/>
  <c r="CH774" i="5"/>
  <c r="B560" i="2" s="1"/>
  <c r="CH768" i="5"/>
  <c r="B554" i="2" s="1"/>
  <c r="CH758" i="5"/>
  <c r="B547" i="2" s="1"/>
  <c r="CH757" i="5"/>
  <c r="B546" i="2" s="1"/>
  <c r="CH749" i="5"/>
  <c r="B540" i="2" s="1"/>
  <c r="CH744" i="5"/>
  <c r="B535" i="2" s="1"/>
  <c r="CH737" i="5"/>
  <c r="B528" i="2" s="1"/>
  <c r="CH730" i="5"/>
  <c r="B522" i="2" s="1"/>
  <c r="CH724" i="5"/>
  <c r="B516" i="2" s="1"/>
  <c r="CH717" i="5"/>
  <c r="B511" i="2" s="1"/>
  <c r="CH709" i="5"/>
  <c r="B507" i="2" s="1"/>
  <c r="CH703" i="5"/>
  <c r="B502" i="2" s="1"/>
  <c r="CH695" i="5"/>
  <c r="B497" i="2" s="1"/>
  <c r="CH688" i="5"/>
  <c r="B490" i="2" s="1"/>
  <c r="CH687" i="5"/>
  <c r="B489" i="2" s="1"/>
  <c r="CH685" i="5"/>
  <c r="B487" i="2" s="1"/>
  <c r="CH678" i="5"/>
  <c r="B483" i="2" s="1"/>
  <c r="CH671" i="5"/>
  <c r="B478" i="2" s="1"/>
  <c r="CH670" i="5"/>
  <c r="B477" i="2" s="1"/>
  <c r="CH664" i="5"/>
  <c r="B471" i="2" s="1"/>
  <c r="CH657" i="5"/>
  <c r="B465" i="2" s="1"/>
  <c r="CH654" i="5"/>
  <c r="B462" i="2" s="1"/>
  <c r="CH653" i="5"/>
  <c r="B461" i="2" s="1"/>
  <c r="CH642" i="5"/>
  <c r="B451" i="2" s="1"/>
  <c r="CH634" i="5"/>
  <c r="B444" i="2" s="1"/>
  <c r="CH632" i="5"/>
  <c r="B442" i="2" s="1"/>
  <c r="CH624" i="5"/>
  <c r="B437" i="2" s="1"/>
  <c r="CH616" i="5"/>
  <c r="B431" i="2" s="1"/>
  <c r="CH608" i="5"/>
  <c r="B425" i="2" s="1"/>
  <c r="CH607" i="5"/>
  <c r="B424" i="2" s="1"/>
  <c r="CH598" i="5"/>
  <c r="B416" i="2" s="1"/>
  <c r="CH590" i="5"/>
  <c r="B411" i="2" s="1"/>
  <c r="CH583" i="5"/>
  <c r="B407" i="2" s="1"/>
  <c r="CH582" i="5"/>
  <c r="B406" i="2" s="1"/>
  <c r="CH776" i="5"/>
  <c r="B561" i="2" s="1"/>
  <c r="CH770" i="5"/>
  <c r="B556" i="2" s="1"/>
  <c r="CH760" i="5"/>
  <c r="B548" i="2" s="1"/>
  <c r="CH732" i="5"/>
  <c r="B523" i="2" s="1"/>
  <c r="CH726" i="5"/>
  <c r="B518" i="2" s="1"/>
  <c r="CH719" i="5"/>
  <c r="B512" i="2" s="1"/>
  <c r="CH705" i="5"/>
  <c r="B504" i="2" s="1"/>
  <c r="CH665" i="5"/>
  <c r="B472" i="2" s="1"/>
  <c r="CH658" i="5"/>
  <c r="B466" i="2" s="1"/>
  <c r="CH637" i="5"/>
  <c r="B446" i="2" s="1"/>
  <c r="CH626" i="5"/>
  <c r="B438" i="2" s="1"/>
  <c r="CH592" i="5"/>
  <c r="B412" i="2" s="1"/>
  <c r="CH576" i="5"/>
  <c r="B400" i="2" s="1"/>
  <c r="CH572" i="5"/>
  <c r="B396" i="2" s="1"/>
  <c r="CH568" i="5"/>
  <c r="B392" i="2" s="1"/>
  <c r="CH554" i="5"/>
  <c r="B379" i="2" s="1"/>
  <c r="CH552" i="5"/>
  <c r="B377" i="2" s="1"/>
  <c r="CH545" i="5"/>
  <c r="B371" i="2" s="1"/>
  <c r="CH539" i="5"/>
  <c r="B366" i="2" s="1"/>
  <c r="CH532" i="5"/>
  <c r="B361" i="2" s="1"/>
  <c r="CH530" i="5"/>
  <c r="B359" i="2" s="1"/>
  <c r="CH528" i="5"/>
  <c r="B357" i="2" s="1"/>
  <c r="CH527" i="5"/>
  <c r="B356" i="2" s="1"/>
  <c r="CH526" i="5"/>
  <c r="B355" i="2" s="1"/>
  <c r="CH525" i="5"/>
  <c r="B354" i="2" s="1"/>
  <c r="CH518" i="5"/>
  <c r="B348" i="2" s="1"/>
  <c r="B341" i="2"/>
  <c r="CH501" i="5"/>
  <c r="B333" i="2" s="1"/>
  <c r="CH495" i="5"/>
  <c r="B327" i="2" s="1"/>
  <c r="CH494" i="5"/>
  <c r="B326" i="2" s="1"/>
  <c r="CH486" i="5"/>
  <c r="B318" i="2" s="1"/>
  <c r="CH481" i="5"/>
  <c r="B313" i="2" s="1"/>
  <c r="CH480" i="5"/>
  <c r="B312" i="2" s="1"/>
  <c r="CH478" i="5"/>
  <c r="B310" i="2" s="1"/>
  <c r="CH471" i="5"/>
  <c r="B304" i="2" s="1"/>
  <c r="CH470" i="5"/>
  <c r="B303" i="2" s="1"/>
  <c r="CH461" i="5"/>
  <c r="B294" i="2" s="1"/>
  <c r="CH459" i="5"/>
  <c r="B292" i="2" s="1"/>
  <c r="CH751" i="5"/>
  <c r="B541" i="2" s="1"/>
  <c r="CH745" i="5"/>
  <c r="B536" i="2" s="1"/>
  <c r="CH720" i="5"/>
  <c r="B513" i="2" s="1"/>
  <c r="CH697" i="5"/>
  <c r="B498" i="2" s="1"/>
  <c r="CH689" i="5"/>
  <c r="B491" i="2" s="1"/>
  <c r="CH655" i="5"/>
  <c r="B463" i="2" s="1"/>
  <c r="CH618" i="5"/>
  <c r="B432" i="2" s="1"/>
  <c r="CH577" i="5"/>
  <c r="B401" i="2" s="1"/>
  <c r="CH573" i="5"/>
  <c r="B397" i="2" s="1"/>
  <c r="CH569" i="5"/>
  <c r="B393" i="2" s="1"/>
  <c r="CH558" i="5"/>
  <c r="B383" i="2" s="1"/>
  <c r="CH557" i="5"/>
  <c r="B382" i="2" s="1"/>
  <c r="CH556" i="5"/>
  <c r="B381" i="2" s="1"/>
  <c r="CH555" i="5"/>
  <c r="B380" i="2" s="1"/>
  <c r="CH553" i="5"/>
  <c r="B378" i="2" s="1"/>
  <c r="CH547" i="5"/>
  <c r="B373" i="2" s="1"/>
  <c r="CH541" i="5"/>
  <c r="B367" i="2" s="1"/>
  <c r="CH533" i="5"/>
  <c r="B362" i="2" s="1"/>
  <c r="CH531" i="5"/>
  <c r="B360" i="2" s="1"/>
  <c r="CH520" i="5"/>
  <c r="B350" i="2" s="1"/>
  <c r="CH514" i="5"/>
  <c r="B344" i="2" s="1"/>
  <c r="CH513" i="5"/>
  <c r="B343" i="2" s="1"/>
  <c r="CH502" i="5"/>
  <c r="B334" i="2" s="1"/>
  <c r="CH498" i="5"/>
  <c r="B330" i="2" s="1"/>
  <c r="CH496" i="5"/>
  <c r="B328" i="2" s="1"/>
  <c r="CH488" i="5"/>
  <c r="B320" i="2" s="1"/>
  <c r="CH482" i="5"/>
  <c r="B314" i="2" s="1"/>
  <c r="CH473" i="5"/>
  <c r="B306" i="2" s="1"/>
  <c r="CH472" i="5"/>
  <c r="B305" i="2" s="1"/>
  <c r="CH467" i="5"/>
  <c r="B300" i="2" s="1"/>
  <c r="CH466" i="5"/>
  <c r="B299" i="2" s="1"/>
  <c r="CH463" i="5"/>
  <c r="B296" i="2" s="1"/>
  <c r="CH462" i="5"/>
  <c r="B295" i="2" s="1"/>
  <c r="CH460" i="5"/>
  <c r="B293" i="2" s="1"/>
  <c r="CH452" i="5"/>
  <c r="B285" i="2" s="1"/>
  <c r="CH444" i="5"/>
  <c r="B278" i="2" s="1"/>
  <c r="CH443" i="5"/>
  <c r="B277" i="2" s="1"/>
  <c r="CH436" i="5"/>
  <c r="B272" i="2" s="1"/>
  <c r="CH435" i="5"/>
  <c r="B271" i="2" s="1"/>
  <c r="CH428" i="5"/>
  <c r="B265" i="2" s="1"/>
  <c r="CH425" i="5"/>
  <c r="B263" i="2" s="1"/>
  <c r="CH418" i="5"/>
  <c r="B258" i="2" s="1"/>
  <c r="CH417" i="5"/>
  <c r="B257" i="2" s="1"/>
  <c r="CH413" i="5"/>
  <c r="B253" i="2" s="1"/>
  <c r="CH740" i="5"/>
  <c r="B531" i="2" s="1"/>
  <c r="CH656" i="5"/>
  <c r="B464" i="2" s="1"/>
  <c r="CH599" i="5"/>
  <c r="B417" i="2" s="1"/>
  <c r="CH571" i="5"/>
  <c r="B395" i="2" s="1"/>
  <c r="CH559" i="5"/>
  <c r="B384" i="2" s="1"/>
  <c r="CH550" i="5"/>
  <c r="B376" i="2" s="1"/>
  <c r="CH544" i="5"/>
  <c r="B370" i="2" s="1"/>
  <c r="CH537" i="5"/>
  <c r="B365" i="2" s="1"/>
  <c r="CH524" i="5"/>
  <c r="B353" i="2" s="1"/>
  <c r="CH517" i="5"/>
  <c r="B347" i="2" s="1"/>
  <c r="CH476" i="5"/>
  <c r="B309" i="2" s="1"/>
  <c r="CH458" i="5"/>
  <c r="B291" i="2" s="1"/>
  <c r="CH448" i="5"/>
  <c r="B281" i="2" s="1"/>
  <c r="CH438" i="5"/>
  <c r="B274" i="2" s="1"/>
  <c r="CH432" i="5"/>
  <c r="B268" i="2" s="1"/>
  <c r="CH431" i="5"/>
  <c r="B267" i="2" s="1"/>
  <c r="CH421" i="5"/>
  <c r="B260" i="2" s="1"/>
  <c r="CH414" i="5"/>
  <c r="B254" i="2" s="1"/>
  <c r="CH411" i="5"/>
  <c r="B251" i="2" s="1"/>
  <c r="CH406" i="5"/>
  <c r="B246" i="2" s="1"/>
  <c r="CH402" i="5"/>
  <c r="B242" i="2" s="1"/>
  <c r="CH397" i="5"/>
  <c r="B237" i="2" s="1"/>
  <c r="CH392" i="5"/>
  <c r="B232" i="2" s="1"/>
  <c r="CH391" i="5"/>
  <c r="B231" i="2" s="1"/>
  <c r="CH386" i="5"/>
  <c r="B226" i="2" s="1"/>
  <c r="CH382" i="5"/>
  <c r="B222" i="2" s="1"/>
  <c r="CH378" i="5"/>
  <c r="B218" i="2" s="1"/>
  <c r="CH374" i="5"/>
  <c r="B214" i="2" s="1"/>
  <c r="CH369" i="5"/>
  <c r="B209" i="2" s="1"/>
  <c r="CH365" i="5"/>
  <c r="B205" i="2" s="1"/>
  <c r="CH360" i="5"/>
  <c r="B200" i="2" s="1"/>
  <c r="CH356" i="5"/>
  <c r="B196" i="2" s="1"/>
  <c r="CH352" i="5"/>
  <c r="B192" i="2" s="1"/>
  <c r="CH351" i="5"/>
  <c r="B191" i="2" s="1"/>
  <c r="CH347" i="5"/>
  <c r="B187" i="2" s="1"/>
  <c r="CH339" i="5"/>
  <c r="B179" i="2" s="1"/>
  <c r="CH336" i="5"/>
  <c r="B176" i="2" s="1"/>
  <c r="CH332" i="5"/>
  <c r="B172" i="2" s="1"/>
  <c r="CH328" i="5"/>
  <c r="B168" i="2" s="1"/>
  <c r="CH325" i="5"/>
  <c r="B165" i="2" s="1"/>
  <c r="CH725" i="5"/>
  <c r="B517" i="2" s="1"/>
  <c r="CH711" i="5"/>
  <c r="B508" i="2" s="1"/>
  <c r="CH672" i="5"/>
  <c r="B479" i="2" s="1"/>
  <c r="CH574" i="5"/>
  <c r="B398" i="2" s="1"/>
  <c r="CH566" i="5"/>
  <c r="B390" i="2" s="1"/>
  <c r="CH562" i="5"/>
  <c r="B387" i="2" s="1"/>
  <c r="CH529" i="5"/>
  <c r="B358" i="2" s="1"/>
  <c r="CH515" i="5"/>
  <c r="B345" i="2" s="1"/>
  <c r="CH507" i="5"/>
  <c r="B337" i="2" s="1"/>
  <c r="CH500" i="5"/>
  <c r="B332" i="2" s="1"/>
  <c r="CH492" i="5"/>
  <c r="B324" i="2" s="1"/>
  <c r="CH484" i="5"/>
  <c r="B316" i="2" s="1"/>
  <c r="CH469" i="5"/>
  <c r="B302" i="2" s="1"/>
  <c r="CH464" i="5"/>
  <c r="B297" i="2" s="1"/>
  <c r="CH455" i="5"/>
  <c r="B288" i="2" s="1"/>
  <c r="CH454" i="5"/>
  <c r="B287" i="2" s="1"/>
  <c r="CH415" i="5"/>
  <c r="B255" i="2" s="1"/>
  <c r="CH412" i="5"/>
  <c r="B252" i="2" s="1"/>
  <c r="CH407" i="5"/>
  <c r="B247" i="2" s="1"/>
  <c r="CH403" i="5"/>
  <c r="B243" i="2" s="1"/>
  <c r="CH398" i="5"/>
  <c r="B238" i="2" s="1"/>
  <c r="CH393" i="5"/>
  <c r="B233" i="2" s="1"/>
  <c r="CH388" i="5"/>
  <c r="B228" i="2" s="1"/>
  <c r="CH387" i="5"/>
  <c r="B227" i="2" s="1"/>
  <c r="CH383" i="5"/>
  <c r="B223" i="2" s="1"/>
  <c r="CH379" i="5"/>
  <c r="B219" i="2" s="1"/>
  <c r="CH375" i="5"/>
  <c r="B215" i="2" s="1"/>
  <c r="CH370" i="5"/>
  <c r="B210" i="2" s="1"/>
  <c r="CH366" i="5"/>
  <c r="B206" i="2" s="1"/>
  <c r="CH362" i="5"/>
  <c r="B202" i="2" s="1"/>
  <c r="CH361" i="5"/>
  <c r="B201" i="2" s="1"/>
  <c r="CH357" i="5"/>
  <c r="B197" i="2" s="1"/>
  <c r="CH353" i="5"/>
  <c r="B193" i="2" s="1"/>
  <c r="CH348" i="5"/>
  <c r="B188" i="2" s="1"/>
  <c r="CH344" i="5"/>
  <c r="B184" i="2" s="1"/>
  <c r="CH340" i="5"/>
  <c r="B180" i="2" s="1"/>
  <c r="CH337" i="5"/>
  <c r="B177" i="2" s="1"/>
  <c r="CH333" i="5"/>
  <c r="B173" i="2" s="1"/>
  <c r="CH329" i="5"/>
  <c r="B169" i="2" s="1"/>
  <c r="CH318" i="5"/>
  <c r="B158" i="2" s="1"/>
  <c r="CH679" i="5"/>
  <c r="B484" i="2" s="1"/>
  <c r="CH636" i="5"/>
  <c r="B445" i="2" s="1"/>
  <c r="CH584" i="5"/>
  <c r="B408" i="2" s="1"/>
  <c r="CH575" i="5"/>
  <c r="B399" i="2" s="1"/>
  <c r="CH567" i="5"/>
  <c r="B391" i="2" s="1"/>
  <c r="CH549" i="5"/>
  <c r="B375" i="2" s="1"/>
  <c r="CH548" i="5"/>
  <c r="B374" i="2" s="1"/>
  <c r="CH543" i="5"/>
  <c r="B369" i="2" s="1"/>
  <c r="CH536" i="5"/>
  <c r="B364" i="2" s="1"/>
  <c r="CH535" i="5"/>
  <c r="B363" i="2" s="1"/>
  <c r="CH522" i="5"/>
  <c r="B352" i="2" s="1"/>
  <c r="CH508" i="5"/>
  <c r="B338" i="2" s="1"/>
  <c r="CH493" i="5"/>
  <c r="B325" i="2" s="1"/>
  <c r="CH475" i="5"/>
  <c r="B308" i="2" s="1"/>
  <c r="CH474" i="5"/>
  <c r="B307" i="2" s="1"/>
  <c r="CH457" i="5"/>
  <c r="B290" i="2" s="1"/>
  <c r="CH456" i="5"/>
  <c r="B289" i="2" s="1"/>
  <c r="CH450" i="5"/>
  <c r="B283" i="2" s="1"/>
  <c r="CH439" i="5"/>
  <c r="B275" i="2" s="1"/>
  <c r="CH433" i="5"/>
  <c r="B269" i="2" s="1"/>
  <c r="CH427" i="5"/>
  <c r="B264" i="2" s="1"/>
  <c r="CH423" i="5"/>
  <c r="B261" i="2" s="1"/>
  <c r="CH408" i="5"/>
  <c r="B248" i="2" s="1"/>
  <c r="CH404" i="5"/>
  <c r="B244" i="2" s="1"/>
  <c r="CH400" i="5"/>
  <c r="B240" i="2" s="1"/>
  <c r="CH399" i="5"/>
  <c r="B239" i="2" s="1"/>
  <c r="CH394" i="5"/>
  <c r="B234" i="2" s="1"/>
  <c r="CH389" i="5"/>
  <c r="B229" i="2" s="1"/>
  <c r="CH384" i="5"/>
  <c r="B224" i="2" s="1"/>
  <c r="CH380" i="5"/>
  <c r="B220" i="2" s="1"/>
  <c r="CH376" i="5"/>
  <c r="B216" i="2" s="1"/>
  <c r="CH372" i="5"/>
  <c r="B212" i="2" s="1"/>
  <c r="CH371" i="5"/>
  <c r="B211" i="2" s="1"/>
  <c r="CH367" i="5"/>
  <c r="B207" i="2" s="1"/>
  <c r="CH363" i="5"/>
  <c r="B203" i="2" s="1"/>
  <c r="CH358" i="5"/>
  <c r="B198" i="2" s="1"/>
  <c r="CH354" i="5"/>
  <c r="B194" i="2" s="1"/>
  <c r="CH349" i="5"/>
  <c r="B189" i="2" s="1"/>
  <c r="CH345" i="5"/>
  <c r="B185" i="2" s="1"/>
  <c r="CH342" i="5"/>
  <c r="B182" i="2" s="1"/>
  <c r="CH739" i="5"/>
  <c r="B530" i="2" s="1"/>
  <c r="CH698" i="5"/>
  <c r="B499" i="2" s="1"/>
  <c r="CH644" i="5"/>
  <c r="B452" i="2" s="1"/>
  <c r="CH619" i="5"/>
  <c r="B433" i="2" s="1"/>
  <c r="CH610" i="5"/>
  <c r="B426" i="2" s="1"/>
  <c r="CH578" i="5"/>
  <c r="B402" i="2" s="1"/>
  <c r="CH570" i="5"/>
  <c r="B394" i="2" s="1"/>
  <c r="CH516" i="5"/>
  <c r="B346" i="2" s="1"/>
  <c r="CH505" i="5"/>
  <c r="B336" i="2" s="1"/>
  <c r="CH504" i="5"/>
  <c r="B335" i="2" s="1"/>
  <c r="CH499" i="5"/>
  <c r="B331" i="2" s="1"/>
  <c r="CH490" i="5"/>
  <c r="B322" i="2" s="1"/>
  <c r="CH483" i="5"/>
  <c r="B315" i="2" s="1"/>
  <c r="CH479" i="5"/>
  <c r="B311" i="2" s="1"/>
  <c r="CH468" i="5"/>
  <c r="B301" i="2" s="1"/>
  <c r="CH446" i="5"/>
  <c r="B279" i="2" s="1"/>
  <c r="CH441" i="5"/>
  <c r="B276" i="2" s="1"/>
  <c r="CH437" i="5"/>
  <c r="B273" i="2" s="1"/>
  <c r="CH434" i="5"/>
  <c r="B270" i="2" s="1"/>
  <c r="CH429" i="5"/>
  <c r="B266" i="2" s="1"/>
  <c r="CH424" i="5"/>
  <c r="B262" i="2" s="1"/>
  <c r="CH419" i="5"/>
  <c r="B259" i="2" s="1"/>
  <c r="CH416" i="5"/>
  <c r="B256" i="2" s="1"/>
  <c r="CH410" i="5"/>
  <c r="B250" i="2" s="1"/>
  <c r="CH409" i="5"/>
  <c r="B249" i="2" s="1"/>
  <c r="CH405" i="5"/>
  <c r="B245" i="2" s="1"/>
  <c r="CH401" i="5"/>
  <c r="B241" i="2" s="1"/>
  <c r="CH396" i="5"/>
  <c r="B236" i="2" s="1"/>
  <c r="CH395" i="5"/>
  <c r="B235" i="2" s="1"/>
  <c r="CH390" i="5"/>
  <c r="B230" i="2" s="1"/>
  <c r="CH385" i="5"/>
  <c r="B225" i="2" s="1"/>
  <c r="CH381" i="5"/>
  <c r="B221" i="2" s="1"/>
  <c r="CH377" i="5"/>
  <c r="B217" i="2" s="1"/>
  <c r="CH373" i="5"/>
  <c r="B213" i="2" s="1"/>
  <c r="CH368" i="5"/>
  <c r="B208" i="2" s="1"/>
  <c r="CH364" i="5"/>
  <c r="B204" i="2" s="1"/>
  <c r="CH359" i="5"/>
  <c r="B199" i="2" s="1"/>
  <c r="CH355" i="5"/>
  <c r="B195" i="2" s="1"/>
  <c r="CH350" i="5"/>
  <c r="B190" i="2" s="1"/>
  <c r="CH346" i="5"/>
  <c r="B186" i="2" s="1"/>
  <c r="CH343" i="5"/>
  <c r="B183" i="2" s="1"/>
  <c r="CH338" i="5"/>
  <c r="B178" i="2" s="1"/>
  <c r="CH335" i="5"/>
  <c r="B175" i="2" s="1"/>
  <c r="CH331" i="5"/>
  <c r="B171" i="2" s="1"/>
  <c r="CH327" i="5"/>
  <c r="B167" i="2" s="1"/>
  <c r="CH324" i="5"/>
  <c r="B164" i="2" s="1"/>
  <c r="CH323" i="5"/>
  <c r="B163" i="2" s="1"/>
  <c r="CH321" i="5"/>
  <c r="B161" i="2" s="1"/>
  <c r="CH309" i="5"/>
  <c r="B149" i="2" s="1"/>
  <c r="CH302" i="5"/>
  <c r="B142" i="2" s="1"/>
  <c r="CH290" i="5"/>
  <c r="B130" i="2" s="1"/>
  <c r="CH288" i="5"/>
  <c r="B128" i="2" s="1"/>
  <c r="CH284" i="5"/>
  <c r="B124" i="2" s="1"/>
  <c r="CH282" i="5"/>
  <c r="B122" i="2" s="1"/>
  <c r="CH277" i="5"/>
  <c r="B117" i="2" s="1"/>
  <c r="CH272" i="5"/>
  <c r="B112" i="2" s="1"/>
  <c r="CH271" i="5"/>
  <c r="B111" i="2" s="1"/>
  <c r="CH165" i="5"/>
  <c r="B5" i="2" s="1"/>
  <c r="CH169" i="5"/>
  <c r="B9" i="2" s="1"/>
  <c r="CH173" i="5"/>
  <c r="B13" i="2" s="1"/>
  <c r="CH177" i="5"/>
  <c r="B17" i="2" s="1"/>
  <c r="CH181" i="5"/>
  <c r="B21" i="2" s="1"/>
  <c r="CH185" i="5"/>
  <c r="B25" i="2" s="1"/>
  <c r="CH189" i="5"/>
  <c r="B29" i="2" s="1"/>
  <c r="CH193" i="5"/>
  <c r="B33" i="2" s="1"/>
  <c r="CH197" i="5"/>
  <c r="B37" i="2" s="1"/>
  <c r="CH201" i="5"/>
  <c r="B41" i="2" s="1"/>
  <c r="CH206" i="5"/>
  <c r="B46" i="2" s="1"/>
  <c r="CH210" i="5"/>
  <c r="B50" i="2" s="1"/>
  <c r="CH211" i="5"/>
  <c r="B51" i="2" s="1"/>
  <c r="CH219" i="5"/>
  <c r="B59" i="2" s="1"/>
  <c r="CH225" i="5"/>
  <c r="B65" i="2" s="1"/>
  <c r="CH229" i="5"/>
  <c r="B69" i="2" s="1"/>
  <c r="CH234" i="5"/>
  <c r="B74" i="2" s="1"/>
  <c r="CH237" i="5"/>
  <c r="B77" i="2" s="1"/>
  <c r="CH239" i="5"/>
  <c r="B79" i="2" s="1"/>
  <c r="CH241" i="5"/>
  <c r="B81" i="2" s="1"/>
  <c r="CH246" i="5"/>
  <c r="B86" i="2" s="1"/>
  <c r="CH258" i="5"/>
  <c r="B98" i="2" s="1"/>
  <c r="CH262" i="5"/>
  <c r="B102" i="2" s="1"/>
  <c r="CH264" i="5"/>
  <c r="B104" i="2" s="1"/>
  <c r="CH275" i="5"/>
  <c r="B115" i="2" s="1"/>
  <c r="CH278" i="5"/>
  <c r="B118" i="2" s="1"/>
  <c r="CH285" i="5"/>
  <c r="B125" i="2" s="1"/>
  <c r="CH287" i="5"/>
  <c r="B127" i="2" s="1"/>
  <c r="CH289" i="5"/>
  <c r="B129" i="2" s="1"/>
  <c r="CH297" i="5"/>
  <c r="B137" i="2" s="1"/>
  <c r="CH300" i="5"/>
  <c r="B140" i="2" s="1"/>
  <c r="CH307" i="5"/>
  <c r="B147" i="2" s="1"/>
  <c r="CH317" i="5"/>
  <c r="B157" i="2" s="1"/>
  <c r="CH326" i="5"/>
  <c r="B166" i="2" s="1"/>
  <c r="CH334" i="5"/>
  <c r="B174" i="2" s="1"/>
  <c r="C1" i="2" l="1"/>
  <c r="CH161" i="5"/>
  <c r="AM148" i="5" s="1"/>
</calcChain>
</file>

<file path=xl/sharedStrings.xml><?xml version="1.0" encoding="utf-8"?>
<sst xmlns="http://schemas.openxmlformats.org/spreadsheetml/2006/main" count="2334" uniqueCount="1002">
  <si>
    <t>**</t>
    <phoneticPr fontId="4"/>
  </si>
  <si>
    <t>Customer
Info</t>
  </si>
  <si>
    <t>Name</t>
  </si>
  <si>
    <t>Company</t>
  </si>
  <si>
    <t>Dept</t>
  </si>
  <si>
    <t>Addr1</t>
  </si>
  <si>
    <t>Country</t>
  </si>
  <si>
    <t>Tel</t>
  </si>
  <si>
    <t>Email</t>
  </si>
  <si>
    <t>Study Information</t>
  </si>
  <si>
    <t>CpdState</t>
  </si>
  <si>
    <t>Remnant</t>
  </si>
  <si>
    <t>shipping</t>
  </si>
  <si>
    <t xml:space="preserve">info@carnabio.com </t>
  </si>
  <si>
    <t>Compound and Assay Information</t>
  </si>
  <si>
    <t>Cpd2</t>
  </si>
  <si>
    <t>Cpd3</t>
  </si>
  <si>
    <t>Cpd4</t>
  </si>
  <si>
    <t>Cpd5</t>
  </si>
  <si>
    <t>Cpd6</t>
  </si>
  <si>
    <t>Cpd7</t>
  </si>
  <si>
    <t>Cpd8</t>
  </si>
  <si>
    <t>Cpd9</t>
  </si>
  <si>
    <t>Cpd10</t>
  </si>
  <si>
    <t>Cpd11</t>
  </si>
  <si>
    <t>Cpd12</t>
  </si>
  <si>
    <t>Cpd13</t>
  </si>
  <si>
    <t>Cpd14</t>
  </si>
  <si>
    <t>Cpd15</t>
  </si>
  <si>
    <t>BRAF</t>
  </si>
  <si>
    <t>Cpd16</t>
  </si>
  <si>
    <t>Cpd17</t>
  </si>
  <si>
    <t>COT</t>
  </si>
  <si>
    <t>Cpd18</t>
  </si>
  <si>
    <t>DLK</t>
  </si>
  <si>
    <t>Cpd19</t>
  </si>
  <si>
    <t>Cpd20</t>
  </si>
  <si>
    <t>Cpd21</t>
  </si>
  <si>
    <t>MAP2K1</t>
  </si>
  <si>
    <t>Cpd22</t>
  </si>
  <si>
    <t>MAP2K2</t>
  </si>
  <si>
    <t>Cpd23</t>
  </si>
  <si>
    <t>MAP2K3</t>
  </si>
  <si>
    <t>Cpd24</t>
  </si>
  <si>
    <t>MAP2K4</t>
  </si>
  <si>
    <t>Cpd25</t>
  </si>
  <si>
    <t>MAP2K5</t>
  </si>
  <si>
    <t>Cpd26</t>
  </si>
  <si>
    <t>MAP2K6</t>
  </si>
  <si>
    <t>Cpd27</t>
  </si>
  <si>
    <t>MAP2K7</t>
  </si>
  <si>
    <t>Cpd28</t>
  </si>
  <si>
    <t>MAP3K1</t>
  </si>
  <si>
    <t>Cpd29</t>
  </si>
  <si>
    <t>MAP3K2</t>
  </si>
  <si>
    <t>Cpd30</t>
  </si>
  <si>
    <t>MAP3K3</t>
  </si>
  <si>
    <t>Cpd31</t>
  </si>
  <si>
    <t>MAP3K4</t>
  </si>
  <si>
    <t>Cpd32</t>
  </si>
  <si>
    <t>MAP3K5</t>
  </si>
  <si>
    <t>Cpd33</t>
  </si>
  <si>
    <t>MLK1</t>
  </si>
  <si>
    <t>Cpd34</t>
  </si>
  <si>
    <t>MLK2</t>
  </si>
  <si>
    <t>Cpd35</t>
  </si>
  <si>
    <t>MLK3</t>
  </si>
  <si>
    <t>Cpd36</t>
  </si>
  <si>
    <t>MOS</t>
  </si>
  <si>
    <t>Cpd37</t>
  </si>
  <si>
    <t>Cpd38</t>
  </si>
  <si>
    <t>RAF1</t>
  </si>
  <si>
    <t>Cpd39</t>
  </si>
  <si>
    <t>Cpd40</t>
  </si>
  <si>
    <t>Cpd41</t>
  </si>
  <si>
    <t>Cpd42</t>
  </si>
  <si>
    <t>Cpd43</t>
  </si>
  <si>
    <t>Cpd44</t>
  </si>
  <si>
    <t>Cpd45</t>
  </si>
  <si>
    <t>Cpd46</t>
  </si>
  <si>
    <t>Cpd47</t>
  </si>
  <si>
    <t>Cpd48</t>
  </si>
  <si>
    <t>Cpd49</t>
  </si>
  <si>
    <t>Cpd50</t>
  </si>
  <si>
    <t># Checked or red colored kinase is selected one.</t>
  </si>
  <si>
    <t>TK20</t>
  </si>
  <si>
    <t>STK30</t>
  </si>
  <si>
    <t>Cell Cycle</t>
  </si>
  <si>
    <t>MAPK</t>
  </si>
  <si>
    <t>FULL</t>
  </si>
  <si>
    <t>FULL_1mM</t>
  </si>
  <si>
    <t>ABL</t>
  </si>
  <si>
    <t>ABL_1mM</t>
  </si>
  <si>
    <t>ACK</t>
  </si>
  <si>
    <t>ABL(E255K)</t>
  </si>
  <si>
    <t>ABL(E255K)_1mM</t>
  </si>
  <si>
    <t>ALK</t>
  </si>
  <si>
    <t>ABL(T315I)</t>
  </si>
  <si>
    <t>ABL(T315I)_1mM</t>
  </si>
  <si>
    <t>EML4-ALK</t>
  </si>
  <si>
    <t>NPM1-ALK</t>
  </si>
  <si>
    <t>ARG</t>
  </si>
  <si>
    <t>AXL</t>
  </si>
  <si>
    <t>ACK_1mM</t>
  </si>
  <si>
    <t>BLK</t>
  </si>
  <si>
    <t>BMX</t>
  </si>
  <si>
    <t>ALK_1mM</t>
  </si>
  <si>
    <t>CSK</t>
  </si>
  <si>
    <t>DDR1</t>
  </si>
  <si>
    <t>DDR2</t>
  </si>
  <si>
    <t>EGFR</t>
  </si>
  <si>
    <t>ALK(F1174L)</t>
  </si>
  <si>
    <t>ALK(F1174L)_1mM</t>
  </si>
  <si>
    <t>ALK(R1275Q)</t>
  </si>
  <si>
    <t>ALK(R1275Q)_1mM</t>
  </si>
  <si>
    <t>EML4-ALK_1mM</t>
  </si>
  <si>
    <t>NPM1-ALK_1mM</t>
  </si>
  <si>
    <t>FER</t>
  </si>
  <si>
    <t>ARG_1mM</t>
  </si>
  <si>
    <t>FES</t>
  </si>
  <si>
    <t>FGFR1</t>
  </si>
  <si>
    <t>FGFR2</t>
  </si>
  <si>
    <t>FGFR3</t>
  </si>
  <si>
    <t>AXL_1mM</t>
  </si>
  <si>
    <t>FGFR4</t>
  </si>
  <si>
    <t>BLK_1mM</t>
  </si>
  <si>
    <t>FLT1</t>
  </si>
  <si>
    <t>BMX_1mM</t>
  </si>
  <si>
    <t>FLT3</t>
  </si>
  <si>
    <t>FLT4</t>
  </si>
  <si>
    <t>FMS</t>
  </si>
  <si>
    <t>FRK</t>
  </si>
  <si>
    <t>BRK</t>
  </si>
  <si>
    <t>BRK_1mM</t>
  </si>
  <si>
    <t>HCK</t>
  </si>
  <si>
    <t>HER2</t>
  </si>
  <si>
    <t>HER4</t>
  </si>
  <si>
    <t>BTK</t>
  </si>
  <si>
    <t>BTK_1mM</t>
  </si>
  <si>
    <t>IGF1R</t>
  </si>
  <si>
    <t>ITK</t>
  </si>
  <si>
    <t>CSK_1mM</t>
  </si>
  <si>
    <t>JAK1</t>
  </si>
  <si>
    <t>JAK2</t>
  </si>
  <si>
    <t>JAK3</t>
  </si>
  <si>
    <t>KDR</t>
  </si>
  <si>
    <t>DDR1_1mM</t>
  </si>
  <si>
    <t>KIT</t>
  </si>
  <si>
    <t>DDR2_1mM</t>
  </si>
  <si>
    <t>LYNa</t>
  </si>
  <si>
    <t>EGFR_1mM</t>
  </si>
  <si>
    <t>LYNb</t>
  </si>
  <si>
    <t>MER</t>
  </si>
  <si>
    <t>MET</t>
  </si>
  <si>
    <t>EGFR(d746-750)</t>
  </si>
  <si>
    <t>EGFR(d746-750)_1mM</t>
  </si>
  <si>
    <t>MUSK</t>
  </si>
  <si>
    <t>PDGFRα</t>
  </si>
  <si>
    <t>PDGFRβ</t>
  </si>
  <si>
    <t>EGFR(L858R)</t>
  </si>
  <si>
    <t>EGFR(L858R)_1mM</t>
  </si>
  <si>
    <t>RON</t>
  </si>
  <si>
    <t>EGFR(L861Q)</t>
  </si>
  <si>
    <t>EGFR(L861Q)_1mM</t>
  </si>
  <si>
    <t>ROS</t>
  </si>
  <si>
    <t>SRC</t>
  </si>
  <si>
    <t>SRM</t>
  </si>
  <si>
    <t>SYK</t>
  </si>
  <si>
    <t>EGFR(T790M)</t>
  </si>
  <si>
    <t>EGFR(T790M)_1mM</t>
  </si>
  <si>
    <t>TEC</t>
  </si>
  <si>
    <t>TRKA</t>
  </si>
  <si>
    <t>TRKB</t>
  </si>
  <si>
    <t>TRKC</t>
  </si>
  <si>
    <t>TXK</t>
  </si>
  <si>
    <t>TYK2</t>
  </si>
  <si>
    <t>EPHA1</t>
  </si>
  <si>
    <t>EPHA1_1mM</t>
  </si>
  <si>
    <t>TYRO3</t>
  </si>
  <si>
    <t>YES</t>
  </si>
  <si>
    <t>ZAP70</t>
  </si>
  <si>
    <t>EPHA2</t>
  </si>
  <si>
    <t>EPHA2_1mM</t>
  </si>
  <si>
    <t>EPHA3</t>
  </si>
  <si>
    <t>EPHA3_1mM</t>
  </si>
  <si>
    <t>EPHA4</t>
  </si>
  <si>
    <t>AKT1</t>
  </si>
  <si>
    <t>AKT2</t>
  </si>
  <si>
    <t>AKT3</t>
  </si>
  <si>
    <t>AMPKα1/β1/γ1</t>
  </si>
  <si>
    <t>EPHA4_1mM</t>
  </si>
  <si>
    <t>EPHA5</t>
  </si>
  <si>
    <t>AMPKα2/β1/γ1</t>
  </si>
  <si>
    <t>AurA</t>
  </si>
  <si>
    <t>AurA/TPX2</t>
  </si>
  <si>
    <t>EPHA5_1mM</t>
  </si>
  <si>
    <t>EPHA6</t>
  </si>
  <si>
    <t>AurC</t>
  </si>
  <si>
    <t>BRSK1</t>
  </si>
  <si>
    <t>BRSK2</t>
  </si>
  <si>
    <t>CaMK1α</t>
  </si>
  <si>
    <t>EPHA6_1mM</t>
  </si>
  <si>
    <t>EPHA7</t>
  </si>
  <si>
    <t>CaMK1δ</t>
  </si>
  <si>
    <t>CaMK2α</t>
  </si>
  <si>
    <t>CaMK2β</t>
  </si>
  <si>
    <t>CaMK2γ</t>
  </si>
  <si>
    <t>EPHA7_1mM</t>
  </si>
  <si>
    <t>EPHA8</t>
  </si>
  <si>
    <t>CaMK2δ</t>
  </si>
  <si>
    <t>CaMK4</t>
  </si>
  <si>
    <t>CDC7/ASK</t>
  </si>
  <si>
    <t>EPHA8_1mM</t>
  </si>
  <si>
    <t>EPHB1</t>
  </si>
  <si>
    <t>CDK2/CycA2</t>
  </si>
  <si>
    <t>CDK2/CycE1</t>
  </si>
  <si>
    <t>CDK3/CycE1</t>
  </si>
  <si>
    <t>CDK4/CycD3</t>
  </si>
  <si>
    <t>EPHB1_1mM</t>
  </si>
  <si>
    <t>EPHB2</t>
  </si>
  <si>
    <t>CDK5/p25</t>
  </si>
  <si>
    <t>CDK6/CycD3</t>
  </si>
  <si>
    <t>CDK9/CycT1</t>
  </si>
  <si>
    <t>EPHB2_1mM</t>
  </si>
  <si>
    <t>EPHB3</t>
  </si>
  <si>
    <t>CGK2</t>
  </si>
  <si>
    <t>CHK1</t>
  </si>
  <si>
    <t>CHK2</t>
  </si>
  <si>
    <t>CK1α</t>
  </si>
  <si>
    <t>EPHB3_1mM</t>
  </si>
  <si>
    <t>EPHB4</t>
  </si>
  <si>
    <t>CK1γ1</t>
  </si>
  <si>
    <t>CK1γ2</t>
  </si>
  <si>
    <t>CK1γ3</t>
  </si>
  <si>
    <t>CK1δ</t>
  </si>
  <si>
    <t>EPHB4_1mM</t>
  </si>
  <si>
    <t>FAK</t>
  </si>
  <si>
    <t>CK1ε</t>
  </si>
  <si>
    <t>CK2α1/β</t>
  </si>
  <si>
    <t>CK2α2/β</t>
  </si>
  <si>
    <t>CLK1</t>
  </si>
  <si>
    <t>FAK_1mM</t>
  </si>
  <si>
    <t>CLK2</t>
  </si>
  <si>
    <t>CLK3</t>
  </si>
  <si>
    <t>CRIK</t>
  </si>
  <si>
    <t>DAPK1</t>
  </si>
  <si>
    <t>FER_1mM</t>
  </si>
  <si>
    <t>DCAMKL2</t>
  </si>
  <si>
    <t>DYRK1A</t>
  </si>
  <si>
    <t>DYRK1B</t>
  </si>
  <si>
    <t>DYRK2</t>
  </si>
  <si>
    <t>FES_1mM</t>
  </si>
  <si>
    <t>DYRK3</t>
  </si>
  <si>
    <t>EEF2K</t>
  </si>
  <si>
    <t>Erk1</t>
  </si>
  <si>
    <t>Erk2</t>
  </si>
  <si>
    <t>FGFR1_1mM</t>
  </si>
  <si>
    <t>Erk5</t>
  </si>
  <si>
    <t>GSK3α</t>
  </si>
  <si>
    <t>GSK3β</t>
  </si>
  <si>
    <t>Haspin</t>
  </si>
  <si>
    <t>FGFR2_1mM</t>
  </si>
  <si>
    <t>HGK</t>
  </si>
  <si>
    <t>HIPK1</t>
  </si>
  <si>
    <t>HIPK2</t>
  </si>
  <si>
    <t>HIPK3</t>
  </si>
  <si>
    <t>FGFR3_1mM</t>
  </si>
  <si>
    <t>FGFR3(K650E)</t>
  </si>
  <si>
    <t>HIPK4</t>
  </si>
  <si>
    <t>IKKα</t>
  </si>
  <si>
    <t>IKKβ</t>
  </si>
  <si>
    <t>IKKε</t>
  </si>
  <si>
    <t>FGFR3(K650E)_1mM</t>
  </si>
  <si>
    <t>FGFR3(K650M)</t>
  </si>
  <si>
    <t>IRAK1</t>
  </si>
  <si>
    <t>IRAK4</t>
  </si>
  <si>
    <t>JNK1</t>
  </si>
  <si>
    <t>JNK2</t>
  </si>
  <si>
    <t>FGFR3(K650M)_1mM</t>
  </si>
  <si>
    <t>JNK3</t>
  </si>
  <si>
    <t>LOK</t>
  </si>
  <si>
    <t>MAP4K2</t>
  </si>
  <si>
    <t>FGFR4_1mM</t>
  </si>
  <si>
    <t>FGFR4(N535K)</t>
  </si>
  <si>
    <t>MAPKAPK2</t>
  </si>
  <si>
    <t>MAPKAPK3</t>
  </si>
  <si>
    <t>MAPKAPK5</t>
  </si>
  <si>
    <t>MARK1</t>
  </si>
  <si>
    <t>FGFR4(N535K)_1mM</t>
  </si>
  <si>
    <t>FGFR4(V550E)</t>
  </si>
  <si>
    <t>MARK2</t>
  </si>
  <si>
    <t>MARK3</t>
  </si>
  <si>
    <t>MARK4</t>
  </si>
  <si>
    <t>MELK</t>
  </si>
  <si>
    <t>FGFR4(V550E)_1mM</t>
  </si>
  <si>
    <t>FGFR4(V550L)</t>
  </si>
  <si>
    <t>MINK</t>
  </si>
  <si>
    <t>MNK1</t>
  </si>
  <si>
    <t>MNK2</t>
  </si>
  <si>
    <t>FGFR4(V550L)_1mM</t>
  </si>
  <si>
    <t>FGR</t>
  </si>
  <si>
    <t>MRCKα</t>
  </si>
  <si>
    <t>MRCKβ</t>
  </si>
  <si>
    <t>MSK1</t>
  </si>
  <si>
    <t>MSK2</t>
  </si>
  <si>
    <t>FGR_1mM</t>
  </si>
  <si>
    <t>MSSK1</t>
  </si>
  <si>
    <t>MST1</t>
  </si>
  <si>
    <t>MST2</t>
  </si>
  <si>
    <t>MST3</t>
  </si>
  <si>
    <t>FLT1_1mM</t>
  </si>
  <si>
    <t>MST4</t>
  </si>
  <si>
    <t>NDR1</t>
  </si>
  <si>
    <t>NDR2</t>
  </si>
  <si>
    <t>NEK1</t>
  </si>
  <si>
    <t>FLT3_1mM</t>
  </si>
  <si>
    <t>NEK2</t>
  </si>
  <si>
    <t>NEK4</t>
  </si>
  <si>
    <t>NEK6</t>
  </si>
  <si>
    <t>NEK7</t>
  </si>
  <si>
    <t>FLT4_1mM</t>
  </si>
  <si>
    <t>NEK9</t>
  </si>
  <si>
    <t>NuaK1</t>
  </si>
  <si>
    <t>NuaK2</t>
  </si>
  <si>
    <t>p38α</t>
  </si>
  <si>
    <t>FMS_1mM</t>
  </si>
  <si>
    <t>p38β</t>
  </si>
  <si>
    <t>p38γ</t>
  </si>
  <si>
    <t>p38δ</t>
  </si>
  <si>
    <t>p70S6K</t>
  </si>
  <si>
    <t>FRK_1mM</t>
  </si>
  <si>
    <t>p70S6Kβ</t>
  </si>
  <si>
    <t>PAK1</t>
  </si>
  <si>
    <t>PAK2</t>
  </si>
  <si>
    <t>PAK4</t>
  </si>
  <si>
    <t>PAK5</t>
  </si>
  <si>
    <t>PAK6</t>
  </si>
  <si>
    <t>PASK</t>
  </si>
  <si>
    <t>HCK_1mM</t>
  </si>
  <si>
    <t>PBK</t>
  </si>
  <si>
    <t>PDHK2</t>
  </si>
  <si>
    <t>PDHK4</t>
  </si>
  <si>
    <t>PDK1</t>
  </si>
  <si>
    <t>HER2_1mM</t>
  </si>
  <si>
    <t>PEK</t>
  </si>
  <si>
    <t>PGK</t>
  </si>
  <si>
    <t>PHKG1</t>
  </si>
  <si>
    <t>PHKG2</t>
  </si>
  <si>
    <t>HER4_1mM</t>
  </si>
  <si>
    <t>PIM1</t>
  </si>
  <si>
    <t>PIM2</t>
  </si>
  <si>
    <t>PIM3</t>
  </si>
  <si>
    <t>PKACα</t>
  </si>
  <si>
    <t>IGF1R_1mM</t>
  </si>
  <si>
    <t>INSR</t>
  </si>
  <si>
    <t>PKACβ</t>
  </si>
  <si>
    <t>PKACγ</t>
  </si>
  <si>
    <t>PKCα</t>
  </si>
  <si>
    <t>PKCβ1</t>
  </si>
  <si>
    <t>INSR_1mM</t>
  </si>
  <si>
    <t>IRR</t>
  </si>
  <si>
    <t>PKCβ2</t>
  </si>
  <si>
    <t>PKCγ</t>
  </si>
  <si>
    <t>PKCδ</t>
  </si>
  <si>
    <t>PKCε</t>
  </si>
  <si>
    <t>IRR_1mM</t>
  </si>
  <si>
    <t>PKCζ</t>
  </si>
  <si>
    <t>PKCη</t>
  </si>
  <si>
    <t>PKCθ</t>
  </si>
  <si>
    <t>PKCι</t>
  </si>
  <si>
    <t>ITK_1mM</t>
  </si>
  <si>
    <t>PKD1</t>
  </si>
  <si>
    <t>PKD2</t>
  </si>
  <si>
    <t>PKD3</t>
  </si>
  <si>
    <t>PKN1</t>
  </si>
  <si>
    <t>JAK1_1mM</t>
  </si>
  <si>
    <t>PKR</t>
  </si>
  <si>
    <t>PLK1</t>
  </si>
  <si>
    <t>PLK2</t>
  </si>
  <si>
    <t>PLK3</t>
  </si>
  <si>
    <t>JAK2_1mM</t>
  </si>
  <si>
    <t>PRKX</t>
  </si>
  <si>
    <t>QIK</t>
  </si>
  <si>
    <t>ROCK1</t>
  </si>
  <si>
    <t>ROCK2</t>
  </si>
  <si>
    <t>JAK3_1mM</t>
  </si>
  <si>
    <t>RSK1</t>
  </si>
  <si>
    <t>RSK2</t>
  </si>
  <si>
    <t>RSK3</t>
  </si>
  <si>
    <t>RSK4</t>
  </si>
  <si>
    <t>KDR_1mM</t>
  </si>
  <si>
    <t>SGK</t>
  </si>
  <si>
    <t>SGK2</t>
  </si>
  <si>
    <t>SGK3</t>
  </si>
  <si>
    <t>SIK</t>
  </si>
  <si>
    <t>KIT_1mM</t>
  </si>
  <si>
    <t>KIT(D816V)</t>
  </si>
  <si>
    <t>skMLCK</t>
  </si>
  <si>
    <t>SLK</t>
  </si>
  <si>
    <t>SRPK1</t>
  </si>
  <si>
    <t>SRPK2</t>
  </si>
  <si>
    <t>KIT(D816V)_1mM</t>
  </si>
  <si>
    <t>KIT(T670I)</t>
  </si>
  <si>
    <t>TAOK2</t>
  </si>
  <si>
    <t>TBK1</t>
  </si>
  <si>
    <t>TNIK</t>
  </si>
  <si>
    <t>TSSK1</t>
  </si>
  <si>
    <t>KIT(T670I)_1mM</t>
  </si>
  <si>
    <t>KIT(V560G)</t>
  </si>
  <si>
    <t>TSSK2</t>
  </si>
  <si>
    <t>TSSK3</t>
  </si>
  <si>
    <t>WNK1</t>
  </si>
  <si>
    <t>WNK2</t>
  </si>
  <si>
    <t>KIT(V560G)_1mM</t>
  </si>
  <si>
    <t>KIT(V654A)</t>
  </si>
  <si>
    <t>WNK3</t>
  </si>
  <si>
    <t>KIT(V654A)_1mM</t>
  </si>
  <si>
    <t>LCK</t>
  </si>
  <si>
    <t>LCK_1mM</t>
  </si>
  <si>
    <t>LTK</t>
  </si>
  <si>
    <t>LTK_1mM</t>
  </si>
  <si>
    <t>SPHK1</t>
  </si>
  <si>
    <t>SPHK2</t>
  </si>
  <si>
    <t>LYNa_1mM</t>
  </si>
  <si>
    <t>LYNb_1mM</t>
  </si>
  <si>
    <t>MER_1mM</t>
  </si>
  <si>
    <t>MET_1mM</t>
  </si>
  <si>
    <t>MET(Y1235D)</t>
  </si>
  <si>
    <t>MET(Y1235D)_1mM</t>
  </si>
  <si>
    <t>MUSK_1mM</t>
  </si>
  <si>
    <t>PDGFRα_1mM</t>
  </si>
  <si>
    <t>PDGFRβ_1mM</t>
  </si>
  <si>
    <t>PYK2</t>
  </si>
  <si>
    <t>PYK2_1mM</t>
  </si>
  <si>
    <t>RET</t>
  </si>
  <si>
    <t>RET_1mM</t>
  </si>
  <si>
    <t>RET(G691S)</t>
  </si>
  <si>
    <t>RET(G691S)_1mM</t>
  </si>
  <si>
    <t>RET(M918T)</t>
  </si>
  <si>
    <t>RET(M918T)_1mM</t>
  </si>
  <si>
    <t>RET(S891A)</t>
  </si>
  <si>
    <t>RET(S891A)_1mM</t>
  </si>
  <si>
    <t>RET(Y791F)</t>
  </si>
  <si>
    <t>RET(Y791F)_1mM</t>
  </si>
  <si>
    <t>RON_1mM</t>
  </si>
  <si>
    <t>ROS_1mM</t>
  </si>
  <si>
    <t>SRC_1mM</t>
  </si>
  <si>
    <t>SRM_1mM</t>
  </si>
  <si>
    <t>SYK_1mM</t>
  </si>
  <si>
    <t>TEC_1mM</t>
  </si>
  <si>
    <t>TIE2</t>
  </si>
  <si>
    <t>TIE2_1mM</t>
  </si>
  <si>
    <t>TNK1</t>
  </si>
  <si>
    <t>TNK1_1mM</t>
  </si>
  <si>
    <t>TRKA_1mM</t>
  </si>
  <si>
    <t>TRKB_1mM</t>
  </si>
  <si>
    <t>TRKC_1mM</t>
  </si>
  <si>
    <t>TXK_1mM</t>
  </si>
  <si>
    <t>TYK2_1mM</t>
  </si>
  <si>
    <t>TYRO3_1mM</t>
  </si>
  <si>
    <t>YES_1mM</t>
  </si>
  <si>
    <t>ZAP70_1mM</t>
  </si>
  <si>
    <t>AKT1_1mM</t>
  </si>
  <si>
    <t>AMPKα1/β1/γ1_1mM</t>
  </si>
  <si>
    <t>AurA_1mM</t>
  </si>
  <si>
    <t>AurC_1mM</t>
  </si>
  <si>
    <t>BRAF_Cascade</t>
  </si>
  <si>
    <t>BRSK1_1mM</t>
  </si>
  <si>
    <t>CaMK4_1mM</t>
  </si>
  <si>
    <t>CDC7/ASK_1mM</t>
  </si>
  <si>
    <t>CDK2/CycA2_1mM</t>
  </si>
  <si>
    <t>CDK2/CycE1_1mM</t>
  </si>
  <si>
    <t>CDK4/CycD3_1mM</t>
  </si>
  <si>
    <t>CDK5/p25_1mM</t>
  </si>
  <si>
    <t>CDK6/CycD3_1mM</t>
  </si>
  <si>
    <t>CDK9/CycT1_1mM</t>
  </si>
  <si>
    <t>CHK1_1mM</t>
  </si>
  <si>
    <t>CHK2_1mM</t>
  </si>
  <si>
    <t>CK1α_1mM</t>
  </si>
  <si>
    <t>CK1ε_1mM</t>
  </si>
  <si>
    <t>CK2α1/β_1mM</t>
  </si>
  <si>
    <t>COT_Cascade</t>
  </si>
  <si>
    <t>DAPK1_1mM</t>
  </si>
  <si>
    <t>DLK_Cascade</t>
  </si>
  <si>
    <t>DYRK1B_1mM</t>
  </si>
  <si>
    <t>Erk2_1mM</t>
  </si>
  <si>
    <t>GSK3α_1mM</t>
  </si>
  <si>
    <t>GSK3β_1mM</t>
  </si>
  <si>
    <t>IKKβ_1mM</t>
  </si>
  <si>
    <t>JNK1_1mM</t>
  </si>
  <si>
    <t>JNK2_1mM</t>
  </si>
  <si>
    <t>JNK3_1mM</t>
  </si>
  <si>
    <t>MAP2K1_Cascade</t>
  </si>
  <si>
    <t>MAP2K2_Cascade</t>
  </si>
  <si>
    <t>MAP2K3_Cascade</t>
  </si>
  <si>
    <t>MAP2K4_Cascade</t>
  </si>
  <si>
    <t>MAP2K5_Cascade</t>
  </si>
  <si>
    <t>MAP2K6_Cascade</t>
  </si>
  <si>
    <t>MAP2K7_Cascade</t>
  </si>
  <si>
    <t>MAP3K1_Cascade</t>
  </si>
  <si>
    <t>MAP3K2_Cascade</t>
  </si>
  <si>
    <t>MAP3K3_Cascade</t>
  </si>
  <si>
    <t>MAP3K4_Cascade</t>
  </si>
  <si>
    <t>MAP3K5_Cascade</t>
  </si>
  <si>
    <t>MAPKAPK2_1mM</t>
  </si>
  <si>
    <t>MLK1_Cascade</t>
  </si>
  <si>
    <t>MLK2_Cascade</t>
  </si>
  <si>
    <t>MLK3_Cascade</t>
  </si>
  <si>
    <t>MOS_Cascade</t>
  </si>
  <si>
    <t>MST1_1mM</t>
  </si>
  <si>
    <t>NEK1_1mM</t>
  </si>
  <si>
    <t>NEK2_1mM</t>
  </si>
  <si>
    <t>NEK6_1mM</t>
  </si>
  <si>
    <t>NEK7_1mM</t>
  </si>
  <si>
    <t>NEK9_1mM</t>
  </si>
  <si>
    <t>p38α_1mM</t>
  </si>
  <si>
    <t>p70S6K_1mM</t>
  </si>
  <si>
    <t>PAK2_1mM</t>
  </si>
  <si>
    <t>PDK1_1mM</t>
  </si>
  <si>
    <t>PIM1_1mM</t>
  </si>
  <si>
    <t>PIM2_1mM</t>
  </si>
  <si>
    <t>PKACα_1mM</t>
  </si>
  <si>
    <t>PKCα_1mM</t>
  </si>
  <si>
    <t>PKD2_1mM</t>
  </si>
  <si>
    <t>PLK1_1mM</t>
  </si>
  <si>
    <t>PLK3_1mM</t>
  </si>
  <si>
    <t>RAF1_Cascade</t>
  </si>
  <si>
    <t>ROCK1_1mM</t>
  </si>
  <si>
    <t>RSK1_1mM</t>
  </si>
  <si>
    <t>SGK_1mM</t>
  </si>
  <si>
    <t>TAK1-TAB1_Cascade</t>
  </si>
  <si>
    <r>
      <t>IC50</t>
    </r>
    <r>
      <rPr>
        <sz val="9"/>
        <rFont val="ＭＳ Ｐゴシック"/>
        <family val="3"/>
        <charset val="128"/>
      </rPr>
      <t>計算セル</t>
    </r>
    <rPh sb="4" eb="6">
      <t>ケイサン</t>
    </rPh>
    <phoneticPr fontId="4"/>
  </si>
  <si>
    <t>Customer Information</t>
    <phoneticPr fontId="5" type="noConversion"/>
  </si>
  <si>
    <t>State/Zip</t>
    <phoneticPr fontId="4"/>
  </si>
  <si>
    <t>Study Information</t>
    <phoneticPr fontId="5" type="noConversion"/>
  </si>
  <si>
    <t>AssayType</t>
    <phoneticPr fontId="4"/>
  </si>
  <si>
    <t>1: %I, 2: IC50</t>
    <phoneticPr fontId="4"/>
  </si>
  <si>
    <t>1: Solution, 2: Solid</t>
    <phoneticPr fontId="4"/>
  </si>
  <si>
    <t>Unit</t>
    <phoneticPr fontId="4"/>
  </si>
  <si>
    <t>language Report</t>
    <phoneticPr fontId="4"/>
  </si>
  <si>
    <t>1: Japanese, 2: English</t>
    <phoneticPr fontId="4"/>
  </si>
  <si>
    <t>Additional Information</t>
    <phoneticPr fontId="5" type="noConversion"/>
  </si>
  <si>
    <t>Target Kinase Selection</t>
    <phoneticPr fontId="5" type="noConversion"/>
  </si>
  <si>
    <t>KinaseList</t>
    <phoneticPr fontId="5" type="noConversion"/>
  </si>
  <si>
    <t>Flag</t>
    <phoneticPr fontId="5" type="noConversion"/>
  </si>
  <si>
    <t>FULL_1mM</t>
    <phoneticPr fontId="4"/>
  </si>
  <si>
    <t>Count</t>
    <phoneticPr fontId="4"/>
  </si>
  <si>
    <t>TK</t>
    <phoneticPr fontId="4"/>
  </si>
  <si>
    <t>STK</t>
    <phoneticPr fontId="4"/>
  </si>
  <si>
    <t>STK_1mM</t>
    <phoneticPr fontId="4"/>
  </si>
  <si>
    <t>Other</t>
    <phoneticPr fontId="4"/>
  </si>
  <si>
    <t>Other_1mM</t>
    <phoneticPr fontId="4"/>
  </si>
  <si>
    <t>Cascade</t>
    <phoneticPr fontId="4"/>
  </si>
  <si>
    <t>※</t>
  </si>
  <si>
    <t>CDK7/CycH/MAT1</t>
  </si>
  <si>
    <t>CDK7/CycH/MAT1_1mM</t>
  </si>
  <si>
    <t>CLK1_1mM</t>
  </si>
  <si>
    <t>CLK2_1mM</t>
  </si>
  <si>
    <t>DYRK1A_1mM</t>
  </si>
  <si>
    <t>Erk1_1mM</t>
  </si>
  <si>
    <t>HGK_1mM</t>
  </si>
  <si>
    <t>HIPK4_1mM</t>
  </si>
  <si>
    <t>MINK_1mM</t>
  </si>
  <si>
    <t>p38β_1mM</t>
  </si>
  <si>
    <t>p38γ_1mM</t>
  </si>
  <si>
    <t>p38δ_1mM</t>
  </si>
  <si>
    <t>PBK_1mM</t>
  </si>
  <si>
    <t>PKCε_1mM</t>
  </si>
  <si>
    <t>QIK_1mM</t>
  </si>
  <si>
    <t>RSK3_1mM</t>
  </si>
  <si>
    <t>RSK4_1mM</t>
  </si>
  <si>
    <t>SIK_1mM</t>
  </si>
  <si>
    <t>TNIK_1mM</t>
  </si>
  <si>
    <t>TSSK1_1mM</t>
  </si>
  <si>
    <t>BUB1/BUB3</t>
  </si>
  <si>
    <t>NIM1K</t>
  </si>
  <si>
    <t xml:space="preserve"> Customer Name</t>
  </si>
  <si>
    <t xml:space="preserve"> Institution/Company</t>
  </si>
  <si>
    <t xml:space="preserve"> Department</t>
  </si>
  <si>
    <t xml:space="preserve"> Street Address</t>
  </si>
  <si>
    <t xml:space="preserve"> City</t>
  </si>
  <si>
    <t xml:space="preserve"> State/Zip</t>
  </si>
  <si>
    <t xml:space="preserve"> Country</t>
  </si>
  <si>
    <t xml:space="preserve"> Tel Number</t>
  </si>
  <si>
    <t xml:space="preserve"> Fax Number</t>
  </si>
  <si>
    <t xml:space="preserve"> Email Address</t>
  </si>
  <si>
    <t>Detailed information about each kinase and assay condition can be checked on the latest Kinase Profiling Book.</t>
  </si>
  <si>
    <t xml:space="preserve">Ship to:  </t>
    <phoneticPr fontId="4"/>
  </si>
  <si>
    <t>E-mail:</t>
    <phoneticPr fontId="4"/>
  </si>
  <si>
    <t>BMA 3F 1-5-5 Minatojima-Minamimachi, Chuo-ku, Kobe 650-0047   Japan</t>
    <phoneticPr fontId="4"/>
  </si>
  <si>
    <t xml:space="preserve">CARNA BIOSCIENCES, INC.
</t>
    <phoneticPr fontId="4"/>
  </si>
  <si>
    <t xml:space="preserve">TEL: +81 78-302-7091  /  FAX: +81 78-302-7086 </t>
  </si>
  <si>
    <t>Storage</t>
    <phoneticPr fontId="4"/>
  </si>
  <si>
    <t xml:space="preserve">Disposal </t>
  </si>
  <si>
    <t>Unless otherwise indicated on the Application Form by the client, residuals will be disposed after three (3) months from the completion of study.
Residuals can be returned to the client upon an request at the client's expense.</t>
    <phoneticPr fontId="4"/>
  </si>
  <si>
    <t>Hide All Unselected Kinases.</t>
  </si>
  <si>
    <t xml:space="preserve">Note: MAPK cascade assays include multiple kinase proteins in each assay to evaluate the compound effect on the signaling cascade as a whole, </t>
    <phoneticPr fontId="4"/>
  </si>
  <si>
    <t>which may not be ideal for evaluation of individual kinase. For the detailed information please contact Carna Biosciences.</t>
    <phoneticPr fontId="4"/>
  </si>
  <si>
    <r>
      <t xml:space="preserve">If you would like to study the FGFR4 [N535K], </t>
    </r>
    <r>
      <rPr>
        <sz val="10"/>
        <rFont val="Arial"/>
        <family val="2"/>
      </rPr>
      <t>please contact Carna Biosciences.</t>
    </r>
    <phoneticPr fontId="4"/>
  </si>
  <si>
    <t>info@carnabio.com / www.carnabio.com</t>
    <phoneticPr fontId="4"/>
  </si>
  <si>
    <t>Thank you for choosing Carna Biosciences, Inc.</t>
    <phoneticPr fontId="4"/>
  </si>
  <si>
    <t xml:space="preserve">Additional Information: </t>
    <phoneticPr fontId="4"/>
  </si>
  <si>
    <r>
      <t>* Please indicate</t>
    </r>
    <r>
      <rPr>
        <sz val="10"/>
        <rFont val="Arial"/>
        <family val="2"/>
      </rPr>
      <t xml:space="preserve"> your </t>
    </r>
    <r>
      <rPr>
        <sz val="10"/>
        <rFont val="Arial"/>
        <family val="2"/>
      </rPr>
      <t>PO</t>
    </r>
    <r>
      <rPr>
        <sz val="10"/>
        <rFont val="Arial"/>
        <family val="2"/>
      </rPr>
      <t xml:space="preserve"> number</t>
    </r>
    <r>
      <rPr>
        <sz val="10"/>
        <rFont val="Arial"/>
        <family val="2"/>
      </rPr>
      <t xml:space="preserve"> </t>
    </r>
    <r>
      <rPr>
        <sz val="10"/>
        <rFont val="Arial"/>
        <family val="2"/>
      </rPr>
      <t>on</t>
    </r>
    <r>
      <rPr>
        <sz val="10"/>
        <rFont val="Arial"/>
        <family val="2"/>
      </rPr>
      <t xml:space="preserve"> the shipping invoice and any other </t>
    </r>
    <r>
      <rPr>
        <sz val="10"/>
        <rFont val="Arial"/>
        <family val="2"/>
      </rPr>
      <t>related</t>
    </r>
    <r>
      <rPr>
        <sz val="10"/>
        <rFont val="Arial"/>
        <family val="2"/>
      </rPr>
      <t xml:space="preserve"> documents.</t>
    </r>
    <phoneticPr fontId="4"/>
  </si>
  <si>
    <r>
      <t xml:space="preserve">* Please ship the compounds </t>
    </r>
    <r>
      <rPr>
        <sz val="10"/>
        <rFont val="Arial"/>
        <family val="2"/>
      </rPr>
      <t>at</t>
    </r>
    <r>
      <rPr>
        <sz val="10"/>
        <rFont val="Arial"/>
        <family val="2"/>
      </rPr>
      <t xml:space="preserve"> your expense to </t>
    </r>
    <r>
      <rPr>
        <sz val="10"/>
        <rFont val="Arial"/>
        <family val="2"/>
      </rPr>
      <t xml:space="preserve">the above </t>
    </r>
    <r>
      <rPr>
        <sz val="10"/>
        <rFont val="Arial"/>
        <family val="2"/>
      </rPr>
      <t>mentioned consignee.</t>
    </r>
    <phoneticPr fontId="4"/>
  </si>
  <si>
    <t>NOTE:</t>
    <phoneticPr fontId="4"/>
  </si>
  <si>
    <t>Shipping Date:</t>
    <phoneticPr fontId="4"/>
  </si>
  <si>
    <r>
      <t>A</t>
    </r>
    <r>
      <rPr>
        <sz val="9"/>
        <rFont val="Arial"/>
        <family val="2"/>
      </rPr>
      <t>WB</t>
    </r>
    <r>
      <rPr>
        <sz val="9"/>
        <rFont val="Arial"/>
        <family val="2"/>
      </rPr>
      <t xml:space="preserve"> Number:</t>
    </r>
    <phoneticPr fontId="4"/>
  </si>
  <si>
    <t>Shipping Method:</t>
    <phoneticPr fontId="4"/>
  </si>
  <si>
    <r>
      <t>+</t>
    </r>
    <r>
      <rPr>
        <sz val="9"/>
        <rFont val="Arial"/>
        <family val="2"/>
      </rPr>
      <t>81 78 302 7091</t>
    </r>
    <phoneticPr fontId="4"/>
  </si>
  <si>
    <t>TEL:</t>
    <phoneticPr fontId="4"/>
  </si>
  <si>
    <r>
      <t>J</t>
    </r>
    <r>
      <rPr>
        <sz val="9"/>
        <rFont val="Arial"/>
        <family val="2"/>
      </rPr>
      <t>apan</t>
    </r>
    <phoneticPr fontId="4"/>
  </si>
  <si>
    <t>Country:</t>
    <phoneticPr fontId="4"/>
  </si>
  <si>
    <t>State/Zip:</t>
    <phoneticPr fontId="4"/>
  </si>
  <si>
    <t>City:</t>
    <phoneticPr fontId="4"/>
  </si>
  <si>
    <r>
      <t>C</t>
    </r>
    <r>
      <rPr>
        <sz val="9"/>
        <rFont val="Arial"/>
        <family val="2"/>
      </rPr>
      <t>huo-ku, Kobe 650-0047</t>
    </r>
    <phoneticPr fontId="4"/>
  </si>
  <si>
    <t>Address:</t>
    <phoneticPr fontId="4"/>
  </si>
  <si>
    <t>BMA 3F 1-5-5 Minatojima-Minamimachi</t>
    <phoneticPr fontId="4"/>
  </si>
  <si>
    <r>
      <t>S</t>
    </r>
    <r>
      <rPr>
        <sz val="9"/>
        <rFont val="Arial"/>
        <family val="2"/>
      </rPr>
      <t>ales and Marketing</t>
    </r>
    <phoneticPr fontId="4"/>
  </si>
  <si>
    <t>Department:</t>
    <phoneticPr fontId="4"/>
  </si>
  <si>
    <t>Yusuke Kawase</t>
    <phoneticPr fontId="4"/>
  </si>
  <si>
    <t>Name:</t>
    <phoneticPr fontId="4"/>
  </si>
  <si>
    <t>Carna Bioscience, Inc.</t>
    <phoneticPr fontId="4"/>
  </si>
  <si>
    <t>Company Name:</t>
    <phoneticPr fontId="4"/>
  </si>
  <si>
    <t>Consignee:</t>
    <phoneticPr fontId="4"/>
  </si>
  <si>
    <t>Shipper:</t>
    <phoneticPr fontId="4"/>
  </si>
  <si>
    <t>Project Code:</t>
    <phoneticPr fontId="4"/>
  </si>
  <si>
    <t>HPK1</t>
  </si>
  <si>
    <t>Date:</t>
    <phoneticPr fontId="5" type="noConversion"/>
  </si>
  <si>
    <t>EM</t>
    <phoneticPr fontId="4"/>
  </si>
  <si>
    <t>Addr2/city</t>
    <phoneticPr fontId="4"/>
  </si>
  <si>
    <t xml:space="preserve"> Assay Type</t>
    <phoneticPr fontId="4"/>
  </si>
  <si>
    <t xml:space="preserve"> Unit of Concentration</t>
    <phoneticPr fontId="4"/>
  </si>
  <si>
    <t xml:space="preserve"> Residual materials</t>
    <phoneticPr fontId="4"/>
  </si>
  <si>
    <r>
      <t xml:space="preserve">1: </t>
    </r>
    <r>
      <rPr>
        <sz val="10"/>
        <rFont val="Arial"/>
        <family val="2"/>
      </rPr>
      <t>u</t>
    </r>
    <r>
      <rPr>
        <sz val="10"/>
        <rFont val="Arial"/>
        <family val="2"/>
      </rPr>
      <t xml:space="preserve">M, 2: </t>
    </r>
    <r>
      <rPr>
        <sz val="10"/>
        <rFont val="Arial"/>
        <family val="2"/>
      </rPr>
      <t>u</t>
    </r>
    <r>
      <rPr>
        <sz val="10"/>
        <rFont val="Arial"/>
        <family val="2"/>
      </rPr>
      <t>g/mL</t>
    </r>
    <phoneticPr fontId="4"/>
  </si>
  <si>
    <t>1: Waste, 2: Return</t>
    <phoneticPr fontId="4"/>
  </si>
  <si>
    <t>Additional Information</t>
    <phoneticPr fontId="4"/>
  </si>
  <si>
    <t>Notice</t>
    <phoneticPr fontId="4"/>
  </si>
  <si>
    <t>http://www.carnabio.com/output/pdf/ProfilingProfilingBook_en.pdf</t>
    <phoneticPr fontId="4"/>
  </si>
  <si>
    <t>Sample Preparation</t>
    <phoneticPr fontId="4"/>
  </si>
  <si>
    <t xml:space="preserve">Please supply samples in 100% DMSO at 100X the highest test concentration. </t>
    <phoneticPr fontId="4"/>
  </si>
  <si>
    <r>
      <t xml:space="preserve">Volume required  : </t>
    </r>
    <r>
      <rPr>
        <sz val="9"/>
        <color indexed="10"/>
        <rFont val="ＭＳ Ｐゴシック"/>
        <family val="3"/>
        <charset val="128"/>
      </rPr>
      <t>≦</t>
    </r>
    <r>
      <rPr>
        <sz val="9"/>
        <color indexed="10"/>
        <rFont val="Arial"/>
        <family val="2"/>
      </rPr>
      <t xml:space="preserve">100 target kinases = 500 uL , </t>
    </r>
    <r>
      <rPr>
        <sz val="9"/>
        <color indexed="10"/>
        <rFont val="ＭＳ Ｐゴシック"/>
        <family val="3"/>
        <charset val="128"/>
      </rPr>
      <t>＞</t>
    </r>
    <r>
      <rPr>
        <sz val="9"/>
        <color indexed="10"/>
        <rFont val="Arial"/>
        <family val="2"/>
      </rPr>
      <t xml:space="preserve">100 target kinases = 1000 uL </t>
    </r>
    <phoneticPr fontId="4"/>
  </si>
  <si>
    <t>Attention: Yusuke Kawase</t>
    <phoneticPr fontId="4"/>
  </si>
  <si>
    <r>
      <t xml:space="preserve">Compound and Assay Information
</t>
    </r>
    <r>
      <rPr>
        <b/>
        <sz val="9"/>
        <color indexed="9"/>
        <rFont val="Arial"/>
        <family val="2"/>
      </rPr>
      <t xml:space="preserve">  </t>
    </r>
    <r>
      <rPr>
        <b/>
        <sz val="9"/>
        <color indexed="10"/>
        <rFont val="Arial"/>
        <family val="2"/>
      </rPr>
      <t xml:space="preserve">ATTENTION: Please do not DRAG &amp; DROP (or PASTE) when completing cells. To change a cell entry, please delete the information then re-enter. </t>
    </r>
    <phoneticPr fontId="5" type="noConversion"/>
  </si>
  <si>
    <t>Name</t>
    <phoneticPr fontId="5" type="noConversion"/>
  </si>
  <si>
    <t>Lot #</t>
    <phoneticPr fontId="5" type="noConversion"/>
  </si>
  <si>
    <t>Prep. Date</t>
    <phoneticPr fontId="5" type="noConversion"/>
  </si>
  <si>
    <t>Storage Temp.</t>
    <phoneticPr fontId="5" type="noConversion"/>
  </si>
  <si>
    <t>CBS ID</t>
    <phoneticPr fontId="4"/>
  </si>
  <si>
    <t>Cpd1</t>
    <phoneticPr fontId="4"/>
  </si>
  <si>
    <t>ATP Conc.:  Km = around Km,  1mM = 1mM ATP</t>
    <phoneticPr fontId="4"/>
  </si>
  <si>
    <t>QuickScout Panel</t>
    <phoneticPr fontId="5" type="noConversion"/>
  </si>
  <si>
    <t>Kinase</t>
    <phoneticPr fontId="5" type="noConversion"/>
  </si>
  <si>
    <t>Flag</t>
    <phoneticPr fontId="5" type="noConversion"/>
  </si>
  <si>
    <t>visible</t>
    <phoneticPr fontId="4"/>
  </si>
  <si>
    <t>Total</t>
    <phoneticPr fontId="4"/>
  </si>
  <si>
    <t>TK_1mM</t>
    <phoneticPr fontId="4"/>
  </si>
  <si>
    <t>Cascade</t>
    <phoneticPr fontId="4"/>
  </si>
  <si>
    <t>Tyrosine Kinases</t>
    <phoneticPr fontId="4"/>
  </si>
  <si>
    <t>Km</t>
    <phoneticPr fontId="4"/>
  </si>
  <si>
    <t>Km</t>
    <phoneticPr fontId="4"/>
  </si>
  <si>
    <t>1mM</t>
    <phoneticPr fontId="4"/>
  </si>
  <si>
    <t>Km</t>
    <phoneticPr fontId="4"/>
  </si>
  <si>
    <t>1mM</t>
    <phoneticPr fontId="4"/>
  </si>
  <si>
    <t>Kinase List</t>
    <phoneticPr fontId="4"/>
  </si>
  <si>
    <t>ALK(C1156Y)</t>
  </si>
  <si>
    <t>ALK(C1156Y)_1mM</t>
  </si>
  <si>
    <t>ALK(G1202R)</t>
  </si>
  <si>
    <t>ALK(G1202R)_1mM</t>
  </si>
  <si>
    <t>ALK(G1269A)</t>
  </si>
  <si>
    <t>ALK(G1269A)_1mM</t>
  </si>
  <si>
    <t>ALK(L1196M)</t>
  </si>
  <si>
    <t>ALK(L1196M)_1mM</t>
  </si>
  <si>
    <t>BTK(C481S)</t>
  </si>
  <si>
    <t>BTK(C481S)_1mM</t>
  </si>
  <si>
    <t>EGFR(d746-750/T790M)</t>
  </si>
  <si>
    <t>EGFR(d746-750/T790M)_1mM</t>
  </si>
  <si>
    <t>EGFR(T790M/L858R)</t>
  </si>
  <si>
    <t>EGFR(T790M/L858R)_1mM</t>
  </si>
  <si>
    <t>Serine/Threonine Kinases</t>
  </si>
  <si>
    <t>1mM</t>
    <phoneticPr fontId="4"/>
  </si>
  <si>
    <t>1mM</t>
    <phoneticPr fontId="4"/>
  </si>
  <si>
    <t>FGFR1(V561M)</t>
  </si>
  <si>
    <t>FGFR1(V561M)_1mM</t>
  </si>
  <si>
    <t>FGFR2(V564I)</t>
  </si>
  <si>
    <t>FGFR2(V564I)_1mM</t>
  </si>
  <si>
    <t>FGFR3(V555L)</t>
  </si>
  <si>
    <t>FGFR3(V555L)_1mM</t>
  </si>
  <si>
    <t>FGFR3(V555M)</t>
  </si>
  <si>
    <t>FGFR3(V555M)_1mM</t>
  </si>
  <si>
    <t>FYN(isoform a)</t>
  </si>
  <si>
    <t>FYN(isoform a)_1mM</t>
  </si>
  <si>
    <t>FYN(isoform b)</t>
  </si>
  <si>
    <t>FYN(isoform b)_1mM</t>
  </si>
  <si>
    <t>Cascade Assays</t>
  </si>
  <si>
    <t>KIT(D816E)</t>
  </si>
  <si>
    <t>MAP3K Cascade</t>
  </si>
  <si>
    <t>KIT(D816E)_1mM</t>
  </si>
  <si>
    <t>KIT(D816Y)</t>
  </si>
  <si>
    <t>KIT(D816Y)_1mM</t>
  </si>
  <si>
    <t>MAP2K Cascade</t>
  </si>
  <si>
    <t>1mM</t>
    <phoneticPr fontId="4"/>
  </si>
  <si>
    <t>1mM</t>
    <phoneticPr fontId="4"/>
  </si>
  <si>
    <t>1mM</t>
    <phoneticPr fontId="4"/>
  </si>
  <si>
    <t>MET(D1228H)</t>
  </si>
  <si>
    <t>MET(D1228H)_1mM</t>
  </si>
  <si>
    <t>MET(M1250T)</t>
  </si>
  <si>
    <t>MET(M1250T)_1mM</t>
  </si>
  <si>
    <t>PDGFRα(D842V)</t>
  </si>
  <si>
    <t>PDGFRα(D842V)_1mM</t>
  </si>
  <si>
    <t>PDGFRα(T674I)</t>
  </si>
  <si>
    <t>PDGFRα(T674I)_1mM</t>
  </si>
  <si>
    <t>PDGFRα(V561D)</t>
  </si>
  <si>
    <t>PDGFRα(V561D)_1mM</t>
  </si>
  <si>
    <t>YES(T348I)</t>
  </si>
  <si>
    <t>YES(T348I)_1mM</t>
  </si>
  <si>
    <t>BRAF(V600E)_Cascade</t>
  </si>
  <si>
    <t xml:space="preserve"> Customer Name</t>
    <phoneticPr fontId="4"/>
  </si>
  <si>
    <t xml:space="preserve"> Institution/Company</t>
    <phoneticPr fontId="4"/>
  </si>
  <si>
    <t xml:space="preserve"> Department</t>
    <phoneticPr fontId="4"/>
  </si>
  <si>
    <t xml:space="preserve"> Street Address</t>
    <phoneticPr fontId="4"/>
  </si>
  <si>
    <t xml:space="preserve"> City</t>
    <phoneticPr fontId="4"/>
  </si>
  <si>
    <t xml:space="preserve"> State/Zip</t>
    <phoneticPr fontId="4"/>
  </si>
  <si>
    <t xml:space="preserve"> Country</t>
    <phoneticPr fontId="4"/>
  </si>
  <si>
    <t xml:space="preserve"> Tel Number</t>
    <phoneticPr fontId="4"/>
  </si>
  <si>
    <t xml:space="preserve"> Email Address</t>
    <phoneticPr fontId="4"/>
  </si>
  <si>
    <t>ALK[G1269A]</t>
  </si>
  <si>
    <t>BTK[C481S]</t>
  </si>
  <si>
    <t>EGFR[L861Q]</t>
  </si>
  <si>
    <t>FGFR1[V561M]</t>
  </si>
  <si>
    <t>FGFR3[K650E]</t>
  </si>
  <si>
    <t>KIT[D816E]</t>
  </si>
  <si>
    <t>KIT[V560G]</t>
  </si>
  <si>
    <t>MET[D1228H]</t>
  </si>
  <si>
    <t>RET[M918T]</t>
  </si>
  <si>
    <t>EGFR[d746-750/T790M]</t>
  </si>
  <si>
    <t>[d746-750/T790M]</t>
  </si>
  <si>
    <t>ABL[E255K]</t>
  </si>
  <si>
    <t>ALK[C1156Y]</t>
  </si>
  <si>
    <t>ALK[L1196M]</t>
  </si>
  <si>
    <t>EGFR[C797S/L858R]</t>
  </si>
  <si>
    <t>[C797S/L858R]</t>
  </si>
  <si>
    <t>EGFR[d746-750/T790M/C797S]</t>
  </si>
  <si>
    <t>[d746-750/T790M/C797S]</t>
  </si>
  <si>
    <t>EGFR[T790M]</t>
  </si>
  <si>
    <t>FGFR3[K650M]</t>
  </si>
  <si>
    <t>FGFR4[N535K]</t>
  </si>
  <si>
    <t>KIT[D816V]</t>
  </si>
  <si>
    <t>KIT[V654A]</t>
  </si>
  <si>
    <t>MET[M1250T]</t>
  </si>
  <si>
    <t>PDGFRα[D842V]</t>
  </si>
  <si>
    <t>RET[S891A]</t>
  </si>
  <si>
    <t>ABL[T315I]</t>
  </si>
  <si>
    <t>ALK[F1174L]</t>
  </si>
  <si>
    <t>ALK[R1275Q]</t>
  </si>
  <si>
    <t>EGFR[d746-750]</t>
  </si>
  <si>
    <t>EGFR[D770_N771insNPG]</t>
  </si>
  <si>
    <t>[D770_N771insNPG]</t>
  </si>
  <si>
    <t>[T790M/C797S/L858R]</t>
  </si>
  <si>
    <t>FGFR2[V564I]</t>
  </si>
  <si>
    <t>FGFR3[V555L]</t>
  </si>
  <si>
    <t>FGFR4[V550E]</t>
  </si>
  <si>
    <t>FYN[isoform a]</t>
  </si>
  <si>
    <t>KIT[D816Y]</t>
  </si>
  <si>
    <t>MET[Y1235D]</t>
  </si>
  <si>
    <t>PDGFRα[T674I]</t>
  </si>
  <si>
    <t>RET[Y791F]</t>
  </si>
  <si>
    <t>YES[T348I]</t>
  </si>
  <si>
    <t>ALK[G1202R]</t>
  </si>
  <si>
    <t>ALK[T1151_L1152insT]</t>
  </si>
  <si>
    <t>[T1151_L1152insT]</t>
  </si>
  <si>
    <t>EGFR[d746-750/C797S]</t>
  </si>
  <si>
    <t>[d746-750/C797S]</t>
  </si>
  <si>
    <t>EGFR[L858R]</t>
  </si>
  <si>
    <t>EGFR[T790M/L858R]</t>
  </si>
  <si>
    <t>[T790M/L858R]</t>
  </si>
  <si>
    <t>FGFR3[V555M]</t>
  </si>
  <si>
    <t>FGFR4[V550L]</t>
  </si>
  <si>
    <t>FYN[isoform b]</t>
  </si>
  <si>
    <t>KIT[T670I]</t>
  </si>
  <si>
    <t>PDGFRα[V561D]</t>
  </si>
  <si>
    <t>RET[G691S]</t>
  </si>
  <si>
    <t>AurB/INCENP</t>
  </si>
  <si>
    <t>ABL[E255K]_1mM</t>
  </si>
  <si>
    <t>ABL[T315I]_1mM</t>
  </si>
  <si>
    <t>ALK[C1156Y]_1mM</t>
  </si>
  <si>
    <t>ALK[F1174L]_1mM</t>
  </si>
  <si>
    <t>ALK[G1202R]_1mM</t>
  </si>
  <si>
    <t>ALK[G1269A]_1mM</t>
  </si>
  <si>
    <t>ALK[L1196M]_1mM</t>
  </si>
  <si>
    <t>ALK[R1275Q]_1mM</t>
  </si>
  <si>
    <t>ALK(T1151_L1152insT)</t>
  </si>
  <si>
    <t>ALK[T1151_L1152insT]_1mM</t>
  </si>
  <si>
    <t>ALK(T1151_L1152insT)_1mM</t>
  </si>
  <si>
    <t>BTK[C481S]_1mM</t>
  </si>
  <si>
    <t>EGFR(C797S/L858R)</t>
  </si>
  <si>
    <t>EGFR[C797S/L858R]_1mM</t>
  </si>
  <si>
    <t>EGFR(C797S/L858R)_1mM</t>
  </si>
  <si>
    <t>EGFR[d746-750]_1mM</t>
  </si>
  <si>
    <t>EGFR(d746-750/C797S)</t>
  </si>
  <si>
    <t>EGFR[d746-750/C797S]_1mM</t>
  </si>
  <si>
    <t>EGFR(d746-750/C797S)_1mM</t>
  </si>
  <si>
    <t>EGFR[d746-750/T790M]_1mM</t>
  </si>
  <si>
    <t>EGFR(d746-750/T790M/C797S)</t>
  </si>
  <si>
    <t>EGFR[d746-750/T790M/C797S]_1mM</t>
  </si>
  <si>
    <t>EGFR(d746-750/T790M/C797S)_1mM</t>
  </si>
  <si>
    <t>EGFR(D770_N771insNPG)</t>
  </si>
  <si>
    <t>EGFR[D770_N771insNPG]_1mM</t>
  </si>
  <si>
    <t>EGFR(D770_N771insNPG)_1mM</t>
  </si>
  <si>
    <t>EGFR[L858R]_1mM</t>
  </si>
  <si>
    <t>EGFR[L861Q]_1mM</t>
  </si>
  <si>
    <t>EGFR[T790M]_1mM</t>
  </si>
  <si>
    <t>EGFR[T790M/C797S/L858R]_1mM</t>
  </si>
  <si>
    <t>EGFR(T790M/C797S/L858R)_1mM</t>
  </si>
  <si>
    <t>EGFR[T790M/L858R]_1mM</t>
  </si>
  <si>
    <t>FGFR1[V561M]_1mM</t>
  </si>
  <si>
    <t>FGFR2[V564I]_1mM</t>
  </si>
  <si>
    <t>FGFR3[K650E]_1mM</t>
  </si>
  <si>
    <t>FGFR3[K650M]_1mM</t>
  </si>
  <si>
    <t>FGFR3[V555L]_1mM</t>
  </si>
  <si>
    <t>FGFR3[V555M]_1mM</t>
  </si>
  <si>
    <t>FGFR4[N535K]_1mM</t>
  </si>
  <si>
    <t>FGFR4[V550E]_1mM</t>
  </si>
  <si>
    <t>FGFR4[V550L]_1mM</t>
  </si>
  <si>
    <t>FYN[isoform a]_1mM</t>
  </si>
  <si>
    <t>FYN[isoform b]_1mM</t>
  </si>
  <si>
    <t>KIT[D816E]_1mM</t>
  </si>
  <si>
    <t>KIT[D816V]_1mM</t>
  </si>
  <si>
    <t>KIT[D816Y]_1mM</t>
  </si>
  <si>
    <t>KIT[T670I]_1mM</t>
  </si>
  <si>
    <t>KIT[V560G]_1mM</t>
  </si>
  <si>
    <t>KIT[V654A]_1mM</t>
  </si>
  <si>
    <t>MET[D1228H]_1mM</t>
  </si>
  <si>
    <t>MET[M1250T]_1mM</t>
  </si>
  <si>
    <t>MET[Y1235D]_1mM</t>
  </si>
  <si>
    <t>PDGFRα[D842V]_1mM</t>
  </si>
  <si>
    <t>PDGFRα[T674I]_1mM</t>
  </si>
  <si>
    <t>PDGFRα[V561D]_1mM</t>
  </si>
  <si>
    <t>RET[G691S]_1mM</t>
  </si>
  <si>
    <t>RET[M918T]_1mM</t>
  </si>
  <si>
    <t>RET[S891A]_1mM</t>
  </si>
  <si>
    <t>RET[Y791F]_1mM</t>
  </si>
  <si>
    <t>YES[T348I]_1mM</t>
  </si>
  <si>
    <t>AurB/INCENP_1mM</t>
  </si>
  <si>
    <t>BRAF[V600E]_Cascade</t>
  </si>
  <si>
    <t>=VLOOKUP(H142,CheckList,3,FALSE)=TRUE</t>
  </si>
  <si>
    <t>=VLOOKUP(H142&amp; "_1mM",CheckList,3,FALSE)=TRUE</t>
  </si>
  <si>
    <t>=$BM$137=TRUE</t>
  </si>
  <si>
    <t>=VLOOKUP(U142&amp; "_1mM",CheckList,3,FALSE)=TRUE</t>
  </si>
  <si>
    <t>パターン　赤, 右下</t>
    <rPh sb="5" eb="6">
      <t>アカ</t>
    </rPh>
    <rPh sb="8" eb="10">
      <t>ミギシタ</t>
    </rPh>
    <phoneticPr fontId="4"/>
  </si>
  <si>
    <t>グループボックスを非表示にしているので</t>
    <rPh sb="9" eb="12">
      <t>ヒヒョウジ</t>
    </rPh>
    <phoneticPr fontId="4"/>
  </si>
  <si>
    <t>ラジオボタンを編集した際には再表示して確認すること。</t>
    <rPh sb="7" eb="9">
      <t>ヘンシュウ</t>
    </rPh>
    <rPh sb="11" eb="12">
      <t>サイ</t>
    </rPh>
    <rPh sb="14" eb="17">
      <t>サイヒョウジ</t>
    </rPh>
    <rPh sb="19" eb="21">
      <t>カクニン</t>
    </rPh>
    <phoneticPr fontId="4"/>
  </si>
  <si>
    <t>再表示はVBEのイミディエイトウィンドウに</t>
    <rPh sb="0" eb="3">
      <t>サイヒョウジ</t>
    </rPh>
    <phoneticPr fontId="4"/>
  </si>
  <si>
    <t>非表示にする場合は</t>
    <rPh sb="0" eb="3">
      <t>ヒヒョウジ</t>
    </rPh>
    <rPh sb="6" eb="8">
      <t>バアイ</t>
    </rPh>
    <phoneticPr fontId="4"/>
  </si>
  <si>
    <r>
      <t>「</t>
    </r>
    <r>
      <rPr>
        <sz val="10"/>
        <rFont val="Arial"/>
        <family val="2"/>
      </rPr>
      <t xml:space="preserve">ActiveSheet.GroupBoxes.Visible = </t>
    </r>
    <r>
      <rPr>
        <sz val="10"/>
        <rFont val="Arial"/>
        <family val="2"/>
      </rPr>
      <t>False</t>
    </r>
    <r>
      <rPr>
        <sz val="10"/>
        <rFont val="ＭＳ Ｐゴシック"/>
        <family val="3"/>
        <charset val="128"/>
      </rPr>
      <t>」と入力する。</t>
    </r>
    <phoneticPr fontId="4"/>
  </si>
  <si>
    <r>
      <t>ALK</t>
    </r>
    <r>
      <rPr>
        <b/>
        <sz val="6"/>
        <color theme="0"/>
        <rFont val="Arial"/>
        <family val="2"/>
      </rPr>
      <t>[T1151_L1152insT]</t>
    </r>
    <phoneticPr fontId="4"/>
  </si>
  <si>
    <r>
      <t>EGFR</t>
    </r>
    <r>
      <rPr>
        <b/>
        <sz val="6"/>
        <color theme="0"/>
        <rFont val="Arial"/>
        <family val="2"/>
      </rPr>
      <t>[d746-750/C797S]</t>
    </r>
    <phoneticPr fontId="4"/>
  </si>
  <si>
    <r>
      <t>EGFR</t>
    </r>
    <r>
      <rPr>
        <b/>
        <sz val="6"/>
        <color theme="0"/>
        <rFont val="Arial"/>
        <family val="2"/>
      </rPr>
      <t>[T790M/L858R]</t>
    </r>
    <phoneticPr fontId="4"/>
  </si>
  <si>
    <r>
      <t>EGFR</t>
    </r>
    <r>
      <rPr>
        <b/>
        <sz val="6"/>
        <color theme="0"/>
        <rFont val="Arial"/>
        <family val="2"/>
      </rPr>
      <t>[D770_N771insNPG]</t>
    </r>
    <phoneticPr fontId="4"/>
  </si>
  <si>
    <r>
      <t>EGFR</t>
    </r>
    <r>
      <rPr>
        <b/>
        <sz val="6"/>
        <color theme="0"/>
        <rFont val="Arial"/>
        <family val="2"/>
      </rPr>
      <t>[T790M/C797S/L858R]</t>
    </r>
    <phoneticPr fontId="4"/>
  </si>
  <si>
    <r>
      <t>EGFR</t>
    </r>
    <r>
      <rPr>
        <b/>
        <sz val="6"/>
        <color theme="0"/>
        <rFont val="Arial"/>
        <family val="2"/>
      </rPr>
      <t>[C797S/L858R]</t>
    </r>
    <phoneticPr fontId="4"/>
  </si>
  <si>
    <r>
      <t>EGFR</t>
    </r>
    <r>
      <rPr>
        <b/>
        <sz val="6"/>
        <color theme="0"/>
        <rFont val="Arial"/>
        <family val="2"/>
      </rPr>
      <t>[d746-750/T790M/C797S]</t>
    </r>
    <phoneticPr fontId="4"/>
  </si>
  <si>
    <r>
      <t>EGFR</t>
    </r>
    <r>
      <rPr>
        <b/>
        <sz val="6"/>
        <color theme="0"/>
        <rFont val="Arial"/>
        <family val="2"/>
      </rPr>
      <t>[d746-750/T790M]</t>
    </r>
    <phoneticPr fontId="4"/>
  </si>
  <si>
    <t>BRAF[V600E]</t>
    <phoneticPr fontId="4"/>
  </si>
  <si>
    <r>
      <t>For MSA, IMAP</t>
    </r>
    <r>
      <rPr>
        <b/>
        <vertAlign val="superscript"/>
        <sz val="20"/>
        <color rgb="FF00B0F0"/>
        <rFont val="Arial"/>
        <family val="2"/>
      </rPr>
      <t>®</t>
    </r>
    <r>
      <rPr>
        <b/>
        <sz val="20"/>
        <color rgb="FF00B0F0"/>
        <rFont val="Arial"/>
        <family val="2"/>
      </rPr>
      <t>, Km and 1mM ATP Assay</t>
    </r>
    <phoneticPr fontId="5" type="noConversion"/>
  </si>
  <si>
    <r>
      <t>QuickScout™</t>
    </r>
    <r>
      <rPr>
        <b/>
        <vertAlign val="superscript"/>
        <sz val="20"/>
        <color rgb="FF000080"/>
        <rFont val="Arial"/>
        <family val="2"/>
      </rPr>
      <t xml:space="preserve"> </t>
    </r>
    <r>
      <rPr>
        <b/>
        <sz val="20"/>
        <color rgb="FF000080"/>
        <rFont val="Arial"/>
        <family val="2"/>
      </rPr>
      <t xml:space="preserve"> Selectivity Profiling Service Application Form </t>
    </r>
    <phoneticPr fontId="5" type="noConversion"/>
  </si>
  <si>
    <r>
      <t>F</t>
    </r>
    <r>
      <rPr>
        <sz val="10"/>
        <rFont val="Arial"/>
        <family val="2"/>
      </rPr>
      <t>ull Km Wild</t>
    </r>
    <phoneticPr fontId="4"/>
  </si>
  <si>
    <r>
      <t xml:space="preserve">Full </t>
    </r>
    <r>
      <rPr>
        <sz val="10"/>
        <rFont val="Arial"/>
        <family val="2"/>
      </rPr>
      <t>1mM</t>
    </r>
    <r>
      <rPr>
        <sz val="10"/>
        <rFont val="Arial"/>
        <family val="2"/>
      </rPr>
      <t xml:space="preserve"> Wild</t>
    </r>
    <phoneticPr fontId="4"/>
  </si>
  <si>
    <t>Full 1mM Wild excl cascade</t>
  </si>
  <si>
    <t>Full 1mM Wild excl cascade</t>
    <phoneticPr fontId="4"/>
  </si>
  <si>
    <t>Cascade</t>
  </si>
  <si>
    <t>FULL_1mM excl Cascade</t>
    <phoneticPr fontId="4"/>
  </si>
  <si>
    <t>TK Panel</t>
    <phoneticPr fontId="5" type="noConversion"/>
  </si>
  <si>
    <t>STK Panel</t>
    <phoneticPr fontId="5" type="noConversion"/>
  </si>
  <si>
    <t>Cell Cycle Panel</t>
  </si>
  <si>
    <t>MAPK Cascade Panel</t>
    <phoneticPr fontId="5" type="noConversion"/>
  </si>
  <si>
    <t>CaMK2β_1mM</t>
    <phoneticPr fontId="4"/>
  </si>
  <si>
    <t>CK1δ_1mM</t>
    <phoneticPr fontId="4"/>
  </si>
  <si>
    <t>DYRK2_1mM</t>
    <phoneticPr fontId="4"/>
  </si>
  <si>
    <t>DYRK3_1mM</t>
    <phoneticPr fontId="4"/>
  </si>
  <si>
    <t>HIPK3_1mM</t>
    <phoneticPr fontId="4"/>
  </si>
  <si>
    <t>MARK4_1mM</t>
    <phoneticPr fontId="4"/>
  </si>
  <si>
    <t>MARK4_1mM</t>
    <phoneticPr fontId="4"/>
  </si>
  <si>
    <t>MNK2_1mM</t>
    <phoneticPr fontId="4"/>
  </si>
  <si>
    <t>MST2_1mM</t>
    <phoneticPr fontId="4"/>
  </si>
  <si>
    <t>NuaK1_1mM</t>
    <phoneticPr fontId="4"/>
  </si>
  <si>
    <t>NuaK2_1mM</t>
    <phoneticPr fontId="4"/>
  </si>
  <si>
    <t>PAK1_1mM</t>
    <phoneticPr fontId="4"/>
  </si>
  <si>
    <t>PAK5_1mM</t>
    <phoneticPr fontId="4"/>
  </si>
  <si>
    <t>PASK_1mM</t>
    <phoneticPr fontId="4"/>
  </si>
  <si>
    <t>PIM3_1mM</t>
    <phoneticPr fontId="4"/>
  </si>
  <si>
    <t>PKCγ_1mM</t>
    <phoneticPr fontId="4"/>
  </si>
  <si>
    <t>ROCK2_1mM</t>
    <phoneticPr fontId="4"/>
  </si>
  <si>
    <t>ROCK2_1mM</t>
    <phoneticPr fontId="4"/>
  </si>
  <si>
    <t>TAK1-TAB1</t>
    <phoneticPr fontId="4"/>
  </si>
  <si>
    <t>TAK1-TAB1_1mM</t>
    <phoneticPr fontId="4"/>
  </si>
  <si>
    <t>TAOK2_1mM</t>
    <phoneticPr fontId="4"/>
  </si>
  <si>
    <t>TAOK2_1mM</t>
    <phoneticPr fontId="4"/>
  </si>
  <si>
    <t>ATP Conditions</t>
    <phoneticPr fontId="4"/>
  </si>
  <si>
    <t>Km Assay all</t>
    <phoneticPr fontId="5" type="noConversion"/>
  </si>
  <si>
    <t>Km Assay (wild type only)</t>
    <phoneticPr fontId="5" type="noConversion"/>
  </si>
  <si>
    <t>Cascade Assay all</t>
    <phoneticPr fontId="5" type="noConversion"/>
  </si>
  <si>
    <t>1mM Assay all</t>
    <phoneticPr fontId="5" type="noConversion"/>
  </si>
  <si>
    <t>1mM Assay (wild type only)</t>
    <phoneticPr fontId="4"/>
  </si>
  <si>
    <r>
      <t>1mM Assay all (</t>
    </r>
    <r>
      <rPr>
        <b/>
        <sz val="10"/>
        <color rgb="FFFF0000"/>
        <rFont val="Arial"/>
        <family val="2"/>
      </rPr>
      <t>excluding MAPK cascade assays</t>
    </r>
    <r>
      <rPr>
        <b/>
        <sz val="10"/>
        <rFont val="Arial"/>
        <family val="2"/>
      </rPr>
      <t>)</t>
    </r>
    <phoneticPr fontId="5" type="noConversion"/>
  </si>
  <si>
    <r>
      <t xml:space="preserve">1mM Assay (wild type only, </t>
    </r>
    <r>
      <rPr>
        <b/>
        <sz val="10"/>
        <color rgb="FFFF0000"/>
        <rFont val="Arial"/>
        <family val="2"/>
      </rPr>
      <t>excluding MAPK cascade assays</t>
    </r>
    <r>
      <rPr>
        <b/>
        <sz val="10"/>
        <rFont val="Arial"/>
        <family val="2"/>
      </rPr>
      <t>)</t>
    </r>
    <phoneticPr fontId="4"/>
  </si>
  <si>
    <t>CaMK2β_1mM</t>
  </si>
  <si>
    <t>CK1δ_1mM</t>
  </si>
  <si>
    <t>DYRK2_1mM</t>
  </si>
  <si>
    <t>DYRK3_1mM</t>
  </si>
  <si>
    <t>HIPK3_1mM</t>
  </si>
  <si>
    <t>MARK4_1mM</t>
  </si>
  <si>
    <t>MNK2_1mM</t>
  </si>
  <si>
    <t>MST2_1mM</t>
  </si>
  <si>
    <t>NuaK1_1mM</t>
  </si>
  <si>
    <t>NuaK2_1mM</t>
  </si>
  <si>
    <t>PAK1_1mM</t>
  </si>
  <si>
    <t>PAK5_1mM</t>
  </si>
  <si>
    <t>PASK_1mM</t>
  </si>
  <si>
    <t>PIM3_1mM</t>
  </si>
  <si>
    <t>PKCγ_1mM</t>
  </si>
  <si>
    <t>ROCK2_1mM</t>
  </si>
  <si>
    <t>TAK1-TAB1</t>
  </si>
  <si>
    <t>TAK1-TAB1_1mM</t>
  </si>
  <si>
    <t>TAOK2_1mM</t>
  </si>
  <si>
    <t>CDK1/CycB1</t>
  </si>
  <si>
    <t>CDK1/CycB1_1mM</t>
  </si>
  <si>
    <t>IMAP</t>
    <phoneticPr fontId="4"/>
  </si>
  <si>
    <t>Km=1mM</t>
    <phoneticPr fontId="4"/>
  </si>
  <si>
    <t>サービス不可</t>
    <rPh sb="4" eb="6">
      <t>フカ</t>
    </rPh>
    <phoneticPr fontId="4"/>
  </si>
  <si>
    <t>List</t>
    <phoneticPr fontId="4"/>
  </si>
  <si>
    <t>CaMK2α_1mM</t>
  </si>
  <si>
    <t>CaMK2γ_1mM</t>
  </si>
  <si>
    <t>CaMK2δ_1mM</t>
  </si>
  <si>
    <t>MSK1_1mM</t>
  </si>
  <si>
    <t>MSK2_1mM</t>
  </si>
  <si>
    <t>PKACβ_1mM</t>
  </si>
  <si>
    <t>RSK2_1mM</t>
  </si>
  <si>
    <t>TBK1_1mM</t>
  </si>
  <si>
    <t>To those who submit compounds as powder(s)</t>
  </si>
  <si>
    <t>Please note that compound submissions of more than 40 powders require one week of extra processing time.</t>
  </si>
  <si>
    <t>To perform your  studies accurately without any unnecessary delay, 
1) we need you to check each box below after you confirm your compounds meet the requirements below:</t>
    <phoneticPr fontId="4"/>
  </si>
  <si>
    <t xml:space="preserve">      Your compound weight(s), F.W. and purity as entered on this form are accurate.</t>
    <phoneticPr fontId="4"/>
  </si>
  <si>
    <t xml:space="preserve">      Your powder compound is soluble in 100% DMSO, to make a 5 mM solution.</t>
    <phoneticPr fontId="4"/>
  </si>
  <si>
    <t xml:space="preserve">      Each vial containing your powder compound is large enough to accommodate a 5 mM DMSO solution and has adequate capacity for proper vortexing.</t>
    <phoneticPr fontId="4"/>
  </si>
  <si>
    <t xml:space="preserve">         [i.e. 2 mg of compound with F.W. 350 requires &gt; 1.5 ml vial]</t>
    <phoneticPr fontId="4"/>
  </si>
  <si>
    <t xml:space="preserve">      Each vial is transparent allowing solubility to be assessed by visual inspection.</t>
    <phoneticPr fontId="4"/>
  </si>
  <si>
    <t>If you notice any of your powder compounds don’t meet any of the requirements above, please describe the details in the “Additional Information” section on this form and consult us in advance.</t>
  </si>
  <si>
    <t xml:space="preserve">2) Please check the boxes below only if you agree to receive these treatments below: </t>
    <phoneticPr fontId="4"/>
  </si>
  <si>
    <t xml:space="preserve">      Your compounds can be sonicated (up to 10 min.), if required.</t>
    <phoneticPr fontId="4"/>
  </si>
  <si>
    <t xml:space="preserve">      Your compounds can be heated (up to at 70°C for 5 mins.), if required.</t>
    <phoneticPr fontId="4"/>
  </si>
  <si>
    <r>
      <t>「</t>
    </r>
    <r>
      <rPr>
        <sz val="10"/>
        <rFont val="Arial"/>
        <family val="2"/>
      </rPr>
      <t>ActiveSheet.GroupBoxes.Visible = True</t>
    </r>
    <r>
      <rPr>
        <sz val="10"/>
        <rFont val="ＭＳ Ｐゴシック"/>
        <family val="3"/>
        <charset val="128"/>
      </rPr>
      <t>」と入力する。</t>
    </r>
    <phoneticPr fontId="4"/>
  </si>
  <si>
    <t>LATS1/MOBKL1A</t>
    <phoneticPr fontId="4"/>
  </si>
  <si>
    <t>LATS2/MOBKL1A</t>
    <phoneticPr fontId="4"/>
  </si>
  <si>
    <t>LATS2/MOBKL1A_1mM</t>
    <phoneticPr fontId="4"/>
  </si>
  <si>
    <t>LATS1/MOBKL1A_1mM</t>
    <phoneticPr fontId="4"/>
  </si>
  <si>
    <t>LATS1/MOBKL1A</t>
  </si>
  <si>
    <t>Please feel free to contact us if you have any questions or comments or fill that in in the Additional Information section on this format.</t>
    <phoneticPr fontId="4"/>
  </si>
  <si>
    <t xml:space="preserve"> Sample solution is stored at -10 to -30 Celsius. If another temperature range is required for its storage, please fill it in in the Additiona Information section on this form.</t>
    <phoneticPr fontId="4"/>
  </si>
  <si>
    <t xml:space="preserve">If your samples do not meet our requirements, please consult us. Also, please provide us the Safety Data Sheet (SDS, or cautions for sample handling), disposal instruction, and any special solubilization instructions if available.
For samples submitted as solids, please be sure to read through "To those who submit compounds as powder(s)" above.   
Unless otherwise directed by the client, samples are solubilized and diluted with dimethylsulfoxide (DMSO) to achieve 100-fold higher concentration than the final test concentrations. This solution is further diluted into 4% DMSO to achieve a 4-fold higher concentration than the final test concentrations. The addition of reagents used in the assay further dilutes the sample solution by 4-fold, so that the final DMSO concentration in the assay is 1%. If you have determined that your samples are insoluble in 100% DMSO, 4% DMSO, or require special handling, please consult us in prior to shipping. </t>
    <phoneticPr fontId="4"/>
  </si>
  <si>
    <t xml:space="preserve">The volume of samples as solution required for testing varies with the number and types of assays selected. </t>
    <phoneticPr fontId="4"/>
  </si>
  <si>
    <r>
      <t xml:space="preserve">Please fill out this form prior to your compound(s) shipment and mail it to us as an attachement at </t>
    </r>
    <r>
      <rPr>
        <b/>
        <u/>
        <sz val="12"/>
        <color rgb="FF0070C0"/>
        <rFont val="Arial"/>
        <family val="2"/>
      </rPr>
      <t>info@carnabio.com</t>
    </r>
    <phoneticPr fontId="4"/>
  </si>
  <si>
    <t>Your PO#:</t>
    <phoneticPr fontId="4"/>
  </si>
  <si>
    <r>
      <t xml:space="preserve">CBS-2xxxxx
</t>
    </r>
    <r>
      <rPr>
        <sz val="8"/>
        <color theme="1"/>
        <rFont val="Arial"/>
        <family val="2"/>
      </rPr>
      <t>(only if already allocated by us)</t>
    </r>
    <phoneticPr fontId="4"/>
  </si>
  <si>
    <t xml:space="preserve">   * For you submission in solution form, we recommend shipping samples FROZEN (not liquid) to avoid spillage and leakage 
     during transportation. </t>
    <phoneticPr fontId="4"/>
  </si>
  <si>
    <t>Selected</t>
    <phoneticPr fontId="4"/>
  </si>
  <si>
    <t>ADP-Glo</t>
    <phoneticPr fontId="4"/>
  </si>
  <si>
    <t>info@carnabio.com</t>
    <phoneticPr fontId="4"/>
  </si>
  <si>
    <t>NB:  Compound(s) which can not be solubilized will be incorporated in your data report with the notation “not tested”.</t>
    <phoneticPr fontId="4"/>
  </si>
  <si>
    <t>Sonic OK</t>
    <phoneticPr fontId="4"/>
  </si>
  <si>
    <t>Heat OK</t>
    <phoneticPr fontId="4"/>
  </si>
  <si>
    <t>NG</t>
    <phoneticPr fontId="4"/>
  </si>
  <si>
    <t xml:space="preserve"> Physical State and Preparation Method</t>
    <phoneticPr fontId="4"/>
  </si>
  <si>
    <t xml:space="preserve">
                                                                                                                                  Not selected</t>
    <phoneticPr fontId="4"/>
  </si>
  <si>
    <t>Km = 1mM</t>
  </si>
  <si>
    <t>LATS2/MOBKL1A</t>
  </si>
  <si>
    <t>HPK1_1mM</t>
  </si>
  <si>
    <t>LATS1/MOBKL1A_1mM</t>
  </si>
  <si>
    <t>LATS2/MOBKL1A_1mM</t>
  </si>
  <si>
    <t>MAP4K2_1mM</t>
  </si>
  <si>
    <t>Kinase Name</t>
  </si>
  <si>
    <t>CDK4/CycD1</t>
  </si>
  <si>
    <t>CK1γ1_1mM</t>
  </si>
  <si>
    <t>CK1γ2_1mM</t>
  </si>
  <si>
    <t>CK1γ3_1mM</t>
  </si>
  <si>
    <t>CK2α2/β_1mM</t>
  </si>
  <si>
    <t>DCAMKL1</t>
  </si>
  <si>
    <t>DCAMKL1_1mM</t>
  </si>
  <si>
    <t>DCAMKL2_1mM</t>
  </si>
  <si>
    <t>MAP4K5</t>
  </si>
  <si>
    <t>MAP4K5_1mM</t>
  </si>
  <si>
    <t>SIK3</t>
  </si>
  <si>
    <t>SIK3_1mM</t>
  </si>
  <si>
    <t>Application Form Rev. 2504</t>
    <phoneticPr fontId="4"/>
  </si>
  <si>
    <t>CDK4/CycD1</t>
    <phoneticPr fontId="4"/>
  </si>
  <si>
    <t>DCAMKL1</t>
    <phoneticPr fontId="4"/>
  </si>
  <si>
    <t>CRIK_1mM</t>
  </si>
  <si>
    <t>MAP4K5</t>
    <phoneticPr fontId="4"/>
  </si>
  <si>
    <t>MAPKAPK3_1mM</t>
  </si>
  <si>
    <t>MAPKAPK5_1mM</t>
  </si>
  <si>
    <t>MARK1_1mM</t>
  </si>
  <si>
    <t>SIK3</t>
    <phoneticPr fontId="4"/>
  </si>
  <si>
    <t>SIK3_1mM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</si>
</sst>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53">
    <font>
      <sz val="10"/>
      <name val="Arial"/>
      <family val="2"/>
    </font>
    <font>
      <sz val="10"/>
      <name val="Arial"/>
      <family val="2"/>
    </font>
    <font>
      <u/>
      <sz val="10"/>
      <color indexed="12"/>
      <name val="Arial"/>
      <family val="2"/>
    </font>
    <font>
      <sz val="9"/>
      <name val="Arial"/>
      <family val="2"/>
    </font>
    <font>
      <sz val="6"/>
      <name val="ＭＳ Ｐゴシック"/>
      <family val="3"/>
      <charset val="128"/>
    </font>
    <font>
      <sz val="8"/>
      <name val="Arial"/>
      <family val="2"/>
    </font>
    <font>
      <b/>
      <sz val="14"/>
      <color indexed="9"/>
      <name val="Arial"/>
      <family val="2"/>
    </font>
    <font>
      <sz val="12"/>
      <name val="ＭＳ Ｐゴシック"/>
      <family val="3"/>
      <charset val="128"/>
    </font>
    <font>
      <b/>
      <sz val="18"/>
      <color indexed="10"/>
      <name val="Arial"/>
      <family val="2"/>
    </font>
    <font>
      <sz val="10"/>
      <name val="ＭＳ Ｐゴシック"/>
      <family val="3"/>
      <charset val="128"/>
    </font>
    <font>
      <sz val="9"/>
      <name val="ＭＳ Ｐゴシック"/>
      <family val="3"/>
      <charset val="128"/>
    </font>
    <font>
      <b/>
      <sz val="10"/>
      <name val="Arial"/>
      <family val="2"/>
    </font>
    <font>
      <b/>
      <i/>
      <sz val="12"/>
      <name val="Arial"/>
      <family val="2"/>
    </font>
    <font>
      <b/>
      <sz val="12"/>
      <name val="Arial"/>
      <family val="2"/>
    </font>
    <font>
      <b/>
      <sz val="11"/>
      <name val="Arial"/>
      <family val="2"/>
    </font>
    <font>
      <b/>
      <sz val="10"/>
      <color indexed="10"/>
      <name val="Arial"/>
      <family val="2"/>
    </font>
    <font>
      <sz val="11"/>
      <name val="ＭＳ Ｐゴシック"/>
      <family val="3"/>
      <charset val="128"/>
    </font>
    <font>
      <sz val="12"/>
      <name val="Arial"/>
      <family val="2"/>
    </font>
    <font>
      <sz val="10"/>
      <color indexed="10"/>
      <name val="ＭＳ Ｐゴシック"/>
      <family val="3"/>
      <charset val="128"/>
    </font>
    <font>
      <sz val="10"/>
      <color indexed="9"/>
      <name val="Arial"/>
      <family val="2"/>
    </font>
    <font>
      <b/>
      <i/>
      <sz val="10"/>
      <name val="Arial"/>
      <family val="2"/>
    </font>
    <font>
      <b/>
      <sz val="9"/>
      <color indexed="10"/>
      <name val="Arial"/>
      <family val="2"/>
    </font>
    <font>
      <sz val="9"/>
      <color rgb="FF000000"/>
      <name val="MS UI Gothic"/>
      <family val="3"/>
      <charset val="128"/>
    </font>
    <font>
      <sz val="10"/>
      <name val="Times New Roman"/>
      <family val="1"/>
    </font>
    <font>
      <sz val="11"/>
      <name val="Arial"/>
      <family val="2"/>
    </font>
    <font>
      <sz val="14"/>
      <color indexed="9"/>
      <name val="Arial"/>
      <family val="2"/>
    </font>
    <font>
      <u/>
      <sz val="9"/>
      <color indexed="12"/>
      <name val="Arial"/>
      <family val="2"/>
    </font>
    <font>
      <sz val="9"/>
      <color indexed="10"/>
      <name val="Arial"/>
      <family val="2"/>
    </font>
    <font>
      <sz val="9"/>
      <color indexed="10"/>
      <name val="ＭＳ Ｐゴシック"/>
      <family val="3"/>
      <charset val="128"/>
    </font>
    <font>
      <b/>
      <sz val="9"/>
      <color indexed="9"/>
      <name val="Arial"/>
      <family val="2"/>
    </font>
    <font>
      <b/>
      <sz val="10"/>
      <color indexed="9"/>
      <name val="Arial"/>
      <family val="2"/>
    </font>
    <font>
      <i/>
      <sz val="9"/>
      <color indexed="8"/>
      <name val="Arial"/>
      <family val="2"/>
    </font>
    <font>
      <sz val="9"/>
      <color indexed="8"/>
      <name val="Arial"/>
      <family val="2"/>
    </font>
    <font>
      <b/>
      <sz val="12"/>
      <color indexed="10"/>
      <name val="Arial"/>
      <family val="2"/>
    </font>
    <font>
      <sz val="10"/>
      <color theme="0"/>
      <name val="Arial"/>
      <family val="2"/>
    </font>
    <font>
      <b/>
      <sz val="6"/>
      <color theme="0"/>
      <name val="Arial"/>
      <family val="2"/>
    </font>
    <font>
      <b/>
      <sz val="20"/>
      <color rgb="FF00B0F0"/>
      <name val="Arial"/>
      <family val="2"/>
    </font>
    <font>
      <b/>
      <vertAlign val="superscript"/>
      <sz val="20"/>
      <color rgb="FF00B0F0"/>
      <name val="Arial"/>
      <family val="2"/>
    </font>
    <font>
      <b/>
      <sz val="20"/>
      <color rgb="FF000080"/>
      <name val="Arial"/>
      <family val="2"/>
    </font>
    <font>
      <b/>
      <vertAlign val="superscript"/>
      <sz val="20"/>
      <color rgb="FF000080"/>
      <name val="Arial"/>
      <family val="2"/>
    </font>
    <font>
      <b/>
      <sz val="10"/>
      <color rgb="FFFF0000"/>
      <name val="Arial"/>
      <family val="2"/>
    </font>
    <font>
      <sz val="10"/>
      <name val="ＭＳ Ｐゴシック"/>
      <family val="2"/>
      <charset val="128"/>
    </font>
    <font>
      <sz val="10"/>
      <color rgb="FFFF0000"/>
      <name val="Arial"/>
      <family val="2"/>
    </font>
    <font>
      <b/>
      <u/>
      <sz val="12"/>
      <color rgb="FF0070C0"/>
      <name val="Arial"/>
      <family val="2"/>
    </font>
    <font>
      <b/>
      <sz val="12"/>
      <color theme="1"/>
      <name val="Arial"/>
      <family val="2"/>
    </font>
    <font>
      <b/>
      <sz val="10"/>
      <color theme="1"/>
      <name val="Arial"/>
      <family val="2"/>
    </font>
    <font>
      <sz val="8"/>
      <color theme="1"/>
      <name val="Arial"/>
      <family val="2"/>
    </font>
    <font>
      <sz val="9"/>
      <color theme="1"/>
      <name val="Arial"/>
      <family val="2"/>
    </font>
    <font>
      <u/>
      <sz val="9"/>
      <color theme="1"/>
      <name val="Arial"/>
      <family val="2"/>
    </font>
    <font>
      <b/>
      <sz val="9"/>
      <color theme="1"/>
      <name val="Arial"/>
      <family val="2"/>
    </font>
    <font>
      <b/>
      <sz val="12"/>
      <color rgb="FFFF0000"/>
      <name val="Arial"/>
      <family val="2"/>
    </font>
    <font>
      <sz val="12"/>
      <name val="ＭＳ Ｐゴシック"/>
      <family val="3"/>
      <charset val="128"/>
      <scheme val="minor"/>
    </font>
    <font>
      <sz val="10"/>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26" fillId="0" borderId="0" applyNumberFormat="0" applyFill="0" applyBorder="0" applyAlignment="0" applyProtection="0">
      <alignment vertical="top"/>
      <protection locked="0"/>
    </xf>
    <xf numFmtId="0" fontId="3" fillId="0" borderId="0" applyBorder="0">
      <alignment vertical="center"/>
    </xf>
  </cellStyleXfs>
  <cellXfs count="377">
    <xf numFmtId="0" fontId="0" fillId="0" borderId="0" xfId="0"/>
    <xf numFmtId="0" fontId="3" fillId="0" borderId="0" xfId="0" applyFont="1" applyAlignment="1">
      <alignment horizontal="left" vertical="center"/>
    </xf>
    <xf numFmtId="0" fontId="11" fillId="0" borderId="0" xfId="0" applyFont="1"/>
    <xf numFmtId="0" fontId="12" fillId="2" borderId="0" xfId="0" applyFont="1" applyFill="1" applyAlignment="1">
      <alignment horizontal="left"/>
    </xf>
    <xf numFmtId="0" fontId="11" fillId="2" borderId="0" xfId="0" applyFont="1" applyFill="1" applyAlignment="1">
      <alignment horizontal="left"/>
    </xf>
    <xf numFmtId="0" fontId="11" fillId="2" borderId="0" xfId="0" applyFont="1" applyFill="1"/>
    <xf numFmtId="0" fontId="13" fillId="2" borderId="4" xfId="0" applyFont="1" applyFill="1" applyBorder="1" applyAlignment="1">
      <alignment horizontal="left"/>
    </xf>
    <xf numFmtId="0" fontId="11" fillId="2" borderId="5" xfId="0" applyFont="1" applyFill="1" applyBorder="1"/>
    <xf numFmtId="0" fontId="11" fillId="2" borderId="0" xfId="0" applyFont="1" applyFill="1" applyAlignment="1">
      <alignment vertical="top"/>
    </xf>
    <xf numFmtId="0" fontId="11" fillId="2" borderId="0" xfId="0" applyFont="1" applyFill="1" applyAlignment="1">
      <alignment horizontal="left" vertical="top"/>
    </xf>
    <xf numFmtId="0" fontId="11" fillId="2" borderId="4" xfId="0" applyFont="1" applyFill="1" applyBorder="1"/>
    <xf numFmtId="0" fontId="8" fillId="2" borderId="0" xfId="0"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1" fillId="0" borderId="0" xfId="0" applyFont="1" applyAlignment="1" applyProtection="1">
      <alignment vertical="top"/>
      <protection locked="0"/>
    </xf>
    <xf numFmtId="0" fontId="11" fillId="0" borderId="0" xfId="0" applyFont="1" applyAlignment="1" applyProtection="1">
      <alignment horizontal="left" vertical="top"/>
      <protection locked="0"/>
    </xf>
    <xf numFmtId="0" fontId="5" fillId="4" borderId="6" xfId="0" applyFont="1" applyFill="1" applyBorder="1" applyAlignment="1" applyProtection="1">
      <alignment vertical="center" wrapText="1"/>
      <protection locked="0"/>
    </xf>
    <xf numFmtId="0" fontId="5" fillId="5"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3" fillId="0" borderId="0" xfId="3" applyProtection="1">
      <alignment vertical="center"/>
      <protection locked="0"/>
    </xf>
    <xf numFmtId="0" fontId="11" fillId="0" borderId="0" xfId="0" applyFont="1" applyProtection="1">
      <protection locked="0"/>
    </xf>
    <xf numFmtId="0" fontId="15" fillId="2" borderId="0" xfId="0" applyFont="1" applyFill="1"/>
    <xf numFmtId="0" fontId="18" fillId="2" borderId="0" xfId="0" applyFont="1" applyFill="1" applyAlignment="1">
      <alignment vertical="top"/>
    </xf>
    <xf numFmtId="0" fontId="19" fillId="2" borderId="0" xfId="0" applyFont="1" applyFill="1"/>
    <xf numFmtId="0" fontId="11" fillId="2" borderId="0" xfId="0" applyFont="1" applyFill="1" applyAlignment="1">
      <alignment horizontal="right"/>
    </xf>
    <xf numFmtId="0" fontId="11" fillId="2" borderId="0" xfId="0" quotePrefix="1" applyFont="1" applyFill="1"/>
    <xf numFmtId="0" fontId="13" fillId="2" borderId="0" xfId="0" applyFont="1" applyFill="1" applyAlignment="1">
      <alignment horizontal="left"/>
    </xf>
    <xf numFmtId="0" fontId="14" fillId="2" borderId="0" xfId="0" applyFont="1" applyFill="1" applyAlignment="1">
      <alignment horizontal="left"/>
    </xf>
    <xf numFmtId="0" fontId="11" fillId="2" borderId="12" xfId="0" applyFont="1" applyFill="1" applyBorder="1"/>
    <xf numFmtId="0" fontId="11" fillId="2" borderId="11" xfId="0" applyFont="1" applyFill="1" applyBorder="1"/>
    <xf numFmtId="0" fontId="11" fillId="2" borderId="9" xfId="0" applyFont="1" applyFill="1" applyBorder="1"/>
    <xf numFmtId="0" fontId="11" fillId="2" borderId="9" xfId="0" applyFont="1" applyFill="1" applyBorder="1" applyAlignment="1">
      <alignment vertical="top"/>
    </xf>
    <xf numFmtId="0" fontId="11" fillId="2" borderId="8" xfId="0" applyFont="1" applyFill="1" applyBorder="1" applyAlignment="1">
      <alignment vertical="top"/>
    </xf>
    <xf numFmtId="0" fontId="11" fillId="2" borderId="10" xfId="0" applyFont="1" applyFill="1" applyBorder="1"/>
    <xf numFmtId="0" fontId="20" fillId="2" borderId="0" xfId="0" applyFont="1" applyFill="1"/>
    <xf numFmtId="0" fontId="0" fillId="2" borderId="0" xfId="0" applyFill="1"/>
    <xf numFmtId="0" fontId="9" fillId="2" borderId="0" xfId="0" applyFont="1" applyFill="1" applyAlignment="1">
      <alignment vertical="center"/>
    </xf>
    <xf numFmtId="0" fontId="11" fillId="10" borderId="0" xfId="0" applyFont="1" applyFill="1" applyAlignment="1">
      <alignment horizontal="left"/>
    </xf>
    <xf numFmtId="0" fontId="1" fillId="10" borderId="0" xfId="0" applyFont="1" applyFill="1"/>
    <xf numFmtId="0" fontId="0" fillId="0" borderId="0" xfId="0" applyAlignment="1" applyProtection="1">
      <alignment horizontal="left"/>
      <protection locked="0"/>
    </xf>
    <xf numFmtId="0" fontId="11" fillId="10" borderId="0" xfId="0" applyFont="1" applyFill="1"/>
    <xf numFmtId="0" fontId="11" fillId="10" borderId="0" xfId="0" applyFont="1" applyFill="1" applyAlignment="1">
      <alignment vertical="top"/>
    </xf>
    <xf numFmtId="0" fontId="11" fillId="10" borderId="0" xfId="0" applyFont="1" applyFill="1" applyAlignment="1">
      <alignment horizontal="left" vertical="top"/>
    </xf>
    <xf numFmtId="0" fontId="0" fillId="0" borderId="0" xfId="0" applyProtection="1">
      <protection locked="0"/>
    </xf>
    <xf numFmtId="0" fontId="14" fillId="2" borderId="0" xfId="0" applyFont="1" applyFill="1" applyAlignment="1">
      <alignment horizontal="right"/>
    </xf>
    <xf numFmtId="0" fontId="3" fillId="10" borderId="0" xfId="0" applyFont="1" applyFill="1" applyProtection="1">
      <protection locked="0"/>
    </xf>
    <xf numFmtId="0" fontId="3" fillId="10" borderId="5" xfId="0" applyFont="1" applyFill="1" applyBorder="1" applyProtection="1">
      <protection locked="0"/>
    </xf>
    <xf numFmtId="0" fontId="3" fillId="10" borderId="4" xfId="0" applyFont="1" applyFill="1" applyBorder="1" applyProtection="1">
      <protection locked="0"/>
    </xf>
    <xf numFmtId="0" fontId="3" fillId="10" borderId="0" xfId="0" applyFont="1" applyFill="1" applyAlignment="1" applyProtection="1">
      <alignment wrapText="1"/>
      <protection locked="0"/>
    </xf>
    <xf numFmtId="0" fontId="3" fillId="10" borderId="5" xfId="0" applyFont="1" applyFill="1" applyBorder="1" applyAlignment="1" applyProtection="1">
      <alignment wrapText="1"/>
      <protection locked="0"/>
    </xf>
    <xf numFmtId="0" fontId="1" fillId="2" borderId="0" xfId="0" applyFont="1" applyFill="1"/>
    <xf numFmtId="49" fontId="3" fillId="0" borderId="0" xfId="4" applyNumberFormat="1">
      <alignment vertical="center"/>
    </xf>
    <xf numFmtId="49" fontId="24" fillId="0" borderId="0" xfId="4" applyNumberFormat="1" applyFont="1">
      <alignment vertical="center"/>
    </xf>
    <xf numFmtId="49" fontId="1" fillId="0" borderId="0" xfId="4" applyNumberFormat="1" applyFont="1" applyAlignment="1">
      <alignment horizontal="right" vertical="center"/>
    </xf>
    <xf numFmtId="49" fontId="1" fillId="0" borderId="0" xfId="4" applyNumberFormat="1" applyFont="1">
      <alignment vertical="center"/>
    </xf>
    <xf numFmtId="49" fontId="1" fillId="0" borderId="0" xfId="4" applyNumberFormat="1" applyFont="1" applyAlignment="1">
      <alignment horizontal="left" vertical="center" indent="1"/>
    </xf>
    <xf numFmtId="49" fontId="1" fillId="0" borderId="0" xfId="4" applyNumberFormat="1" applyFont="1" applyAlignment="1">
      <alignment horizontal="left" vertical="center"/>
    </xf>
    <xf numFmtId="49" fontId="3" fillId="0" borderId="0" xfId="4" applyNumberFormat="1" applyAlignment="1">
      <alignment horizontal="right" vertical="center"/>
    </xf>
    <xf numFmtId="49" fontId="3" fillId="0" borderId="0" xfId="4" applyNumberFormat="1" applyAlignment="1">
      <alignment horizontal="left" vertical="center"/>
    </xf>
    <xf numFmtId="49" fontId="32" fillId="0" borderId="0" xfId="4" applyNumberFormat="1" applyFont="1">
      <alignment vertical="center"/>
    </xf>
    <xf numFmtId="49" fontId="32" fillId="0" borderId="0" xfId="4" applyNumberFormat="1" applyFont="1" applyAlignment="1">
      <alignment horizontal="right" vertical="center"/>
    </xf>
    <xf numFmtId="49" fontId="3" fillId="0" borderId="2" xfId="4" applyNumberFormat="1" applyBorder="1" applyAlignment="1">
      <alignment horizontal="left" vertical="center"/>
    </xf>
    <xf numFmtId="49" fontId="13" fillId="0" borderId="0" xfId="4" applyNumberFormat="1" applyFont="1">
      <alignment vertical="center"/>
    </xf>
    <xf numFmtId="49" fontId="13" fillId="0" borderId="0" xfId="4" applyNumberFormat="1" applyFont="1" applyAlignment="1">
      <alignment horizontal="right" vertical="center"/>
    </xf>
    <xf numFmtId="49" fontId="11" fillId="3" borderId="0" xfId="4" applyNumberFormat="1" applyFont="1" applyFill="1">
      <alignment vertical="center"/>
    </xf>
    <xf numFmtId="49" fontId="6" fillId="3" borderId="0" xfId="4" applyNumberFormat="1" applyFont="1" applyFill="1">
      <alignment vertical="center"/>
    </xf>
    <xf numFmtId="49" fontId="11" fillId="0" borderId="0" xfId="4" applyNumberFormat="1" applyFont="1" applyAlignment="1">
      <alignment horizontal="right" vertical="top"/>
    </xf>
    <xf numFmtId="0" fontId="0" fillId="2" borderId="24" xfId="0" applyFill="1" applyBorder="1" applyProtection="1">
      <protection locked="0"/>
    </xf>
    <xf numFmtId="0" fontId="0" fillId="2" borderId="23" xfId="0" applyFill="1" applyBorder="1" applyProtection="1">
      <protection locked="0"/>
    </xf>
    <xf numFmtId="0" fontId="23" fillId="10" borderId="0" xfId="0" applyFont="1" applyFill="1" applyProtection="1">
      <protection locked="0"/>
    </xf>
    <xf numFmtId="0" fontId="0" fillId="10" borderId="0" xfId="0" applyFill="1"/>
    <xf numFmtId="0" fontId="23" fillId="10" borderId="0" xfId="0" applyFont="1" applyFill="1"/>
    <xf numFmtId="0" fontId="0" fillId="2" borderId="43" xfId="0" applyFill="1" applyBorder="1" applyProtection="1">
      <protection locked="0"/>
    </xf>
    <xf numFmtId="0" fontId="34" fillId="2" borderId="0" xfId="0" applyFont="1" applyFill="1" applyAlignment="1" applyProtection="1">
      <alignment horizontal="left"/>
      <protection locked="0"/>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10" borderId="0" xfId="0" applyFont="1" applyFill="1" applyAlignment="1">
      <alignment vertical="center" wrapText="1"/>
    </xf>
    <xf numFmtId="0" fontId="3" fillId="10" borderId="5" xfId="0" applyFont="1" applyFill="1" applyBorder="1" applyAlignment="1">
      <alignment vertical="center" wrapText="1"/>
    </xf>
    <xf numFmtId="0" fontId="1" fillId="0" borderId="0" xfId="0" applyFont="1" applyProtection="1">
      <protection locked="0"/>
    </xf>
    <xf numFmtId="0" fontId="1" fillId="0" borderId="0" xfId="0" applyFont="1"/>
    <xf numFmtId="0" fontId="1" fillId="2" borderId="0" xfId="0" applyFont="1" applyFill="1" applyAlignment="1">
      <alignment horizontal="center"/>
    </xf>
    <xf numFmtId="0" fontId="1" fillId="2" borderId="9" xfId="0" applyFont="1" applyFill="1" applyBorder="1"/>
    <xf numFmtId="0" fontId="1" fillId="6" borderId="0" xfId="0" applyFont="1" applyFill="1" applyProtection="1">
      <protection locked="0"/>
    </xf>
    <xf numFmtId="49" fontId="1" fillId="0" borderId="0" xfId="0" applyNumberFormat="1" applyFont="1" applyProtection="1">
      <protection locked="0"/>
    </xf>
    <xf numFmtId="0" fontId="1" fillId="0" borderId="0" xfId="0" applyFont="1" applyAlignment="1" applyProtection="1">
      <alignment horizontal="center"/>
      <protection locked="0"/>
    </xf>
    <xf numFmtId="14" fontId="1" fillId="0" borderId="0" xfId="0" applyNumberFormat="1" applyFont="1" applyProtection="1">
      <protection locked="0"/>
    </xf>
    <xf numFmtId="0" fontId="1" fillId="10" borderId="5" xfId="0" applyFont="1" applyFill="1" applyBorder="1"/>
    <xf numFmtId="0" fontId="1" fillId="0" borderId="0" xfId="0" applyFont="1" applyAlignment="1" applyProtection="1">
      <alignment horizontal="center" vertical="center"/>
      <protection locked="0"/>
    </xf>
    <xf numFmtId="0" fontId="1" fillId="2" borderId="4" xfId="0" applyFont="1" applyFill="1" applyBorder="1"/>
    <xf numFmtId="0" fontId="1" fillId="2" borderId="5" xfId="0" applyFont="1" applyFill="1" applyBorder="1"/>
    <xf numFmtId="0" fontId="1" fillId="2" borderId="0" xfId="1" applyFill="1"/>
    <xf numFmtId="0" fontId="1" fillId="2" borderId="0" xfId="0" applyFont="1" applyFill="1" applyAlignment="1">
      <alignment horizontal="left"/>
    </xf>
    <xf numFmtId="0" fontId="1" fillId="7" borderId="0" xfId="0" applyFont="1" applyFill="1" applyProtection="1">
      <protection locked="0"/>
    </xf>
    <xf numFmtId="0" fontId="1" fillId="0" borderId="0" xfId="0" applyFont="1" applyAlignment="1" applyProtection="1">
      <alignment horizontal="left"/>
      <protection locked="0"/>
    </xf>
    <xf numFmtId="0" fontId="0" fillId="2" borderId="0" xfId="0" applyFill="1" applyAlignment="1">
      <alignment horizontal="center"/>
    </xf>
    <xf numFmtId="0" fontId="11" fillId="2" borderId="0" xfId="0" applyFont="1" applyFill="1" applyAlignment="1">
      <alignment vertical="center"/>
    </xf>
    <xf numFmtId="0" fontId="11" fillId="2" borderId="0" xfId="0" applyFont="1" applyFill="1" applyAlignment="1">
      <alignment horizontal="left" vertical="center"/>
    </xf>
    <xf numFmtId="0" fontId="1" fillId="2" borderId="23" xfId="0" applyFont="1" applyFill="1" applyBorder="1" applyProtection="1">
      <protection locked="0"/>
    </xf>
    <xf numFmtId="0" fontId="11" fillId="2" borderId="0" xfId="0" applyFont="1" applyFill="1" applyAlignment="1">
      <alignment vertical="center" wrapText="1"/>
    </xf>
    <xf numFmtId="0" fontId="9" fillId="0" borderId="0" xfId="0" applyFont="1" applyAlignment="1">
      <alignment vertical="center"/>
    </xf>
    <xf numFmtId="0" fontId="11" fillId="2" borderId="9" xfId="0" applyFont="1" applyFill="1" applyBorder="1" applyAlignment="1">
      <alignment vertical="center"/>
    </xf>
    <xf numFmtId="0" fontId="11" fillId="2" borderId="7" xfId="0" applyFont="1" applyFill="1" applyBorder="1"/>
    <xf numFmtId="0" fontId="1" fillId="2" borderId="8" xfId="0" applyFont="1" applyFill="1" applyBorder="1"/>
    <xf numFmtId="0" fontId="11" fillId="2" borderId="8" xfId="0" applyFont="1" applyFill="1" applyBorder="1" applyAlignment="1">
      <alignment vertical="center"/>
    </xf>
    <xf numFmtId="0" fontId="0" fillId="2" borderId="0" xfId="0" applyFill="1" applyAlignment="1">
      <alignment horizontal="center" vertical="center"/>
    </xf>
    <xf numFmtId="0" fontId="13" fillId="2" borderId="4" xfId="0" applyFont="1" applyFill="1" applyBorder="1"/>
    <xf numFmtId="0" fontId="14" fillId="2" borderId="0" xfId="0" applyFont="1" applyFill="1"/>
    <xf numFmtId="0" fontId="0" fillId="2" borderId="9" xfId="0" applyFill="1" applyBorder="1"/>
    <xf numFmtId="0" fontId="1" fillId="2" borderId="16" xfId="0" applyFont="1" applyFill="1" applyBorder="1" applyProtection="1">
      <protection locked="0"/>
    </xf>
    <xf numFmtId="0" fontId="5" fillId="0" borderId="0" xfId="0" applyFont="1" applyAlignment="1" applyProtection="1">
      <alignment vertical="top"/>
      <protection locked="0"/>
    </xf>
    <xf numFmtId="0" fontId="5" fillId="0" borderId="0" xfId="3" applyFont="1" applyAlignment="1" applyProtection="1">
      <alignment vertical="top"/>
      <protection locked="0"/>
    </xf>
    <xf numFmtId="0" fontId="5" fillId="0" borderId="0" xfId="0" applyFont="1" applyAlignment="1" applyProtection="1">
      <alignment horizontal="left" vertical="top"/>
      <protection locked="0"/>
    </xf>
    <xf numFmtId="0" fontId="5" fillId="10" borderId="0" xfId="3" applyFont="1" applyFill="1" applyAlignment="1" applyProtection="1">
      <alignment vertical="top"/>
      <protection locked="0"/>
    </xf>
    <xf numFmtId="0" fontId="1" fillId="0" borderId="5" xfId="0" applyFont="1" applyBorder="1" applyProtection="1">
      <protection locked="0"/>
    </xf>
    <xf numFmtId="0" fontId="1" fillId="11" borderId="0" xfId="0" applyFont="1" applyFill="1" applyProtection="1">
      <protection locked="0"/>
    </xf>
    <xf numFmtId="0" fontId="1" fillId="0" borderId="9" xfId="0" applyFont="1" applyBorder="1" applyProtection="1">
      <protection locked="0"/>
    </xf>
    <xf numFmtId="0" fontId="1" fillId="0" borderId="12" xfId="0" applyFont="1" applyBorder="1" applyProtection="1">
      <protection locked="0"/>
    </xf>
    <xf numFmtId="0" fontId="1" fillId="8" borderId="7" xfId="0" applyFont="1" applyFill="1" applyBorder="1" applyProtection="1">
      <protection locked="0"/>
    </xf>
    <xf numFmtId="0" fontId="1" fillId="8" borderId="8" xfId="0" applyFont="1" applyFill="1" applyBorder="1" applyProtection="1">
      <protection locked="0"/>
    </xf>
    <xf numFmtId="0" fontId="1" fillId="8" borderId="10" xfId="0" applyFont="1" applyFill="1" applyBorder="1" applyProtection="1">
      <protection locked="0"/>
    </xf>
    <xf numFmtId="0" fontId="1" fillId="0" borderId="4" xfId="0" applyFont="1" applyBorder="1" applyProtection="1">
      <protection locked="0"/>
    </xf>
    <xf numFmtId="0" fontId="1" fillId="0" borderId="11" xfId="0" applyFont="1" applyBorder="1" applyProtection="1">
      <protection locked="0"/>
    </xf>
    <xf numFmtId="0" fontId="9" fillId="0" borderId="0" xfId="0" applyFont="1" applyAlignment="1" applyProtection="1">
      <alignment vertical="center"/>
      <protection locked="0"/>
    </xf>
    <xf numFmtId="0" fontId="6" fillId="12" borderId="1" xfId="0" applyFont="1" applyFill="1" applyBorder="1" applyAlignment="1">
      <alignment horizontal="left" vertical="top"/>
    </xf>
    <xf numFmtId="0" fontId="6" fillId="12" borderId="2" xfId="0" applyFont="1" applyFill="1" applyBorder="1" applyAlignment="1">
      <alignment horizontal="left" vertical="top"/>
    </xf>
    <xf numFmtId="0" fontId="1" fillId="12" borderId="2" xfId="0" applyFont="1" applyFill="1" applyBorder="1"/>
    <xf numFmtId="0" fontId="6" fillId="12" borderId="3" xfId="0" applyFont="1" applyFill="1" applyBorder="1" applyAlignment="1">
      <alignment horizontal="left" vertical="top"/>
    </xf>
    <xf numFmtId="0" fontId="38" fillId="2" borderId="0" xfId="0" applyFont="1" applyFill="1" applyAlignment="1">
      <alignment horizontal="center" vertical="center"/>
    </xf>
    <xf numFmtId="0" fontId="1" fillId="10" borderId="0" xfId="0" applyFont="1" applyFill="1" applyAlignment="1">
      <alignment horizontal="center"/>
    </xf>
    <xf numFmtId="0" fontId="11" fillId="10" borderId="0" xfId="0" quotePrefix="1" applyFont="1" applyFill="1"/>
    <xf numFmtId="0" fontId="1" fillId="2" borderId="0" xfId="0" applyFont="1" applyFill="1" applyAlignment="1">
      <alignment vertical="center"/>
    </xf>
    <xf numFmtId="0" fontId="9" fillId="10" borderId="0" xfId="0" applyFont="1" applyFill="1"/>
    <xf numFmtId="0" fontId="5" fillId="11" borderId="0" xfId="0" applyFont="1" applyFill="1" applyAlignment="1" applyProtection="1">
      <alignment horizontal="left"/>
      <protection locked="0"/>
    </xf>
    <xf numFmtId="0" fontId="13" fillId="10" borderId="0" xfId="0" applyFont="1" applyFill="1" applyAlignment="1">
      <alignment vertical="center"/>
    </xf>
    <xf numFmtId="0" fontId="11" fillId="10" borderId="0" xfId="0" applyFont="1" applyFill="1" applyAlignment="1">
      <alignment horizontal="left" vertical="center"/>
    </xf>
    <xf numFmtId="0" fontId="1" fillId="10" borderId="0" xfId="0" applyFont="1" applyFill="1" applyAlignment="1">
      <alignment vertical="center"/>
    </xf>
    <xf numFmtId="0" fontId="1" fillId="0" borderId="0" xfId="0" applyFont="1" applyAlignment="1" applyProtection="1">
      <alignment horizontal="right"/>
      <protection locked="0"/>
    </xf>
    <xf numFmtId="0" fontId="5" fillId="13" borderId="0" xfId="0" applyFont="1" applyFill="1" applyAlignment="1" applyProtection="1">
      <alignment vertical="top"/>
      <protection locked="0"/>
    </xf>
    <xf numFmtId="0" fontId="41" fillId="0" borderId="0" xfId="0" applyFont="1" applyAlignment="1" applyProtection="1">
      <alignment horizontal="right"/>
      <protection locked="0"/>
    </xf>
    <xf numFmtId="0" fontId="1" fillId="2" borderId="0" xfId="0" applyFont="1" applyFill="1" applyAlignment="1" applyProtection="1">
      <alignment horizontal="left" vertical="center"/>
      <protection locked="0"/>
    </xf>
    <xf numFmtId="0" fontId="1" fillId="2" borderId="0" xfId="0" applyFont="1" applyFill="1" applyAlignment="1">
      <alignment wrapText="1"/>
    </xf>
    <xf numFmtId="49" fontId="3" fillId="0" borderId="0" xfId="4" applyNumberFormat="1" applyProtection="1">
      <alignment vertical="center"/>
      <protection locked="0"/>
    </xf>
    <xf numFmtId="0" fontId="44" fillId="9" borderId="0" xfId="6" applyFont="1" applyFill="1" applyProtection="1">
      <alignment vertical="center"/>
      <protection locked="0"/>
    </xf>
    <xf numFmtId="49" fontId="45" fillId="0" borderId="8" xfId="4" applyNumberFormat="1" applyFont="1" applyBorder="1" applyAlignment="1" applyProtection="1">
      <alignment vertical="top" wrapText="1"/>
      <protection locked="0"/>
    </xf>
    <xf numFmtId="49" fontId="11" fillId="0" borderId="0" xfId="4" applyNumberFormat="1" applyFont="1" applyProtection="1">
      <alignment vertical="center"/>
      <protection locked="0"/>
    </xf>
    <xf numFmtId="49" fontId="13" fillId="0" borderId="0" xfId="4" applyNumberFormat="1" applyFont="1" applyProtection="1">
      <alignment vertical="center"/>
      <protection locked="0"/>
    </xf>
    <xf numFmtId="49" fontId="3" fillId="0" borderId="0" xfId="4" applyNumberFormat="1" applyAlignment="1" applyProtection="1">
      <alignment horizontal="right" vertical="center"/>
      <protection locked="0"/>
    </xf>
    <xf numFmtId="49" fontId="47" fillId="0" borderId="9" xfId="4" applyNumberFormat="1" applyFont="1" applyBorder="1" applyAlignment="1" applyProtection="1">
      <alignment horizontal="left" vertical="center"/>
      <protection locked="0"/>
    </xf>
    <xf numFmtId="49" fontId="47" fillId="0" borderId="2" xfId="4" applyNumberFormat="1" applyFont="1" applyBorder="1" applyAlignment="1" applyProtection="1">
      <alignment horizontal="left" vertical="center"/>
      <protection locked="0"/>
    </xf>
    <xf numFmtId="0" fontId="47" fillId="0" borderId="2" xfId="4" applyFont="1" applyBorder="1" applyAlignment="1" applyProtection="1">
      <alignment horizontal="left" vertical="center"/>
      <protection locked="0"/>
    </xf>
    <xf numFmtId="49" fontId="32" fillId="0" borderId="0" xfId="4" applyNumberFormat="1" applyFont="1" applyAlignment="1" applyProtection="1">
      <alignment horizontal="right" vertical="center"/>
      <protection locked="0"/>
    </xf>
    <xf numFmtId="49" fontId="48" fillId="0" borderId="2" xfId="5" applyNumberFormat="1" applyFont="1" applyBorder="1" applyAlignment="1" applyProtection="1">
      <alignment horizontal="left" vertical="center"/>
      <protection locked="0"/>
    </xf>
    <xf numFmtId="49" fontId="32" fillId="0" borderId="0" xfId="4" applyNumberFormat="1" applyFont="1" applyProtection="1">
      <alignment vertical="center"/>
      <protection locked="0"/>
    </xf>
    <xf numFmtId="49" fontId="47" fillId="0" borderId="0" xfId="4" applyNumberFormat="1" applyFont="1" applyProtection="1">
      <alignment vertical="center"/>
      <protection locked="0"/>
    </xf>
    <xf numFmtId="49" fontId="49" fillId="0" borderId="0" xfId="4" applyNumberFormat="1" applyFont="1" applyAlignment="1" applyProtection="1">
      <alignment horizontal="left" vertical="center"/>
      <protection locked="0"/>
    </xf>
    <xf numFmtId="49" fontId="1" fillId="0" borderId="0" xfId="4" applyNumberFormat="1" applyFont="1" applyProtection="1">
      <alignment vertical="center"/>
      <protection locked="0"/>
    </xf>
    <xf numFmtId="49" fontId="46" fillId="0" borderId="42" xfId="4" applyNumberFormat="1" applyFont="1" applyBorder="1" applyAlignment="1" applyProtection="1">
      <alignment horizontal="left" vertical="center"/>
      <protection locked="0"/>
    </xf>
    <xf numFmtId="49" fontId="46" fillId="0" borderId="41" xfId="4" applyNumberFormat="1" applyFont="1" applyBorder="1" applyAlignment="1" applyProtection="1">
      <alignment horizontal="left" vertical="center"/>
      <protection locked="0"/>
    </xf>
    <xf numFmtId="49" fontId="46" fillId="0" borderId="40" xfId="4" applyNumberFormat="1" applyFont="1" applyBorder="1" applyAlignment="1" applyProtection="1">
      <alignment horizontal="left" vertical="center"/>
      <protection locked="0"/>
    </xf>
    <xf numFmtId="49" fontId="46" fillId="0" borderId="39" xfId="4" applyNumberFormat="1" applyFont="1" applyBorder="1" applyAlignment="1" applyProtection="1">
      <alignment horizontal="left" vertical="center"/>
      <protection locked="0"/>
    </xf>
    <xf numFmtId="49" fontId="46" fillId="0" borderId="38" xfId="4" applyNumberFormat="1" applyFont="1" applyBorder="1" applyAlignment="1" applyProtection="1">
      <alignment horizontal="center" vertical="center"/>
      <protection locked="0"/>
    </xf>
    <xf numFmtId="49" fontId="46" fillId="0" borderId="37" xfId="4" applyNumberFormat="1" applyFont="1" applyBorder="1" applyAlignment="1" applyProtection="1">
      <alignment horizontal="center" vertical="center"/>
      <protection locked="0"/>
    </xf>
    <xf numFmtId="49" fontId="46" fillId="0" borderId="36" xfId="4" applyNumberFormat="1" applyFont="1" applyBorder="1" applyAlignment="1" applyProtection="1">
      <alignment horizontal="left" vertical="center"/>
      <protection locked="0"/>
    </xf>
    <xf numFmtId="49" fontId="46" fillId="0" borderId="35" xfId="4" applyNumberFormat="1" applyFont="1" applyBorder="1" applyAlignment="1" applyProtection="1">
      <alignment horizontal="center" vertical="center"/>
      <protection locked="0"/>
    </xf>
    <xf numFmtId="49" fontId="46" fillId="0" borderId="34" xfId="4" applyNumberFormat="1" applyFont="1" applyBorder="1" applyAlignment="1" applyProtection="1">
      <alignment horizontal="center" vertical="center"/>
      <protection locked="0"/>
    </xf>
    <xf numFmtId="49" fontId="47" fillId="0" borderId="9" xfId="4" applyNumberFormat="1" applyFont="1" applyBorder="1" applyAlignment="1">
      <alignment horizontal="left" vertical="center"/>
    </xf>
    <xf numFmtId="0" fontId="11" fillId="10" borderId="0" xfId="0" applyFont="1" applyFill="1" applyAlignment="1">
      <alignment vertical="center"/>
    </xf>
    <xf numFmtId="0" fontId="1" fillId="10" borderId="4" xfId="0" applyFont="1" applyFill="1" applyBorder="1"/>
    <xf numFmtId="0" fontId="1" fillId="10" borderId="0" xfId="1" applyFill="1" applyAlignment="1">
      <alignment horizontal="right"/>
    </xf>
    <xf numFmtId="0" fontId="1" fillId="10" borderId="0" xfId="0" applyFont="1" applyFill="1" applyAlignment="1">
      <alignment horizontal="right" vertical="center"/>
    </xf>
    <xf numFmtId="0" fontId="23" fillId="10" borderId="0" xfId="0" applyFont="1" applyFill="1" applyAlignment="1">
      <alignment horizontal="center"/>
    </xf>
    <xf numFmtId="0" fontId="5" fillId="13" borderId="0" xfId="3" applyFont="1" applyFill="1" applyAlignment="1" applyProtection="1">
      <alignment vertical="top"/>
      <protection locked="0"/>
    </xf>
    <xf numFmtId="0" fontId="0" fillId="0" borderId="0" xfId="0" applyAlignment="1" applyProtection="1">
      <alignment horizontal="right"/>
      <protection locked="0"/>
    </xf>
    <xf numFmtId="0" fontId="51" fillId="2" borderId="0" xfId="0" applyFont="1" applyFill="1" applyAlignment="1">
      <alignment vertical="center"/>
    </xf>
    <xf numFmtId="0" fontId="52" fillId="2" borderId="0" xfId="0" applyFont="1" applyFill="1"/>
    <xf numFmtId="0" fontId="0" fillId="2" borderId="0" xfId="0" applyFill="1" applyAlignment="1">
      <alignment vertical="center"/>
    </xf>
    <xf numFmtId="0" fontId="0" fillId="10" borderId="0" xfId="0" applyFill="1" applyAlignment="1">
      <alignment horizontal="center"/>
    </xf>
    <xf numFmtId="0" fontId="1" fillId="10" borderId="4" xfId="0" applyFont="1" applyFill="1" applyBorder="1" applyAlignment="1">
      <alignment horizontal="left" vertical="center"/>
    </xf>
    <xf numFmtId="0" fontId="1" fillId="10" borderId="0" xfId="0" applyFont="1" applyFill="1" applyAlignment="1">
      <alignment horizontal="left" vertical="center"/>
    </xf>
    <xf numFmtId="0" fontId="1" fillId="10" borderId="5" xfId="0" applyFont="1" applyFill="1" applyBorder="1" applyAlignment="1">
      <alignment horizontal="left" vertical="center"/>
    </xf>
    <xf numFmtId="0" fontId="3" fillId="10" borderId="0" xfId="0" applyFont="1" applyFill="1"/>
    <xf numFmtId="0" fontId="16" fillId="10" borderId="4" xfId="0" applyFont="1" applyFill="1" applyBorder="1"/>
    <xf numFmtId="0" fontId="3" fillId="10" borderId="5" xfId="0" applyFont="1" applyFill="1" applyBorder="1"/>
    <xf numFmtId="0" fontId="3" fillId="10" borderId="4" xfId="0" applyFont="1" applyFill="1" applyBorder="1"/>
    <xf numFmtId="0" fontId="27" fillId="10" borderId="0" xfId="0" applyFont="1" applyFill="1"/>
    <xf numFmtId="0" fontId="10" fillId="10" borderId="0" xfId="0" applyFont="1" applyFill="1" applyAlignment="1">
      <alignment wrapText="1"/>
    </xf>
    <xf numFmtId="0" fontId="3" fillId="10" borderId="0" xfId="0" applyFont="1" applyFill="1" applyAlignment="1">
      <alignment wrapText="1"/>
    </xf>
    <xf numFmtId="0" fontId="3" fillId="10" borderId="5" xfId="0" applyFont="1" applyFill="1" applyBorder="1" applyAlignment="1">
      <alignment wrapText="1"/>
    </xf>
    <xf numFmtId="0" fontId="1" fillId="10" borderId="11" xfId="0" applyFont="1" applyFill="1" applyBorder="1"/>
    <xf numFmtId="0" fontId="1" fillId="10" borderId="9" xfId="0" applyFont="1" applyFill="1" applyBorder="1"/>
    <xf numFmtId="0" fontId="3" fillId="10" borderId="9" xfId="0" applyFont="1" applyFill="1" applyBorder="1"/>
    <xf numFmtId="0" fontId="3" fillId="10" borderId="12" xfId="0" applyFont="1" applyFill="1" applyBorder="1"/>
    <xf numFmtId="0" fontId="36" fillId="2" borderId="0" xfId="0" applyFont="1" applyFill="1" applyAlignment="1">
      <alignment horizontal="center" vertical="center"/>
    </xf>
    <xf numFmtId="14" fontId="1" fillId="2" borderId="9" xfId="0" applyNumberFormat="1" applyFont="1" applyFill="1" applyBorder="1" applyAlignment="1" applyProtection="1">
      <alignment horizontal="center"/>
      <protection locked="0"/>
    </xf>
    <xf numFmtId="49" fontId="6" fillId="12" borderId="7" xfId="0" applyNumberFormat="1" applyFont="1" applyFill="1" applyBorder="1" applyAlignment="1">
      <alignment vertical="center"/>
    </xf>
    <xf numFmtId="49" fontId="6" fillId="12" borderId="8" xfId="0" applyNumberFormat="1" applyFont="1" applyFill="1" applyBorder="1" applyAlignment="1">
      <alignment vertical="center"/>
    </xf>
    <xf numFmtId="49" fontId="6" fillId="12" borderId="10" xfId="0" applyNumberFormat="1" applyFont="1"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49" fontId="17" fillId="0" borderId="25"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protection locked="0"/>
    </xf>
    <xf numFmtId="49" fontId="17" fillId="0" borderId="27" xfId="0" applyNumberFormat="1" applyFont="1" applyBorder="1" applyAlignment="1" applyProtection="1">
      <alignment horizontal="lef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49" fontId="17" fillId="0" borderId="20" xfId="0" applyNumberFormat="1" applyFont="1" applyBorder="1" applyAlignment="1" applyProtection="1">
      <alignment horizontal="left" vertical="center"/>
      <protection locked="0"/>
    </xf>
    <xf numFmtId="49" fontId="17" fillId="0" borderId="21" xfId="0" applyNumberFormat="1" applyFont="1" applyBorder="1" applyAlignment="1" applyProtection="1">
      <alignment horizontal="left" vertical="center"/>
      <protection locked="0"/>
    </xf>
    <xf numFmtId="49" fontId="17" fillId="0" borderId="22" xfId="0" applyNumberFormat="1" applyFont="1" applyBorder="1" applyAlignment="1" applyProtection="1">
      <alignment horizontal="left" vertical="center"/>
      <protection locked="0"/>
    </xf>
    <xf numFmtId="0" fontId="0" fillId="0" borderId="20" xfId="0" applyBorder="1" applyAlignment="1">
      <alignment vertical="center" wrapText="1"/>
    </xf>
    <xf numFmtId="0" fontId="50" fillId="2" borderId="25" xfId="0" applyFont="1" applyFill="1" applyBorder="1" applyAlignment="1">
      <alignment horizontal="left" vertical="top" wrapText="1"/>
    </xf>
    <xf numFmtId="0" fontId="50" fillId="2" borderId="26" xfId="0" applyFont="1" applyFill="1" applyBorder="1" applyAlignment="1">
      <alignment horizontal="left" vertical="top"/>
    </xf>
    <xf numFmtId="0" fontId="50" fillId="2" borderId="27" xfId="0" applyFont="1" applyFill="1" applyBorder="1" applyAlignment="1">
      <alignment horizontal="left" vertical="top"/>
    </xf>
    <xf numFmtId="0" fontId="17" fillId="2" borderId="25" xfId="0" applyFont="1" applyFill="1" applyBorder="1" applyAlignment="1">
      <alignment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7" fillId="2" borderId="4" xfId="0" applyFont="1" applyFill="1" applyBorder="1" applyAlignment="1">
      <alignment vertical="center"/>
    </xf>
    <xf numFmtId="0" fontId="17" fillId="2" borderId="0" xfId="0" applyFont="1" applyFill="1" applyAlignment="1">
      <alignment vertical="center"/>
    </xf>
    <xf numFmtId="0" fontId="17" fillId="2" borderId="5"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17" fillId="0" borderId="13" xfId="0" applyNumberFormat="1" applyFont="1" applyBorder="1" applyAlignment="1" applyProtection="1">
      <alignment horizontal="left" vertical="center"/>
      <protection locked="0"/>
    </xf>
    <xf numFmtId="49" fontId="17" fillId="0" borderId="14" xfId="0" applyNumberFormat="1" applyFont="1" applyBorder="1" applyAlignment="1" applyProtection="1">
      <alignment horizontal="left" vertical="center"/>
      <protection locked="0"/>
    </xf>
    <xf numFmtId="49" fontId="17" fillId="0" borderId="15" xfId="0" applyNumberFormat="1" applyFont="1" applyBorder="1" applyAlignment="1" applyProtection="1">
      <alignment horizontal="left" vertical="center"/>
      <protection locked="0"/>
    </xf>
    <xf numFmtId="49" fontId="6" fillId="12" borderId="1" xfId="0" applyNumberFormat="1" applyFont="1" applyFill="1" applyBorder="1" applyAlignment="1">
      <alignment vertical="center"/>
    </xf>
    <xf numFmtId="49" fontId="6" fillId="12" borderId="2" xfId="0" applyNumberFormat="1" applyFont="1" applyFill="1" applyBorder="1" applyAlignment="1">
      <alignment vertical="center"/>
    </xf>
    <xf numFmtId="49" fontId="6" fillId="12" borderId="3" xfId="0" applyNumberFormat="1" applyFont="1" applyFill="1" applyBorder="1" applyAlignment="1">
      <alignment vertical="center"/>
    </xf>
    <xf numFmtId="0" fontId="0" fillId="2" borderId="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1" fillId="2" borderId="8" xfId="0" applyFont="1" applyFill="1" applyBorder="1" applyAlignment="1" applyProtection="1">
      <alignment horizontal="left" vertical="center"/>
      <protection locked="0"/>
    </xf>
    <xf numFmtId="0" fontId="25" fillId="12" borderId="44" xfId="0" applyFont="1" applyFill="1" applyBorder="1" applyAlignment="1" applyProtection="1">
      <alignment vertical="center"/>
      <protection locked="0"/>
    </xf>
    <xf numFmtId="0" fontId="7" fillId="10" borderId="8" xfId="0" applyFont="1" applyFill="1" applyBorder="1" applyAlignment="1">
      <alignment vertical="center"/>
    </xf>
    <xf numFmtId="0" fontId="17" fillId="10" borderId="8" xfId="0" applyFont="1" applyFill="1" applyBorder="1" applyAlignment="1">
      <alignment vertical="center"/>
    </xf>
    <xf numFmtId="14" fontId="17" fillId="10" borderId="8" xfId="0" applyNumberFormat="1" applyFont="1" applyFill="1" applyBorder="1" applyAlignment="1" applyProtection="1">
      <alignment horizontal="left" vertical="center"/>
      <protection locked="0"/>
    </xf>
    <xf numFmtId="0" fontId="17" fillId="10" borderId="8" xfId="0" applyFont="1" applyFill="1" applyBorder="1" applyAlignment="1" applyProtection="1">
      <alignment horizontal="left" vertical="center"/>
      <protection locked="0"/>
    </xf>
    <xf numFmtId="0" fontId="6" fillId="12" borderId="44" xfId="0" applyFont="1" applyFill="1" applyBorder="1" applyAlignment="1">
      <alignment horizontal="left" vertical="center"/>
    </xf>
    <xf numFmtId="0" fontId="6" fillId="12" borderId="7" xfId="0" applyFont="1" applyFill="1" applyBorder="1" applyAlignment="1">
      <alignment horizontal="left" vertical="center"/>
    </xf>
    <xf numFmtId="0" fontId="6" fillId="12" borderId="8" xfId="0" applyFont="1" applyFill="1" applyBorder="1" applyAlignment="1">
      <alignment horizontal="left" vertical="center"/>
    </xf>
    <xf numFmtId="0" fontId="6" fillId="12" borderId="10" xfId="0" applyFont="1" applyFill="1" applyBorder="1" applyAlignment="1">
      <alignment horizontal="left" vertical="center"/>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0" fillId="10" borderId="4" xfId="0" applyFill="1" applyBorder="1" applyAlignment="1">
      <alignment horizontal="left" vertical="center" wrapText="1"/>
    </xf>
    <xf numFmtId="0" fontId="0" fillId="10" borderId="0" xfId="0" applyFill="1" applyAlignment="1">
      <alignment horizontal="left" vertical="center" wrapText="1"/>
    </xf>
    <xf numFmtId="0" fontId="0" fillId="10" borderId="5" xfId="0" applyFill="1" applyBorder="1" applyAlignment="1">
      <alignment horizontal="left" vertical="center" wrapText="1"/>
    </xf>
    <xf numFmtId="0" fontId="42" fillId="10" borderId="4" xfId="0" applyFont="1" applyFill="1" applyBorder="1" applyAlignment="1">
      <alignment horizontal="left" vertical="center" wrapText="1"/>
    </xf>
    <xf numFmtId="0" fontId="42" fillId="10" borderId="0" xfId="0" applyFont="1" applyFill="1" applyAlignment="1">
      <alignment horizontal="left" vertical="center" wrapText="1"/>
    </xf>
    <xf numFmtId="0" fontId="42" fillId="10" borderId="5" xfId="0" applyFont="1" applyFill="1" applyBorder="1" applyAlignment="1">
      <alignment horizontal="left" vertical="center" wrapText="1"/>
    </xf>
    <xf numFmtId="0" fontId="26" fillId="10" borderId="0" xfId="2" applyFont="1" applyFill="1" applyBorder="1" applyAlignment="1" applyProtection="1">
      <protection locked="0"/>
    </xf>
    <xf numFmtId="0" fontId="3" fillId="10" borderId="0" xfId="0" applyFont="1" applyFill="1" applyAlignment="1">
      <alignment wrapText="1"/>
    </xf>
    <xf numFmtId="0" fontId="3" fillId="10" borderId="5" xfId="0" applyFont="1" applyFill="1" applyBorder="1" applyAlignment="1">
      <alignment wrapText="1"/>
    </xf>
    <xf numFmtId="0" fontId="6" fillId="12" borderId="1" xfId="1" applyFont="1" applyFill="1" applyBorder="1" applyAlignment="1">
      <alignment vertical="center" wrapText="1"/>
    </xf>
    <xf numFmtId="0" fontId="6" fillId="12" borderId="2" xfId="1" applyFont="1" applyFill="1" applyBorder="1" applyAlignment="1">
      <alignment vertical="center" wrapText="1"/>
    </xf>
    <xf numFmtId="0" fontId="6" fillId="12" borderId="3" xfId="1" applyFont="1" applyFill="1" applyBorder="1" applyAlignment="1">
      <alignment vertical="center" wrapText="1"/>
    </xf>
    <xf numFmtId="0" fontId="1" fillId="2" borderId="28"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3" fillId="2" borderId="28" xfId="0" applyFont="1" applyFill="1" applyBorder="1" applyAlignment="1">
      <alignment vertical="center"/>
    </xf>
    <xf numFmtId="0" fontId="3" fillId="2" borderId="16" xfId="0" applyFont="1" applyFill="1" applyBorder="1" applyAlignment="1">
      <alignment vertical="center"/>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9" xfId="0" applyFont="1" applyFill="1" applyBorder="1" applyAlignment="1">
      <alignment vertical="center"/>
    </xf>
    <xf numFmtId="0" fontId="3" fillId="2" borderId="30" xfId="0" applyFont="1" applyFill="1" applyBorder="1" applyAlignment="1">
      <alignment vertical="center"/>
    </xf>
    <xf numFmtId="0" fontId="21" fillId="2" borderId="4" xfId="0" applyFont="1" applyFill="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2"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10" borderId="0" xfId="0" applyFont="1" applyFill="1" applyAlignment="1">
      <alignment vertical="center" wrapText="1"/>
    </xf>
    <xf numFmtId="0" fontId="3" fillId="10" borderId="5" xfId="0" applyFont="1" applyFill="1" applyBorder="1" applyAlignment="1">
      <alignment vertical="center" wrapText="1"/>
    </xf>
    <xf numFmtId="0" fontId="3" fillId="0" borderId="23" xfId="0" applyFont="1" applyBorder="1" applyAlignment="1">
      <alignment horizontal="center" vertical="center"/>
    </xf>
    <xf numFmtId="49" fontId="3" fillId="0" borderId="20" xfId="0" applyNumberFormat="1" applyFont="1" applyBorder="1" applyAlignment="1" applyProtection="1">
      <alignment vertical="center" shrinkToFit="1"/>
      <protection locked="0"/>
    </xf>
    <xf numFmtId="49" fontId="3" fillId="0" borderId="21" xfId="0" applyNumberFormat="1" applyFont="1" applyBorder="1" applyAlignment="1" applyProtection="1">
      <alignment vertical="center" shrinkToFit="1"/>
      <protection locked="0"/>
    </xf>
    <xf numFmtId="49" fontId="3" fillId="0" borderId="22" xfId="0" applyNumberFormat="1" applyFont="1" applyBorder="1" applyAlignment="1" applyProtection="1">
      <alignment vertical="center" shrinkToFit="1"/>
      <protection locked="0"/>
    </xf>
    <xf numFmtId="14" fontId="3" fillId="0" borderId="23" xfId="0" applyNumberFormat="1"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3"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8" xfId="0" applyFont="1" applyBorder="1" applyAlignment="1">
      <alignment horizontal="center" vertical="center"/>
    </xf>
    <xf numFmtId="49" fontId="3" fillId="0" borderId="17" xfId="0" applyNumberFormat="1" applyFont="1" applyBorder="1" applyAlignment="1" applyProtection="1">
      <alignment vertical="center" shrinkToFit="1"/>
      <protection locked="0"/>
    </xf>
    <xf numFmtId="49" fontId="3" fillId="0" borderId="18" xfId="0" applyNumberFormat="1" applyFont="1" applyBorder="1" applyAlignment="1" applyProtection="1">
      <alignment vertical="center" shrinkToFit="1"/>
      <protection locked="0"/>
    </xf>
    <xf numFmtId="49" fontId="3" fillId="0" borderId="19" xfId="0" applyNumberFormat="1" applyFont="1" applyBorder="1" applyAlignment="1" applyProtection="1">
      <alignment vertical="center" shrinkToFit="1"/>
      <protection locked="0"/>
    </xf>
    <xf numFmtId="14" fontId="3" fillId="0" borderId="17"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4" xfId="0" applyFont="1" applyBorder="1" applyAlignment="1" applyProtection="1">
      <alignment vertical="center"/>
      <protection locked="0"/>
    </xf>
    <xf numFmtId="0" fontId="5" fillId="0" borderId="23" xfId="0" applyFont="1" applyBorder="1" applyAlignment="1" applyProtection="1">
      <alignment horizontal="center" vertical="center" wrapText="1"/>
      <protection locked="0"/>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3" fillId="10" borderId="0" xfId="0" applyFont="1" applyFill="1" applyAlignment="1">
      <alignment vertical="top" wrapText="1"/>
    </xf>
    <xf numFmtId="0" fontId="3" fillId="10" borderId="5" xfId="0" applyFont="1" applyFill="1" applyBorder="1" applyAlignment="1">
      <alignment vertical="top" wrapText="1"/>
    </xf>
    <xf numFmtId="0" fontId="3" fillId="0" borderId="16" xfId="0" applyFont="1" applyBorder="1" applyAlignment="1">
      <alignment horizontal="center" vertical="center"/>
    </xf>
    <xf numFmtId="49" fontId="3" fillId="0" borderId="13" xfId="0" applyNumberFormat="1" applyFont="1" applyBorder="1" applyAlignment="1" applyProtection="1">
      <alignment vertical="center" shrinkToFit="1"/>
      <protection locked="0"/>
    </xf>
    <xf numFmtId="49" fontId="3" fillId="0" borderId="14" xfId="0" applyNumberFormat="1" applyFont="1" applyBorder="1" applyAlignment="1" applyProtection="1">
      <alignment vertical="center" shrinkToFit="1"/>
      <protection locked="0"/>
    </xf>
    <xf numFmtId="49" fontId="3" fillId="0" borderId="15" xfId="0" applyNumberFormat="1" applyFont="1" applyBorder="1" applyAlignment="1" applyProtection="1">
      <alignment vertical="center" shrinkToFit="1"/>
      <protection locked="0"/>
    </xf>
    <xf numFmtId="14" fontId="3" fillId="0" borderId="16" xfId="0" applyNumberFormat="1"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6" xfId="0" applyFont="1" applyBorder="1" applyAlignment="1" applyProtection="1">
      <alignment vertical="center"/>
      <protection locked="0"/>
    </xf>
    <xf numFmtId="0" fontId="3" fillId="0" borderId="16" xfId="0" applyFont="1" applyBorder="1" applyAlignment="1" applyProtection="1">
      <alignment horizontal="center" vertical="center"/>
      <protection locked="0"/>
    </xf>
    <xf numFmtId="0" fontId="1" fillId="10" borderId="0" xfId="0" applyFont="1" applyFill="1" applyAlignment="1">
      <alignment horizontal="center"/>
    </xf>
    <xf numFmtId="0" fontId="5" fillId="0" borderId="16" xfId="0" applyFont="1" applyBorder="1" applyAlignment="1" applyProtection="1">
      <alignment horizontal="center" vertical="center" wrapText="1"/>
      <protection locked="0"/>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8" fillId="2" borderId="0" xfId="0" applyFont="1" applyFill="1" applyAlignment="1">
      <alignment horizontal="left" vertical="center"/>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176" fontId="44" fillId="9" borderId="9" xfId="4" applyNumberFormat="1" applyFont="1" applyFill="1" applyBorder="1" applyAlignment="1" applyProtection="1">
      <alignment horizontal="left" vertical="center"/>
      <protection locked="0"/>
    </xf>
    <xf numFmtId="49" fontId="0" fillId="0" borderId="0" xfId="4" applyNumberFormat="1" applyFont="1" applyAlignment="1">
      <alignment horizontal="left" vertical="center" wrapText="1"/>
    </xf>
    <xf numFmtId="0" fontId="0" fillId="0" borderId="0" xfId="0" applyAlignment="1">
      <alignment vertical="center" wrapText="1"/>
    </xf>
    <xf numFmtId="49" fontId="31" fillId="0" borderId="0" xfId="4" applyNumberFormat="1" applyFont="1" applyAlignment="1">
      <alignment horizontal="center" vertical="center"/>
    </xf>
    <xf numFmtId="49" fontId="30" fillId="3" borderId="0" xfId="4" applyNumberFormat="1" applyFont="1" applyFill="1" applyAlignment="1">
      <alignment horizontal="center" vertical="center"/>
    </xf>
    <xf numFmtId="49" fontId="3" fillId="0" borderId="2" xfId="4" applyNumberFormat="1" applyBorder="1" applyAlignment="1">
      <alignment horizontal="left" vertical="center"/>
    </xf>
    <xf numFmtId="49" fontId="3" fillId="0" borderId="2" xfId="4" quotePrefix="1" applyNumberFormat="1" applyBorder="1" applyAlignment="1">
      <alignment horizontal="left" vertical="center"/>
    </xf>
    <xf numFmtId="0" fontId="2" fillId="0" borderId="2" xfId="2" applyBorder="1" applyAlignment="1" applyProtection="1"/>
    <xf numFmtId="0" fontId="0" fillId="0" borderId="2" xfId="0" applyBorder="1"/>
    <xf numFmtId="49" fontId="44" fillId="9" borderId="9" xfId="4" applyNumberFormat="1" applyFont="1" applyFill="1" applyBorder="1" applyAlignment="1" applyProtection="1">
      <alignment horizontal="left" vertical="center"/>
      <protection locked="0"/>
    </xf>
    <xf numFmtId="49" fontId="13" fillId="0" borderId="0" xfId="4" applyNumberFormat="1" applyFont="1" applyAlignment="1">
      <alignment vertical="center" wrapText="1"/>
    </xf>
    <xf numFmtId="0" fontId="13" fillId="0" borderId="0" xfId="0" applyFont="1" applyAlignment="1">
      <alignment vertical="center" wrapText="1"/>
    </xf>
    <xf numFmtId="49" fontId="3" fillId="0" borderId="9" xfId="4" applyNumberFormat="1" applyBorder="1" applyAlignment="1">
      <alignment horizontal="left" vertical="center"/>
    </xf>
    <xf numFmtId="49" fontId="33" fillId="0" borderId="2" xfId="4" applyNumberFormat="1" applyFont="1" applyBorder="1" applyAlignment="1">
      <alignment horizontal="left" vertical="center"/>
    </xf>
    <xf numFmtId="0" fontId="1" fillId="10" borderId="4"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5" xfId="0" applyFont="1" applyFill="1" applyBorder="1" applyAlignment="1" applyProtection="1">
      <alignment horizontal="left" vertical="center"/>
      <protection locked="0"/>
    </xf>
    <xf numFmtId="0" fontId="16" fillId="10" borderId="4" xfId="0" applyFont="1" applyFill="1" applyBorder="1" applyProtection="1">
      <protection locked="0"/>
    </xf>
  </cellXfs>
  <cellStyles count="7">
    <cellStyle name="Normal_WH_O04062503_SQ" xfId="1" xr:uid="{00000000-0005-0000-0000-000000000000}"/>
    <cellStyle name="ハイパーリンク" xfId="2" builtinId="8"/>
    <cellStyle name="ハイパーリンク_CBS-070115-AppForm" xfId="5" xr:uid="{00000000-0005-0000-0000-000002000000}"/>
    <cellStyle name="標準" xfId="0" builtinId="0"/>
    <cellStyle name="標準_CBS-070115-AppForm" xfId="6" xr:uid="{00000000-0005-0000-0000-000004000000}"/>
    <cellStyle name="標準_Copy of compound info sheet(MSKCC)" xfId="4" xr:uid="{00000000-0005-0000-0000-000005000000}"/>
    <cellStyle name="標準_ResultData並び替え順" xfId="3" xr:uid="{00000000-0005-0000-0000-000006000000}"/>
  </cellStyles>
  <dxfs count="1282">
    <dxf>
      <font>
        <condense val="0"/>
        <extend val="0"/>
        <color indexed="9"/>
      </font>
    </dxf>
    <dxf>
      <fill>
        <patternFill>
          <bgColor indexed="15"/>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ont>
        <color rgb="FFFF0000"/>
      </font>
    </dxf>
    <dxf>
      <font>
        <color rgb="FFFFFFFF"/>
      </font>
    </dxf>
    <dxf>
      <font>
        <color rgb="FFFF0000"/>
      </font>
    </dxf>
    <dxf>
      <font>
        <color rgb="FFFFFFFF"/>
      </font>
    </dxf>
    <dxf>
      <font>
        <color rgb="FFFFFFFF"/>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theme="0"/>
      </font>
    </dxf>
    <dxf>
      <font>
        <color rgb="FFFF0000"/>
      </font>
    </dxf>
    <dxf>
      <font>
        <color rgb="FFFF0000"/>
      </font>
    </dxf>
    <dxf>
      <fill>
        <patternFill>
          <bgColor indexed="41"/>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ill>
        <patternFill>
          <bgColor indexed="41"/>
        </patternFill>
      </fill>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0000"/>
      </font>
    </dxf>
    <dxf>
      <font>
        <color rgb="FFFFFFFF"/>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0000"/>
      </font>
    </dxf>
    <dxf>
      <font>
        <color rgb="FFFF0000"/>
      </font>
    </dxf>
    <dxf>
      <font>
        <color theme="0"/>
      </font>
    </dxf>
    <dxf>
      <fill>
        <patternFill patternType="lightTrellis">
          <fgColor theme="1"/>
          <bgColor theme="2"/>
        </patternFill>
      </fill>
    </dxf>
    <dxf>
      <fill>
        <patternFill>
          <bgColor rgb="FFFF0000"/>
        </patternFill>
      </fill>
    </dxf>
  </dxfs>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CG$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CG$2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CG$2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CR$149" lockText="1" noThreeD="1"/>
</file>

<file path=xl/ctrlProps/ctrlProp11.xml><?xml version="1.0" encoding="utf-8"?>
<formControlPr xmlns="http://schemas.microsoft.com/office/spreadsheetml/2009/9/main" objectType="CheckBox" fmlaLink="$CT$151" lockText="1" noThreeD="1"/>
</file>

<file path=xl/ctrlProps/ctrlProp12.xml><?xml version="1.0" encoding="utf-8"?>
<formControlPr xmlns="http://schemas.microsoft.com/office/spreadsheetml/2009/9/main" objectType="CheckBox" fmlaLink="$CV$153" lockText="1" noThreeD="1"/>
</file>

<file path=xl/ctrlProps/ctrlProp13.xml><?xml version="1.0" encoding="utf-8"?>
<formControlPr xmlns="http://schemas.microsoft.com/office/spreadsheetml/2009/9/main" objectType="CheckBox" fmlaLink="$CX$155" lockText="1" noThreeD="1"/>
</file>

<file path=xl/ctrlProps/ctrlProp14.xml><?xml version="1.0" encoding="utf-8"?>
<formControlPr xmlns="http://schemas.microsoft.com/office/spreadsheetml/2009/9/main" objectType="CheckBox" fmlaLink="$BM$159" lockText="1" noThreeD="1"/>
</file>

<file path=xl/ctrlProps/ctrlProp15.xml><?xml version="1.0" encoding="utf-8"?>
<formControlPr xmlns="http://schemas.microsoft.com/office/spreadsheetml/2009/9/main" objectType="CheckBox" fmlaLink="$CY$156" lockText="1" noThreeD="1"/>
</file>

<file path=xl/ctrlProps/ctrlProp16.xml><?xml version="1.0" encoding="utf-8"?>
<formControlPr xmlns="http://schemas.microsoft.com/office/spreadsheetml/2009/9/main" objectType="CheckBox" fmlaLink="$CZ$157" lockText="1" noThreeD="1"/>
</file>

<file path=xl/ctrlProps/ctrlProp17.xml><?xml version="1.0" encoding="utf-8"?>
<formControlPr xmlns="http://schemas.microsoft.com/office/spreadsheetml/2009/9/main" objectType="CheckBox" fmlaLink="BM164" lockText="1" noThreeD="1"/>
</file>

<file path=xl/ctrlProps/ctrlProp18.xml><?xml version="1.0" encoding="utf-8"?>
<formControlPr xmlns="http://schemas.microsoft.com/office/spreadsheetml/2009/9/main" objectType="CheckBox" fmlaLink="BN164" lockText="1" noThreeD="1"/>
</file>

<file path=xl/ctrlProps/ctrlProp19.xml><?xml version="1.0" encoding="utf-8"?>
<formControlPr xmlns="http://schemas.microsoft.com/office/spreadsheetml/2009/9/main" objectType="CheckBox" fmlaLink="BO164" lockText="1" noThreeD="1"/>
</file>

<file path=xl/ctrlProps/ctrlProp20.xml><?xml version="1.0" encoding="utf-8"?>
<formControlPr xmlns="http://schemas.microsoft.com/office/spreadsheetml/2009/9/main" objectType="CheckBox" fmlaLink="BP164" lockText="1" noThreeD="1"/>
</file>

<file path=xl/ctrlProps/ctrlProp21.xml><?xml version="1.0" encoding="utf-8"?>
<formControlPr xmlns="http://schemas.microsoft.com/office/spreadsheetml/2009/9/main" objectType="CheckBox" fmlaLink="BQ164" lockText="1" noThreeD="1"/>
</file>

<file path=xl/ctrlProps/ctrlProp22.xml><?xml version="1.0" encoding="utf-8"?>
<formControlPr xmlns="http://schemas.microsoft.com/office/spreadsheetml/2009/9/main" objectType="CheckBox" fmlaLink="BR164" lockText="1" noThreeD="1"/>
</file>

<file path=xl/ctrlProps/ctrlProp23.xml><?xml version="1.0" encoding="utf-8"?>
<formControlPr xmlns="http://schemas.microsoft.com/office/spreadsheetml/2009/9/main" objectType="CheckBox" fmlaLink="BS164" lockText="1" noThreeD="1"/>
</file>

<file path=xl/ctrlProps/ctrlProp24.xml><?xml version="1.0" encoding="utf-8"?>
<formControlPr xmlns="http://schemas.microsoft.com/office/spreadsheetml/2009/9/main" objectType="CheckBox" fmlaLink="BT164" lockText="1" noThreeD="1"/>
</file>

<file path=xl/ctrlProps/ctrlProp25.xml><?xml version="1.0" encoding="utf-8"?>
<formControlPr xmlns="http://schemas.microsoft.com/office/spreadsheetml/2009/9/main" objectType="CheckBox" fmlaLink="BM166" lockText="1" noThreeD="1"/>
</file>

<file path=xl/ctrlProps/ctrlProp26.xml><?xml version="1.0" encoding="utf-8"?>
<formControlPr xmlns="http://schemas.microsoft.com/office/spreadsheetml/2009/9/main" objectType="CheckBox" fmlaLink="BN166" lockText="1" noThreeD="1"/>
</file>

<file path=xl/ctrlProps/ctrlProp27.xml><?xml version="1.0" encoding="utf-8"?>
<formControlPr xmlns="http://schemas.microsoft.com/office/spreadsheetml/2009/9/main" objectType="CheckBox" fmlaLink="BO166" lockText="1" noThreeD="1"/>
</file>

<file path=xl/ctrlProps/ctrlProp28.xml><?xml version="1.0" encoding="utf-8"?>
<formControlPr xmlns="http://schemas.microsoft.com/office/spreadsheetml/2009/9/main" objectType="CheckBox" fmlaLink="BP166" lockText="1" noThreeD="1"/>
</file>

<file path=xl/ctrlProps/ctrlProp29.xml><?xml version="1.0" encoding="utf-8"?>
<formControlPr xmlns="http://schemas.microsoft.com/office/spreadsheetml/2009/9/main" objectType="CheckBox" fmlaLink="BQ166" lockText="1" noThreeD="1"/>
</file>

<file path=xl/ctrlProps/ctrlProp30.xml><?xml version="1.0" encoding="utf-8"?>
<formControlPr xmlns="http://schemas.microsoft.com/office/spreadsheetml/2009/9/main" objectType="CheckBox" fmlaLink="BR166" lockText="1" noThreeD="1"/>
</file>

<file path=xl/ctrlProps/ctrlProp31.xml><?xml version="1.0" encoding="utf-8"?>
<formControlPr xmlns="http://schemas.microsoft.com/office/spreadsheetml/2009/9/main" objectType="CheckBox" fmlaLink="BS166" lockText="1" noThreeD="1"/>
</file>

<file path=xl/ctrlProps/ctrlProp32.xml><?xml version="1.0" encoding="utf-8"?>
<formControlPr xmlns="http://schemas.microsoft.com/office/spreadsheetml/2009/9/main" objectType="CheckBox" fmlaLink="BT166" lockText="1" noThreeD="1"/>
</file>

<file path=xl/ctrlProps/ctrlProp33.xml><?xml version="1.0" encoding="utf-8"?>
<formControlPr xmlns="http://schemas.microsoft.com/office/spreadsheetml/2009/9/main" objectType="CheckBox" fmlaLink="BM168" lockText="1" noThreeD="1"/>
</file>

<file path=xl/ctrlProps/ctrlProp34.xml><?xml version="1.0" encoding="utf-8"?>
<formControlPr xmlns="http://schemas.microsoft.com/office/spreadsheetml/2009/9/main" objectType="CheckBox" fmlaLink="BN168" lockText="1" noThreeD="1"/>
</file>

<file path=xl/ctrlProps/ctrlProp35.xml><?xml version="1.0" encoding="utf-8"?>
<formControlPr xmlns="http://schemas.microsoft.com/office/spreadsheetml/2009/9/main" objectType="CheckBox" fmlaLink="BO168" lockText="1" noThreeD="1"/>
</file>

<file path=xl/ctrlProps/ctrlProp36.xml><?xml version="1.0" encoding="utf-8"?>
<formControlPr xmlns="http://schemas.microsoft.com/office/spreadsheetml/2009/9/main" objectType="CheckBox" fmlaLink="BP168" lockText="1" noThreeD="1"/>
</file>

<file path=xl/ctrlProps/ctrlProp37.xml><?xml version="1.0" encoding="utf-8"?>
<formControlPr xmlns="http://schemas.microsoft.com/office/spreadsheetml/2009/9/main" objectType="CheckBox" fmlaLink="BQ168" lockText="1" noThreeD="1"/>
</file>

<file path=xl/ctrlProps/ctrlProp38.xml><?xml version="1.0" encoding="utf-8"?>
<formControlPr xmlns="http://schemas.microsoft.com/office/spreadsheetml/2009/9/main" objectType="CheckBox" fmlaLink="BR168" lockText="1" noThreeD="1"/>
</file>

<file path=xl/ctrlProps/ctrlProp39.xml><?xml version="1.0" encoding="utf-8"?>
<formControlPr xmlns="http://schemas.microsoft.com/office/spreadsheetml/2009/9/main" objectType="CheckBox" fmlaLink="BS168" lockText="1" noThreeD="1"/>
</file>

<file path=xl/ctrlProps/ctrlProp40.xml><?xml version="1.0" encoding="utf-8"?>
<formControlPr xmlns="http://schemas.microsoft.com/office/spreadsheetml/2009/9/main" objectType="CheckBox" fmlaLink="BT168" lockText="1" noThreeD="1"/>
</file>

<file path=xl/ctrlProps/ctrlProp41.xml><?xml version="1.0" encoding="utf-8"?>
<formControlPr xmlns="http://schemas.microsoft.com/office/spreadsheetml/2009/9/main" objectType="CheckBox" fmlaLink="BM170" lockText="1" noThreeD="1"/>
</file>

<file path=xl/ctrlProps/ctrlProp42.xml><?xml version="1.0" encoding="utf-8"?>
<formControlPr xmlns="http://schemas.microsoft.com/office/spreadsheetml/2009/9/main" objectType="CheckBox" fmlaLink="BN170" lockText="1" noThreeD="1"/>
</file>

<file path=xl/ctrlProps/ctrlProp43.xml><?xml version="1.0" encoding="utf-8"?>
<formControlPr xmlns="http://schemas.microsoft.com/office/spreadsheetml/2009/9/main" objectType="CheckBox" fmlaLink="BO170" lockText="1" noThreeD="1"/>
</file>

<file path=xl/ctrlProps/ctrlProp44.xml><?xml version="1.0" encoding="utf-8"?>
<formControlPr xmlns="http://schemas.microsoft.com/office/spreadsheetml/2009/9/main" objectType="CheckBox" fmlaLink="BP170" lockText="1" noThreeD="1"/>
</file>

<file path=xl/ctrlProps/ctrlProp45.xml><?xml version="1.0" encoding="utf-8"?>
<formControlPr xmlns="http://schemas.microsoft.com/office/spreadsheetml/2009/9/main" objectType="CheckBox" fmlaLink="BQ170" lockText="1" noThreeD="1"/>
</file>

<file path=xl/ctrlProps/ctrlProp46.xml><?xml version="1.0" encoding="utf-8"?>
<formControlPr xmlns="http://schemas.microsoft.com/office/spreadsheetml/2009/9/main" objectType="CheckBox" fmlaLink="BR170" lockText="1" noThreeD="1"/>
</file>

<file path=xl/ctrlProps/ctrlProp47.xml><?xml version="1.0" encoding="utf-8"?>
<formControlPr xmlns="http://schemas.microsoft.com/office/spreadsheetml/2009/9/main" objectType="CheckBox" fmlaLink="BS170" lockText="1" noThreeD="1"/>
</file>

<file path=xl/ctrlProps/ctrlProp48.xml><?xml version="1.0" encoding="utf-8"?>
<formControlPr xmlns="http://schemas.microsoft.com/office/spreadsheetml/2009/9/main" objectType="CheckBox" fmlaLink="BT170" lockText="1" noThreeD="1"/>
</file>

<file path=xl/ctrlProps/ctrlProp49.xml><?xml version="1.0" encoding="utf-8"?>
<formControlPr xmlns="http://schemas.microsoft.com/office/spreadsheetml/2009/9/main" objectType="CheckBox" fmlaLink="BM172" lockText="1" noThreeD="1"/>
</file>

<file path=xl/ctrlProps/ctrlProp50.xml><?xml version="1.0" encoding="utf-8"?>
<formControlPr xmlns="http://schemas.microsoft.com/office/spreadsheetml/2009/9/main" objectType="CheckBox" fmlaLink="BN172" lockText="1" noThreeD="1"/>
</file>

<file path=xl/ctrlProps/ctrlProp51.xml><?xml version="1.0" encoding="utf-8"?>
<formControlPr xmlns="http://schemas.microsoft.com/office/spreadsheetml/2009/9/main" objectType="CheckBox" fmlaLink="BO172" lockText="1" noThreeD="1"/>
</file>

<file path=xl/ctrlProps/ctrlProp52.xml><?xml version="1.0" encoding="utf-8"?>
<formControlPr xmlns="http://schemas.microsoft.com/office/spreadsheetml/2009/9/main" objectType="CheckBox" fmlaLink="BP172" lockText="1" noThreeD="1"/>
</file>

<file path=xl/ctrlProps/ctrlProp53.xml><?xml version="1.0" encoding="utf-8"?>
<formControlPr xmlns="http://schemas.microsoft.com/office/spreadsheetml/2009/9/main" objectType="CheckBox" fmlaLink="BQ172" lockText="1" noThreeD="1"/>
</file>

<file path=xl/ctrlProps/ctrlProp54.xml><?xml version="1.0" encoding="utf-8"?>
<formControlPr xmlns="http://schemas.microsoft.com/office/spreadsheetml/2009/9/main" objectType="CheckBox" fmlaLink="BR172" lockText="1" noThreeD="1"/>
</file>

<file path=xl/ctrlProps/ctrlProp55.xml><?xml version="1.0" encoding="utf-8"?>
<formControlPr xmlns="http://schemas.microsoft.com/office/spreadsheetml/2009/9/main" objectType="CheckBox" fmlaLink="BS172" lockText="1" noThreeD="1"/>
</file>

<file path=xl/ctrlProps/ctrlProp56.xml><?xml version="1.0" encoding="utf-8"?>
<formControlPr xmlns="http://schemas.microsoft.com/office/spreadsheetml/2009/9/main" objectType="CheckBox" fmlaLink="BT172" lockText="1" noThreeD="1"/>
</file>

<file path=xl/ctrlProps/ctrlProp57.xml><?xml version="1.0" encoding="utf-8"?>
<formControlPr xmlns="http://schemas.microsoft.com/office/spreadsheetml/2009/9/main" objectType="CheckBox" fmlaLink="BM174" lockText="1" noThreeD="1"/>
</file>

<file path=xl/ctrlProps/ctrlProp58.xml><?xml version="1.0" encoding="utf-8"?>
<formControlPr xmlns="http://schemas.microsoft.com/office/spreadsheetml/2009/9/main" objectType="CheckBox" fmlaLink="BN174" lockText="1" noThreeD="1"/>
</file>

<file path=xl/ctrlProps/ctrlProp59.xml><?xml version="1.0" encoding="utf-8"?>
<formControlPr xmlns="http://schemas.microsoft.com/office/spreadsheetml/2009/9/main" objectType="CheckBox" fmlaLink="BO174" lockText="1" noThreeD="1"/>
</file>

<file path=xl/ctrlProps/ctrlProp60.xml><?xml version="1.0" encoding="utf-8"?>
<formControlPr xmlns="http://schemas.microsoft.com/office/spreadsheetml/2009/9/main" objectType="CheckBox" fmlaLink="BP174" lockText="1" noThreeD="1"/>
</file>

<file path=xl/ctrlProps/ctrlProp61.xml><?xml version="1.0" encoding="utf-8"?>
<formControlPr xmlns="http://schemas.microsoft.com/office/spreadsheetml/2009/9/main" objectType="CheckBox" fmlaLink="BQ174" lockText="1" noThreeD="1"/>
</file>

<file path=xl/ctrlProps/ctrlProp62.xml><?xml version="1.0" encoding="utf-8"?>
<formControlPr xmlns="http://schemas.microsoft.com/office/spreadsheetml/2009/9/main" objectType="CheckBox" fmlaLink="BR174" lockText="1" noThreeD="1"/>
</file>

<file path=xl/ctrlProps/ctrlProp63.xml><?xml version="1.0" encoding="utf-8"?>
<formControlPr xmlns="http://schemas.microsoft.com/office/spreadsheetml/2009/9/main" objectType="CheckBox" fmlaLink="BS174" lockText="1" noThreeD="1"/>
</file>

<file path=xl/ctrlProps/ctrlProp64.xml><?xml version="1.0" encoding="utf-8"?>
<formControlPr xmlns="http://schemas.microsoft.com/office/spreadsheetml/2009/9/main" objectType="CheckBox" fmlaLink="BT174" lockText="1" noThreeD="1"/>
</file>

<file path=xl/ctrlProps/ctrlProp65.xml><?xml version="1.0" encoding="utf-8"?>
<formControlPr xmlns="http://schemas.microsoft.com/office/spreadsheetml/2009/9/main" objectType="CheckBox" fmlaLink="BM176" lockText="1" noThreeD="1"/>
</file>

<file path=xl/ctrlProps/ctrlProp66.xml><?xml version="1.0" encoding="utf-8"?>
<formControlPr xmlns="http://schemas.microsoft.com/office/spreadsheetml/2009/9/main" objectType="CheckBox" fmlaLink="BN176" lockText="1" noThreeD="1"/>
</file>

<file path=xl/ctrlProps/ctrlProp67.xml><?xml version="1.0" encoding="utf-8"?>
<formControlPr xmlns="http://schemas.microsoft.com/office/spreadsheetml/2009/9/main" objectType="CheckBox" fmlaLink="BO176" lockText="1" noThreeD="1"/>
</file>

<file path=xl/ctrlProps/ctrlProp68.xml><?xml version="1.0" encoding="utf-8"?>
<formControlPr xmlns="http://schemas.microsoft.com/office/spreadsheetml/2009/9/main" objectType="CheckBox" fmlaLink="BP176" lockText="1" noThreeD="1"/>
</file>

<file path=xl/ctrlProps/ctrlProp69.xml><?xml version="1.0" encoding="utf-8"?>
<formControlPr xmlns="http://schemas.microsoft.com/office/spreadsheetml/2009/9/main" objectType="CheckBox" fmlaLink="BQ176" lockText="1" noThreeD="1"/>
</file>

<file path=xl/ctrlProps/ctrlProp70.xml><?xml version="1.0" encoding="utf-8"?>
<formControlPr xmlns="http://schemas.microsoft.com/office/spreadsheetml/2009/9/main" objectType="CheckBox" fmlaLink="BR176" lockText="1" noThreeD="1"/>
</file>

<file path=xl/ctrlProps/ctrlProp71.xml><?xml version="1.0" encoding="utf-8"?>
<formControlPr xmlns="http://schemas.microsoft.com/office/spreadsheetml/2009/9/main" objectType="CheckBox" fmlaLink="BS176" lockText="1" noThreeD="1"/>
</file>

<file path=xl/ctrlProps/ctrlProp72.xml><?xml version="1.0" encoding="utf-8"?>
<formControlPr xmlns="http://schemas.microsoft.com/office/spreadsheetml/2009/9/main" objectType="CheckBox" fmlaLink="BT176" lockText="1" noThreeD="1"/>
</file>

<file path=xl/ctrlProps/ctrlProp73.xml><?xml version="1.0" encoding="utf-8"?>
<formControlPr xmlns="http://schemas.microsoft.com/office/spreadsheetml/2009/9/main" objectType="CheckBox" fmlaLink="BM178" lockText="1" noThreeD="1"/>
</file>

<file path=xl/ctrlProps/ctrlProp74.xml><?xml version="1.0" encoding="utf-8"?>
<formControlPr xmlns="http://schemas.microsoft.com/office/spreadsheetml/2009/9/main" objectType="CheckBox" fmlaLink="BN178" lockText="1" noThreeD="1"/>
</file>

<file path=xl/ctrlProps/ctrlProp75.xml><?xml version="1.0" encoding="utf-8"?>
<formControlPr xmlns="http://schemas.microsoft.com/office/spreadsheetml/2009/9/main" objectType="CheckBox" fmlaLink="BO178" lockText="1" noThreeD="1"/>
</file>

<file path=xl/ctrlProps/ctrlProp76.xml><?xml version="1.0" encoding="utf-8"?>
<formControlPr xmlns="http://schemas.microsoft.com/office/spreadsheetml/2009/9/main" objectType="CheckBox" fmlaLink="BP178" lockText="1" noThreeD="1"/>
</file>

<file path=xl/ctrlProps/ctrlProp77.xml><?xml version="1.0" encoding="utf-8"?>
<formControlPr xmlns="http://schemas.microsoft.com/office/spreadsheetml/2009/9/main" objectType="CheckBox" fmlaLink="BR178" lockText="1" noThreeD="1"/>
</file>

<file path=xl/ctrlProps/ctrlProp78.xml><?xml version="1.0" encoding="utf-8"?>
<formControlPr xmlns="http://schemas.microsoft.com/office/spreadsheetml/2009/9/main" objectType="CheckBox" fmlaLink="BS178" lockText="1" noThreeD="1"/>
</file>

<file path=xl/ctrlProps/ctrlProp79.xml><?xml version="1.0" encoding="utf-8"?>
<formControlPr xmlns="http://schemas.microsoft.com/office/spreadsheetml/2009/9/main" objectType="CheckBox" fmlaLink="BT178" lockText="1" noThreeD="1"/>
</file>

<file path=xl/ctrlProps/ctrlProp80.xml><?xml version="1.0" encoding="utf-8"?>
<formControlPr xmlns="http://schemas.microsoft.com/office/spreadsheetml/2009/9/main" objectType="CheckBox" fmlaLink="BM180" lockText="1" noThreeD="1"/>
</file>

<file path=xl/ctrlProps/ctrlProp81.xml><?xml version="1.0" encoding="utf-8"?>
<formControlPr xmlns="http://schemas.microsoft.com/office/spreadsheetml/2009/9/main" objectType="CheckBox" fmlaLink="BN180" lockText="1" noThreeD="1"/>
</file>

<file path=xl/ctrlProps/ctrlProp82.xml><?xml version="1.0" encoding="utf-8"?>
<formControlPr xmlns="http://schemas.microsoft.com/office/spreadsheetml/2009/9/main" objectType="CheckBox" fmlaLink="BO180" lockText="1" noThreeD="1"/>
</file>

<file path=xl/ctrlProps/ctrlProp83.xml><?xml version="1.0" encoding="utf-8"?>
<formControlPr xmlns="http://schemas.microsoft.com/office/spreadsheetml/2009/9/main" objectType="CheckBox" fmlaLink="BP180" lockText="1" noThreeD="1"/>
</file>

<file path=xl/ctrlProps/ctrlProp84.xml><?xml version="1.0" encoding="utf-8"?>
<formControlPr xmlns="http://schemas.microsoft.com/office/spreadsheetml/2009/9/main" objectType="CheckBox" fmlaLink="BR180" lockText="1" noThreeD="1"/>
</file>

<file path=xl/ctrlProps/ctrlProp85.xml><?xml version="1.0" encoding="utf-8"?>
<formControlPr xmlns="http://schemas.microsoft.com/office/spreadsheetml/2009/9/main" objectType="CheckBox" fmlaLink="BS180" lockText="1" noThreeD="1"/>
</file>

<file path=xl/ctrlProps/ctrlProp86.xml><?xml version="1.0" encoding="utf-8"?>
<formControlPr xmlns="http://schemas.microsoft.com/office/spreadsheetml/2009/9/main" objectType="CheckBox" fmlaLink="BT180" lockText="1" noThreeD="1"/>
</file>

<file path=xl/ctrlProps/ctrlProp87.xml><?xml version="1.0" encoding="utf-8"?>
<formControlPr xmlns="http://schemas.microsoft.com/office/spreadsheetml/2009/9/main" objectType="CheckBox" fmlaLink="BM182" lockText="1" noThreeD="1"/>
</file>

<file path=xl/ctrlProps/ctrlProp88.xml><?xml version="1.0" encoding="utf-8"?>
<formControlPr xmlns="http://schemas.microsoft.com/office/spreadsheetml/2009/9/main" objectType="CheckBox" fmlaLink="BN182" lockText="1" noThreeD="1"/>
</file>

<file path=xl/ctrlProps/ctrlProp89.xml><?xml version="1.0" encoding="utf-8"?>
<formControlPr xmlns="http://schemas.microsoft.com/office/spreadsheetml/2009/9/main" objectType="CheckBox" fmlaLink="BO182" lockText="1" noThreeD="1"/>
</file>

<file path=xl/ctrlProps/ctrlProp90.xml><?xml version="1.0" encoding="utf-8"?>
<formControlPr xmlns="http://schemas.microsoft.com/office/spreadsheetml/2009/9/main" objectType="CheckBox" fmlaLink="BP182" lockText="1" noThreeD="1"/>
</file>

<file path=xl/ctrlProps/ctrlProp91.xml><?xml version="1.0" encoding="utf-8"?>
<formControlPr xmlns="http://schemas.microsoft.com/office/spreadsheetml/2009/9/main" objectType="CheckBox" fmlaLink="BQ182" lockText="1" noThreeD="1"/>
</file>

<file path=xl/ctrlProps/ctrlProp92.xml><?xml version="1.0" encoding="utf-8"?>
<formControlPr xmlns="http://schemas.microsoft.com/office/spreadsheetml/2009/9/main" objectType="CheckBox" fmlaLink="BR182" lockText="1" noThreeD="1"/>
</file>

<file path=xl/ctrlProps/ctrlProp93.xml><?xml version="1.0" encoding="utf-8"?>
<formControlPr xmlns="http://schemas.microsoft.com/office/spreadsheetml/2009/9/main" objectType="CheckBox" fmlaLink="BS182" lockText="1" noThreeD="1"/>
</file>

<file path=xl/ctrlProps/ctrlProp94.xml><?xml version="1.0" encoding="utf-8"?>
<formControlPr xmlns="http://schemas.microsoft.com/office/spreadsheetml/2009/9/main" objectType="CheckBox" fmlaLink="BT182" lockText="1" noThreeD="1"/>
</file>

<file path=xl/ctrlProps/ctrlProp95.xml><?xml version="1.0" encoding="utf-8"?>
<formControlPr xmlns="http://schemas.microsoft.com/office/spreadsheetml/2009/9/main" objectType="CheckBox" fmlaLink="BM184" lockText="1" noThreeD="1"/>
</file>

<file path=xl/ctrlProps/ctrlProp96.xml><?xml version="1.0" encoding="utf-8"?>
<formControlPr xmlns="http://schemas.microsoft.com/office/spreadsheetml/2009/9/main" objectType="CheckBox" fmlaLink="BN184" lockText="1" noThreeD="1"/>
</file>

<file path=xl/ctrlProps/ctrlProp97.xml><?xml version="1.0" encoding="utf-8"?>
<formControlPr xmlns="http://schemas.microsoft.com/office/spreadsheetml/2009/9/main" objectType="CheckBox" fmlaLink="BO184" lockText="1" noThreeD="1"/>
</file>

<file path=xl/ctrlProps/ctrlProp98.xml><?xml version="1.0" encoding="utf-8"?>
<formControlPr xmlns="http://schemas.microsoft.com/office/spreadsheetml/2009/9/main" objectType="CheckBox" fmlaLink="BP184" lockText="1" noThreeD="1"/>
</file>

<file path=xl/ctrlProps/ctrlProp99.xml><?xml version="1.0" encoding="utf-8"?>
<formControlPr xmlns="http://schemas.microsoft.com/office/spreadsheetml/2009/9/main" objectType="CheckBox" fmlaLink="BQ184" lockText="1" noThreeD="1"/>
</file>

<file path=xl/ctrlProps/ctrlProp100.xml><?xml version="1.0" encoding="utf-8"?>
<formControlPr xmlns="http://schemas.microsoft.com/office/spreadsheetml/2009/9/main" objectType="CheckBox" fmlaLink="BR184" lockText="1" noThreeD="1"/>
</file>

<file path=xl/ctrlProps/ctrlProp101.xml><?xml version="1.0" encoding="utf-8"?>
<formControlPr xmlns="http://schemas.microsoft.com/office/spreadsheetml/2009/9/main" objectType="CheckBox" fmlaLink="BS184" lockText="1" noThreeD="1"/>
</file>

<file path=xl/ctrlProps/ctrlProp102.xml><?xml version="1.0" encoding="utf-8"?>
<formControlPr xmlns="http://schemas.microsoft.com/office/spreadsheetml/2009/9/main" objectType="CheckBox" fmlaLink="BT184" lockText="1" noThreeD="1"/>
</file>

<file path=xl/ctrlProps/ctrlProp103.xml><?xml version="1.0" encoding="utf-8"?>
<formControlPr xmlns="http://schemas.microsoft.com/office/spreadsheetml/2009/9/main" objectType="CheckBox" fmlaLink="BM186" lockText="1" noThreeD="1"/>
</file>

<file path=xl/ctrlProps/ctrlProp104.xml><?xml version="1.0" encoding="utf-8"?>
<formControlPr xmlns="http://schemas.microsoft.com/office/spreadsheetml/2009/9/main" objectType="CheckBox" fmlaLink="BN186" lockText="1" noThreeD="1"/>
</file>

<file path=xl/ctrlProps/ctrlProp105.xml><?xml version="1.0" encoding="utf-8"?>
<formControlPr xmlns="http://schemas.microsoft.com/office/spreadsheetml/2009/9/main" objectType="CheckBox" fmlaLink="BO186" lockText="1" noThreeD="1"/>
</file>

<file path=xl/ctrlProps/ctrlProp106.xml><?xml version="1.0" encoding="utf-8"?>
<formControlPr xmlns="http://schemas.microsoft.com/office/spreadsheetml/2009/9/main" objectType="CheckBox" fmlaLink="BP186" lockText="1" noThreeD="1"/>
</file>

<file path=xl/ctrlProps/ctrlProp107.xml><?xml version="1.0" encoding="utf-8"?>
<formControlPr xmlns="http://schemas.microsoft.com/office/spreadsheetml/2009/9/main" objectType="CheckBox" fmlaLink="BQ186" lockText="1" noThreeD="1"/>
</file>

<file path=xl/ctrlProps/ctrlProp108.xml><?xml version="1.0" encoding="utf-8"?>
<formControlPr xmlns="http://schemas.microsoft.com/office/spreadsheetml/2009/9/main" objectType="CheckBox" fmlaLink="BR186" lockText="1" noThreeD="1"/>
</file>

<file path=xl/ctrlProps/ctrlProp109.xml><?xml version="1.0" encoding="utf-8"?>
<formControlPr xmlns="http://schemas.microsoft.com/office/spreadsheetml/2009/9/main" objectType="CheckBox" fmlaLink="BS186" lockText="1" noThreeD="1"/>
</file>

<file path=xl/ctrlProps/ctrlProp110.xml><?xml version="1.0" encoding="utf-8"?>
<formControlPr xmlns="http://schemas.microsoft.com/office/spreadsheetml/2009/9/main" objectType="CheckBox" fmlaLink="BT186" lockText="1" noThreeD="1"/>
</file>

<file path=xl/ctrlProps/ctrlProp111.xml><?xml version="1.0" encoding="utf-8"?>
<formControlPr xmlns="http://schemas.microsoft.com/office/spreadsheetml/2009/9/main" objectType="CheckBox" fmlaLink="BM188" lockText="1" noThreeD="1"/>
</file>

<file path=xl/ctrlProps/ctrlProp112.xml><?xml version="1.0" encoding="utf-8"?>
<formControlPr xmlns="http://schemas.microsoft.com/office/spreadsheetml/2009/9/main" objectType="CheckBox" fmlaLink="BN188" lockText="1" noThreeD="1"/>
</file>

<file path=xl/ctrlProps/ctrlProp113.xml><?xml version="1.0" encoding="utf-8"?>
<formControlPr xmlns="http://schemas.microsoft.com/office/spreadsheetml/2009/9/main" objectType="CheckBox" fmlaLink="BO188" lockText="1" noThreeD="1"/>
</file>

<file path=xl/ctrlProps/ctrlProp114.xml><?xml version="1.0" encoding="utf-8"?>
<formControlPr xmlns="http://schemas.microsoft.com/office/spreadsheetml/2009/9/main" objectType="CheckBox" fmlaLink="BP188" lockText="1" noThreeD="1"/>
</file>

<file path=xl/ctrlProps/ctrlProp115.xml><?xml version="1.0" encoding="utf-8"?>
<formControlPr xmlns="http://schemas.microsoft.com/office/spreadsheetml/2009/9/main" objectType="CheckBox" fmlaLink="BQ188" lockText="1" noThreeD="1"/>
</file>

<file path=xl/ctrlProps/ctrlProp116.xml><?xml version="1.0" encoding="utf-8"?>
<formControlPr xmlns="http://schemas.microsoft.com/office/spreadsheetml/2009/9/main" objectType="CheckBox" fmlaLink="BR188" lockText="1" noThreeD="1"/>
</file>

<file path=xl/ctrlProps/ctrlProp117.xml><?xml version="1.0" encoding="utf-8"?>
<formControlPr xmlns="http://schemas.microsoft.com/office/spreadsheetml/2009/9/main" objectType="CheckBox" fmlaLink="BS188" lockText="1" noThreeD="1"/>
</file>

<file path=xl/ctrlProps/ctrlProp118.xml><?xml version="1.0" encoding="utf-8"?>
<formControlPr xmlns="http://schemas.microsoft.com/office/spreadsheetml/2009/9/main" objectType="CheckBox" fmlaLink="BT188" lockText="1" noThreeD="1"/>
</file>

<file path=xl/ctrlProps/ctrlProp119.xml><?xml version="1.0" encoding="utf-8"?>
<formControlPr xmlns="http://schemas.microsoft.com/office/spreadsheetml/2009/9/main" objectType="CheckBox" fmlaLink="BM190" lockText="1" noThreeD="1"/>
</file>

<file path=xl/ctrlProps/ctrlProp120.xml><?xml version="1.0" encoding="utf-8"?>
<formControlPr xmlns="http://schemas.microsoft.com/office/spreadsheetml/2009/9/main" objectType="CheckBox" fmlaLink="BN190" lockText="1" noThreeD="1"/>
</file>

<file path=xl/ctrlProps/ctrlProp121.xml><?xml version="1.0" encoding="utf-8"?>
<formControlPr xmlns="http://schemas.microsoft.com/office/spreadsheetml/2009/9/main" objectType="CheckBox" fmlaLink="BO190" lockText="1" noThreeD="1"/>
</file>

<file path=xl/ctrlProps/ctrlProp122.xml><?xml version="1.0" encoding="utf-8"?>
<formControlPr xmlns="http://schemas.microsoft.com/office/spreadsheetml/2009/9/main" objectType="CheckBox" fmlaLink="BP190" lockText="1" noThreeD="1"/>
</file>

<file path=xl/ctrlProps/ctrlProp123.xml><?xml version="1.0" encoding="utf-8"?>
<formControlPr xmlns="http://schemas.microsoft.com/office/spreadsheetml/2009/9/main" objectType="CheckBox" fmlaLink="BQ190" lockText="1" noThreeD="1"/>
</file>

<file path=xl/ctrlProps/ctrlProp124.xml><?xml version="1.0" encoding="utf-8"?>
<formControlPr xmlns="http://schemas.microsoft.com/office/spreadsheetml/2009/9/main" objectType="CheckBox" fmlaLink="BR190" lockText="1" noThreeD="1"/>
</file>

<file path=xl/ctrlProps/ctrlProp125.xml><?xml version="1.0" encoding="utf-8"?>
<formControlPr xmlns="http://schemas.microsoft.com/office/spreadsheetml/2009/9/main" objectType="CheckBox" fmlaLink="BS190" lockText="1" noThreeD="1"/>
</file>

<file path=xl/ctrlProps/ctrlProp126.xml><?xml version="1.0" encoding="utf-8"?>
<formControlPr xmlns="http://schemas.microsoft.com/office/spreadsheetml/2009/9/main" objectType="CheckBox" fmlaLink="BT190" lockText="1" noThreeD="1"/>
</file>

<file path=xl/ctrlProps/ctrlProp127.xml><?xml version="1.0" encoding="utf-8"?>
<formControlPr xmlns="http://schemas.microsoft.com/office/spreadsheetml/2009/9/main" objectType="CheckBox" fmlaLink="BM192" lockText="1" noThreeD="1"/>
</file>

<file path=xl/ctrlProps/ctrlProp128.xml><?xml version="1.0" encoding="utf-8"?>
<formControlPr xmlns="http://schemas.microsoft.com/office/spreadsheetml/2009/9/main" objectType="CheckBox" fmlaLink="BN192" lockText="1" noThreeD="1"/>
</file>

<file path=xl/ctrlProps/ctrlProp129.xml><?xml version="1.0" encoding="utf-8"?>
<formControlPr xmlns="http://schemas.microsoft.com/office/spreadsheetml/2009/9/main" objectType="CheckBox" fmlaLink="BQ192" lockText="1" noThreeD="1"/>
</file>

<file path=xl/ctrlProps/ctrlProp130.xml><?xml version="1.0" encoding="utf-8"?>
<formControlPr xmlns="http://schemas.microsoft.com/office/spreadsheetml/2009/9/main" objectType="CheckBox" fmlaLink="BR192" lockText="1" noThreeD="1"/>
</file>

<file path=xl/ctrlProps/ctrlProp131.xml><?xml version="1.0" encoding="utf-8"?>
<formControlPr xmlns="http://schemas.microsoft.com/office/spreadsheetml/2009/9/main" objectType="CheckBox" fmlaLink="BS192" lockText="1" noThreeD="1"/>
</file>

<file path=xl/ctrlProps/ctrlProp132.xml><?xml version="1.0" encoding="utf-8"?>
<formControlPr xmlns="http://schemas.microsoft.com/office/spreadsheetml/2009/9/main" objectType="CheckBox" fmlaLink="BT192" lockText="1" noThreeD="1"/>
</file>

<file path=xl/ctrlProps/ctrlProp133.xml><?xml version="1.0" encoding="utf-8"?>
<formControlPr xmlns="http://schemas.microsoft.com/office/spreadsheetml/2009/9/main" objectType="CheckBox" fmlaLink="BM194" lockText="1" noThreeD="1"/>
</file>

<file path=xl/ctrlProps/ctrlProp134.xml><?xml version="1.0" encoding="utf-8"?>
<formControlPr xmlns="http://schemas.microsoft.com/office/spreadsheetml/2009/9/main" objectType="CheckBox" fmlaLink="BN194" lockText="1" noThreeD="1"/>
</file>

<file path=xl/ctrlProps/ctrlProp135.xml><?xml version="1.0" encoding="utf-8"?>
<formControlPr xmlns="http://schemas.microsoft.com/office/spreadsheetml/2009/9/main" objectType="CheckBox" fmlaLink="BQ194" lockText="1" noThreeD="1"/>
</file>

<file path=xl/ctrlProps/ctrlProp136.xml><?xml version="1.0" encoding="utf-8"?>
<formControlPr xmlns="http://schemas.microsoft.com/office/spreadsheetml/2009/9/main" objectType="CheckBox" fmlaLink="BR194" lockText="1" noThreeD="1"/>
</file>

<file path=xl/ctrlProps/ctrlProp137.xml><?xml version="1.0" encoding="utf-8"?>
<formControlPr xmlns="http://schemas.microsoft.com/office/spreadsheetml/2009/9/main" objectType="CheckBox" fmlaLink="BS194" lockText="1" noThreeD="1"/>
</file>

<file path=xl/ctrlProps/ctrlProp138.xml><?xml version="1.0" encoding="utf-8"?>
<formControlPr xmlns="http://schemas.microsoft.com/office/spreadsheetml/2009/9/main" objectType="CheckBox" fmlaLink="BT194" lockText="1" noThreeD="1"/>
</file>

<file path=xl/ctrlProps/ctrlProp139.xml><?xml version="1.0" encoding="utf-8"?>
<formControlPr xmlns="http://schemas.microsoft.com/office/spreadsheetml/2009/9/main" objectType="CheckBox" fmlaLink="BM196" lockText="1" noThreeD="1"/>
</file>

<file path=xl/ctrlProps/ctrlProp140.xml><?xml version="1.0" encoding="utf-8"?>
<formControlPr xmlns="http://schemas.microsoft.com/office/spreadsheetml/2009/9/main" objectType="CheckBox" fmlaLink="BN196" lockText="1" noThreeD="1"/>
</file>

<file path=xl/ctrlProps/ctrlProp141.xml><?xml version="1.0" encoding="utf-8"?>
<formControlPr xmlns="http://schemas.microsoft.com/office/spreadsheetml/2009/9/main" objectType="CheckBox" fmlaLink="BO196" lockText="1" noThreeD="1"/>
</file>

<file path=xl/ctrlProps/ctrlProp142.xml><?xml version="1.0" encoding="utf-8"?>
<formControlPr xmlns="http://schemas.microsoft.com/office/spreadsheetml/2009/9/main" objectType="CheckBox" fmlaLink="BP196" lockText="1" noThreeD="1"/>
</file>

<file path=xl/ctrlProps/ctrlProp143.xml><?xml version="1.0" encoding="utf-8"?>
<formControlPr xmlns="http://schemas.microsoft.com/office/spreadsheetml/2009/9/main" objectType="CheckBox" fmlaLink="BQ196" lockText="1" noThreeD="1"/>
</file>

<file path=xl/ctrlProps/ctrlProp144.xml><?xml version="1.0" encoding="utf-8"?>
<formControlPr xmlns="http://schemas.microsoft.com/office/spreadsheetml/2009/9/main" objectType="CheckBox" fmlaLink="BR196" lockText="1" noThreeD="1"/>
</file>

<file path=xl/ctrlProps/ctrlProp145.xml><?xml version="1.0" encoding="utf-8"?>
<formControlPr xmlns="http://schemas.microsoft.com/office/spreadsheetml/2009/9/main" objectType="CheckBox" fmlaLink="BS196" lockText="1" noThreeD="1"/>
</file>

<file path=xl/ctrlProps/ctrlProp146.xml><?xml version="1.0" encoding="utf-8"?>
<formControlPr xmlns="http://schemas.microsoft.com/office/spreadsheetml/2009/9/main" objectType="CheckBox" fmlaLink="BT196" lockText="1" noThreeD="1"/>
</file>

<file path=xl/ctrlProps/ctrlProp147.xml><?xml version="1.0" encoding="utf-8"?>
<formControlPr xmlns="http://schemas.microsoft.com/office/spreadsheetml/2009/9/main" objectType="CheckBox" fmlaLink="BM198" lockText="1" noThreeD="1"/>
</file>

<file path=xl/ctrlProps/ctrlProp148.xml><?xml version="1.0" encoding="utf-8"?>
<formControlPr xmlns="http://schemas.microsoft.com/office/spreadsheetml/2009/9/main" objectType="CheckBox" fmlaLink="BN198" lockText="1" noThreeD="1"/>
</file>

<file path=xl/ctrlProps/ctrlProp149.xml><?xml version="1.0" encoding="utf-8"?>
<formControlPr xmlns="http://schemas.microsoft.com/office/spreadsheetml/2009/9/main" objectType="CheckBox" fmlaLink="BO198" lockText="1" noThreeD="1"/>
</file>

<file path=xl/ctrlProps/ctrlProp150.xml><?xml version="1.0" encoding="utf-8"?>
<formControlPr xmlns="http://schemas.microsoft.com/office/spreadsheetml/2009/9/main" objectType="CheckBox" fmlaLink="BP198" lockText="1" noThreeD="1"/>
</file>

<file path=xl/ctrlProps/ctrlProp151.xml><?xml version="1.0" encoding="utf-8"?>
<formControlPr xmlns="http://schemas.microsoft.com/office/spreadsheetml/2009/9/main" objectType="CheckBox" fmlaLink="BQ198" lockText="1" noThreeD="1"/>
</file>

<file path=xl/ctrlProps/ctrlProp152.xml><?xml version="1.0" encoding="utf-8"?>
<formControlPr xmlns="http://schemas.microsoft.com/office/spreadsheetml/2009/9/main" objectType="CheckBox" fmlaLink="BR198" lockText="1" noThreeD="1"/>
</file>

<file path=xl/ctrlProps/ctrlProp153.xml><?xml version="1.0" encoding="utf-8"?>
<formControlPr xmlns="http://schemas.microsoft.com/office/spreadsheetml/2009/9/main" objectType="CheckBox" fmlaLink="BS198" lockText="1" noThreeD="1"/>
</file>

<file path=xl/ctrlProps/ctrlProp154.xml><?xml version="1.0" encoding="utf-8"?>
<formControlPr xmlns="http://schemas.microsoft.com/office/spreadsheetml/2009/9/main" objectType="CheckBox" fmlaLink="BT198" lockText="1" noThreeD="1"/>
</file>

<file path=xl/ctrlProps/ctrlProp155.xml><?xml version="1.0" encoding="utf-8"?>
<formControlPr xmlns="http://schemas.microsoft.com/office/spreadsheetml/2009/9/main" objectType="CheckBox" fmlaLink="BM200" lockText="1" noThreeD="1"/>
</file>

<file path=xl/ctrlProps/ctrlProp156.xml><?xml version="1.0" encoding="utf-8"?>
<formControlPr xmlns="http://schemas.microsoft.com/office/spreadsheetml/2009/9/main" objectType="CheckBox" fmlaLink="BN200" lockText="1" noThreeD="1"/>
</file>

<file path=xl/ctrlProps/ctrlProp157.xml><?xml version="1.0" encoding="utf-8"?>
<formControlPr xmlns="http://schemas.microsoft.com/office/spreadsheetml/2009/9/main" objectType="CheckBox" fmlaLink="BO200" lockText="1" noThreeD="1"/>
</file>

<file path=xl/ctrlProps/ctrlProp158.xml><?xml version="1.0" encoding="utf-8"?>
<formControlPr xmlns="http://schemas.microsoft.com/office/spreadsheetml/2009/9/main" objectType="CheckBox" fmlaLink="BP200" lockText="1" noThreeD="1"/>
</file>

<file path=xl/ctrlProps/ctrlProp159.xml><?xml version="1.0" encoding="utf-8"?>
<formControlPr xmlns="http://schemas.microsoft.com/office/spreadsheetml/2009/9/main" objectType="CheckBox" fmlaLink="BQ200" lockText="1" noThreeD="1"/>
</file>

<file path=xl/ctrlProps/ctrlProp160.xml><?xml version="1.0" encoding="utf-8"?>
<formControlPr xmlns="http://schemas.microsoft.com/office/spreadsheetml/2009/9/main" objectType="CheckBox" fmlaLink="BR200" lockText="1" noThreeD="1"/>
</file>

<file path=xl/ctrlProps/ctrlProp161.xml><?xml version="1.0" encoding="utf-8"?>
<formControlPr xmlns="http://schemas.microsoft.com/office/spreadsheetml/2009/9/main" objectType="CheckBox" fmlaLink="BS200" lockText="1" noThreeD="1"/>
</file>

<file path=xl/ctrlProps/ctrlProp162.xml><?xml version="1.0" encoding="utf-8"?>
<formControlPr xmlns="http://schemas.microsoft.com/office/spreadsheetml/2009/9/main" objectType="CheckBox" fmlaLink="BT200" lockText="1" noThreeD="1"/>
</file>

<file path=xl/ctrlProps/ctrlProp163.xml><?xml version="1.0" encoding="utf-8"?>
<formControlPr xmlns="http://schemas.microsoft.com/office/spreadsheetml/2009/9/main" objectType="CheckBox" fmlaLink="BM202" lockText="1" noThreeD="1"/>
</file>

<file path=xl/ctrlProps/ctrlProp164.xml><?xml version="1.0" encoding="utf-8"?>
<formControlPr xmlns="http://schemas.microsoft.com/office/spreadsheetml/2009/9/main" objectType="CheckBox" fmlaLink="BN202" lockText="1" noThreeD="1"/>
</file>

<file path=xl/ctrlProps/ctrlProp165.xml><?xml version="1.0" encoding="utf-8"?>
<formControlPr xmlns="http://schemas.microsoft.com/office/spreadsheetml/2009/9/main" objectType="CheckBox" fmlaLink="BO202" lockText="1" noThreeD="1"/>
</file>

<file path=xl/ctrlProps/ctrlProp166.xml><?xml version="1.0" encoding="utf-8"?>
<formControlPr xmlns="http://schemas.microsoft.com/office/spreadsheetml/2009/9/main" objectType="CheckBox" fmlaLink="BP202" lockText="1" noThreeD="1"/>
</file>

<file path=xl/ctrlProps/ctrlProp167.xml><?xml version="1.0" encoding="utf-8"?>
<formControlPr xmlns="http://schemas.microsoft.com/office/spreadsheetml/2009/9/main" objectType="CheckBox" fmlaLink="BQ202" lockText="1" noThreeD="1"/>
</file>

<file path=xl/ctrlProps/ctrlProp168.xml><?xml version="1.0" encoding="utf-8"?>
<formControlPr xmlns="http://schemas.microsoft.com/office/spreadsheetml/2009/9/main" objectType="CheckBox" fmlaLink="BR202" lockText="1" noThreeD="1"/>
</file>

<file path=xl/ctrlProps/ctrlProp169.xml><?xml version="1.0" encoding="utf-8"?>
<formControlPr xmlns="http://schemas.microsoft.com/office/spreadsheetml/2009/9/main" objectType="CheckBox" fmlaLink="BS202" lockText="1" noThreeD="1"/>
</file>

<file path=xl/ctrlProps/ctrlProp170.xml><?xml version="1.0" encoding="utf-8"?>
<formControlPr xmlns="http://schemas.microsoft.com/office/spreadsheetml/2009/9/main" objectType="CheckBox" fmlaLink="BT202" lockText="1" noThreeD="1"/>
</file>

<file path=xl/ctrlProps/ctrlProp171.xml><?xml version="1.0" encoding="utf-8"?>
<formControlPr xmlns="http://schemas.microsoft.com/office/spreadsheetml/2009/9/main" objectType="CheckBox" fmlaLink="BM204" lockText="1" noThreeD="1"/>
</file>

<file path=xl/ctrlProps/ctrlProp172.xml><?xml version="1.0" encoding="utf-8"?>
<formControlPr xmlns="http://schemas.microsoft.com/office/spreadsheetml/2009/9/main" objectType="CheckBox" fmlaLink="BN204" lockText="1" noThreeD="1"/>
</file>

<file path=xl/ctrlProps/ctrlProp173.xml><?xml version="1.0" encoding="utf-8"?>
<formControlPr xmlns="http://schemas.microsoft.com/office/spreadsheetml/2009/9/main" objectType="CheckBox" fmlaLink="BO204" lockText="1" noThreeD="1"/>
</file>

<file path=xl/ctrlProps/ctrlProp174.xml><?xml version="1.0" encoding="utf-8"?>
<formControlPr xmlns="http://schemas.microsoft.com/office/spreadsheetml/2009/9/main" objectType="CheckBox" fmlaLink="BP204" lockText="1" noThreeD="1"/>
</file>

<file path=xl/ctrlProps/ctrlProp175.xml><?xml version="1.0" encoding="utf-8"?>
<formControlPr xmlns="http://schemas.microsoft.com/office/spreadsheetml/2009/9/main" objectType="CheckBox" fmlaLink="BQ204" lockText="1" noThreeD="1"/>
</file>

<file path=xl/ctrlProps/ctrlProp176.xml><?xml version="1.0" encoding="utf-8"?>
<formControlPr xmlns="http://schemas.microsoft.com/office/spreadsheetml/2009/9/main" objectType="CheckBox" fmlaLink="BR204" lockText="1" noThreeD="1"/>
</file>

<file path=xl/ctrlProps/ctrlProp177.xml><?xml version="1.0" encoding="utf-8"?>
<formControlPr xmlns="http://schemas.microsoft.com/office/spreadsheetml/2009/9/main" objectType="CheckBox" fmlaLink="BS204" lockText="1" noThreeD="1"/>
</file>

<file path=xl/ctrlProps/ctrlProp178.xml><?xml version="1.0" encoding="utf-8"?>
<formControlPr xmlns="http://schemas.microsoft.com/office/spreadsheetml/2009/9/main" objectType="CheckBox" fmlaLink="BT204" lockText="1" noThreeD="1"/>
</file>

<file path=xl/ctrlProps/ctrlProp179.xml><?xml version="1.0" encoding="utf-8"?>
<formControlPr xmlns="http://schemas.microsoft.com/office/spreadsheetml/2009/9/main" objectType="CheckBox" fmlaLink="BM206" lockText="1" noThreeD="1"/>
</file>

<file path=xl/ctrlProps/ctrlProp180.xml><?xml version="1.0" encoding="utf-8"?>
<formControlPr xmlns="http://schemas.microsoft.com/office/spreadsheetml/2009/9/main" objectType="CheckBox" fmlaLink="BN206" lockText="1" noThreeD="1"/>
</file>

<file path=xl/ctrlProps/ctrlProp181.xml><?xml version="1.0" encoding="utf-8"?>
<formControlPr xmlns="http://schemas.microsoft.com/office/spreadsheetml/2009/9/main" objectType="CheckBox" fmlaLink="BO206" lockText="1" noThreeD="1"/>
</file>

<file path=xl/ctrlProps/ctrlProp182.xml><?xml version="1.0" encoding="utf-8"?>
<formControlPr xmlns="http://schemas.microsoft.com/office/spreadsheetml/2009/9/main" objectType="CheckBox" fmlaLink="BP206" lockText="1" noThreeD="1"/>
</file>

<file path=xl/ctrlProps/ctrlProp183.xml><?xml version="1.0" encoding="utf-8"?>
<formControlPr xmlns="http://schemas.microsoft.com/office/spreadsheetml/2009/9/main" objectType="CheckBox" fmlaLink="BQ206" lockText="1" noThreeD="1"/>
</file>

<file path=xl/ctrlProps/ctrlProp184.xml><?xml version="1.0" encoding="utf-8"?>
<formControlPr xmlns="http://schemas.microsoft.com/office/spreadsheetml/2009/9/main" objectType="CheckBox" fmlaLink="BR206" lockText="1" noThreeD="1"/>
</file>

<file path=xl/ctrlProps/ctrlProp185.xml><?xml version="1.0" encoding="utf-8"?>
<formControlPr xmlns="http://schemas.microsoft.com/office/spreadsheetml/2009/9/main" objectType="CheckBox" fmlaLink="BS206" lockText="1" noThreeD="1"/>
</file>

<file path=xl/ctrlProps/ctrlProp186.xml><?xml version="1.0" encoding="utf-8"?>
<formControlPr xmlns="http://schemas.microsoft.com/office/spreadsheetml/2009/9/main" objectType="CheckBox" fmlaLink="BT206" lockText="1" noThreeD="1"/>
</file>

<file path=xl/ctrlProps/ctrlProp187.xml><?xml version="1.0" encoding="utf-8"?>
<formControlPr xmlns="http://schemas.microsoft.com/office/spreadsheetml/2009/9/main" objectType="CheckBox" fmlaLink="BM208" lockText="1" noThreeD="1"/>
</file>

<file path=xl/ctrlProps/ctrlProp188.xml><?xml version="1.0" encoding="utf-8"?>
<formControlPr xmlns="http://schemas.microsoft.com/office/spreadsheetml/2009/9/main" objectType="CheckBox" fmlaLink="BN208" lockText="1" noThreeD="1"/>
</file>

<file path=xl/ctrlProps/ctrlProp189.xml><?xml version="1.0" encoding="utf-8"?>
<formControlPr xmlns="http://schemas.microsoft.com/office/spreadsheetml/2009/9/main" objectType="CheckBox" fmlaLink="BO208" lockText="1" noThreeD="1"/>
</file>

<file path=xl/ctrlProps/ctrlProp190.xml><?xml version="1.0" encoding="utf-8"?>
<formControlPr xmlns="http://schemas.microsoft.com/office/spreadsheetml/2009/9/main" objectType="CheckBox" fmlaLink="BP208" lockText="1" noThreeD="1"/>
</file>

<file path=xl/ctrlProps/ctrlProp191.xml><?xml version="1.0" encoding="utf-8"?>
<formControlPr xmlns="http://schemas.microsoft.com/office/spreadsheetml/2009/9/main" objectType="CheckBox" fmlaLink="BQ208" lockText="1" noThreeD="1"/>
</file>

<file path=xl/ctrlProps/ctrlProp192.xml><?xml version="1.0" encoding="utf-8"?>
<formControlPr xmlns="http://schemas.microsoft.com/office/spreadsheetml/2009/9/main" objectType="CheckBox" fmlaLink="BR208" lockText="1" noThreeD="1"/>
</file>

<file path=xl/ctrlProps/ctrlProp193.xml><?xml version="1.0" encoding="utf-8"?>
<formControlPr xmlns="http://schemas.microsoft.com/office/spreadsheetml/2009/9/main" objectType="CheckBox" fmlaLink="BS208" lockText="1" noThreeD="1"/>
</file>

<file path=xl/ctrlProps/ctrlProp194.xml><?xml version="1.0" encoding="utf-8"?>
<formControlPr xmlns="http://schemas.microsoft.com/office/spreadsheetml/2009/9/main" objectType="CheckBox" fmlaLink="BT208" lockText="1" noThreeD="1"/>
</file>

<file path=xl/ctrlProps/ctrlProp195.xml><?xml version="1.0" encoding="utf-8"?>
<formControlPr xmlns="http://schemas.microsoft.com/office/spreadsheetml/2009/9/main" objectType="CheckBox" fmlaLink="BM210" lockText="1" noThreeD="1"/>
</file>

<file path=xl/ctrlProps/ctrlProp196.xml><?xml version="1.0" encoding="utf-8"?>
<formControlPr xmlns="http://schemas.microsoft.com/office/spreadsheetml/2009/9/main" objectType="CheckBox" fmlaLink="BN210" lockText="1" noThreeD="1"/>
</file>

<file path=xl/ctrlProps/ctrlProp197.xml><?xml version="1.0" encoding="utf-8"?>
<formControlPr xmlns="http://schemas.microsoft.com/office/spreadsheetml/2009/9/main" objectType="CheckBox" fmlaLink="BO210" lockText="1" noThreeD="1"/>
</file>

<file path=xl/ctrlProps/ctrlProp198.xml><?xml version="1.0" encoding="utf-8"?>
<formControlPr xmlns="http://schemas.microsoft.com/office/spreadsheetml/2009/9/main" objectType="CheckBox" fmlaLink="BP210" lockText="1" noThreeD="1"/>
</file>

<file path=xl/ctrlProps/ctrlProp199.xml><?xml version="1.0" encoding="utf-8"?>
<formControlPr xmlns="http://schemas.microsoft.com/office/spreadsheetml/2009/9/main" objectType="CheckBox" fmlaLink="BQ210" lockText="1" noThreeD="1"/>
</file>

<file path=xl/ctrlProps/ctrlProp200.xml><?xml version="1.0" encoding="utf-8"?>
<formControlPr xmlns="http://schemas.microsoft.com/office/spreadsheetml/2009/9/main" objectType="CheckBox" fmlaLink="BR210" lockText="1" noThreeD="1"/>
</file>

<file path=xl/ctrlProps/ctrlProp201.xml><?xml version="1.0" encoding="utf-8"?>
<formControlPr xmlns="http://schemas.microsoft.com/office/spreadsheetml/2009/9/main" objectType="CheckBox" fmlaLink="BS210" lockText="1" noThreeD="1"/>
</file>

<file path=xl/ctrlProps/ctrlProp202.xml><?xml version="1.0" encoding="utf-8"?>
<formControlPr xmlns="http://schemas.microsoft.com/office/spreadsheetml/2009/9/main" objectType="CheckBox" fmlaLink="BT210" lockText="1" noThreeD="1"/>
</file>

<file path=xl/ctrlProps/ctrlProp203.xml><?xml version="1.0" encoding="utf-8"?>
<formControlPr xmlns="http://schemas.microsoft.com/office/spreadsheetml/2009/9/main" objectType="CheckBox" fmlaLink="BM212" lockText="1" noThreeD="1"/>
</file>

<file path=xl/ctrlProps/ctrlProp204.xml><?xml version="1.0" encoding="utf-8"?>
<formControlPr xmlns="http://schemas.microsoft.com/office/spreadsheetml/2009/9/main" objectType="CheckBox" fmlaLink="BN212" lockText="1" noThreeD="1"/>
</file>

<file path=xl/ctrlProps/ctrlProp205.xml><?xml version="1.0" encoding="utf-8"?>
<formControlPr xmlns="http://schemas.microsoft.com/office/spreadsheetml/2009/9/main" objectType="CheckBox" fmlaLink="BO212" lockText="1" noThreeD="1"/>
</file>

<file path=xl/ctrlProps/ctrlProp206.xml><?xml version="1.0" encoding="utf-8"?>
<formControlPr xmlns="http://schemas.microsoft.com/office/spreadsheetml/2009/9/main" objectType="CheckBox" fmlaLink="BP212" lockText="1" noThreeD="1"/>
</file>

<file path=xl/ctrlProps/ctrlProp207.xml><?xml version="1.0" encoding="utf-8"?>
<formControlPr xmlns="http://schemas.microsoft.com/office/spreadsheetml/2009/9/main" objectType="CheckBox" fmlaLink="BQ212" lockText="1" noThreeD="1"/>
</file>

<file path=xl/ctrlProps/ctrlProp208.xml><?xml version="1.0" encoding="utf-8"?>
<formControlPr xmlns="http://schemas.microsoft.com/office/spreadsheetml/2009/9/main" objectType="CheckBox" fmlaLink="BR212" lockText="1" noThreeD="1"/>
</file>

<file path=xl/ctrlProps/ctrlProp209.xml><?xml version="1.0" encoding="utf-8"?>
<formControlPr xmlns="http://schemas.microsoft.com/office/spreadsheetml/2009/9/main" objectType="CheckBox" fmlaLink="BS212" lockText="1" noThreeD="1"/>
</file>

<file path=xl/ctrlProps/ctrlProp210.xml><?xml version="1.0" encoding="utf-8"?>
<formControlPr xmlns="http://schemas.microsoft.com/office/spreadsheetml/2009/9/main" objectType="CheckBox" fmlaLink="BT212" lockText="1" noThreeD="1"/>
</file>

<file path=xl/ctrlProps/ctrlProp211.xml><?xml version="1.0" encoding="utf-8"?>
<formControlPr xmlns="http://schemas.microsoft.com/office/spreadsheetml/2009/9/main" objectType="CheckBox" fmlaLink="BM214" lockText="1" noThreeD="1"/>
</file>

<file path=xl/ctrlProps/ctrlProp212.xml><?xml version="1.0" encoding="utf-8"?>
<formControlPr xmlns="http://schemas.microsoft.com/office/spreadsheetml/2009/9/main" objectType="CheckBox" fmlaLink="BN214" lockText="1" noThreeD="1"/>
</file>

<file path=xl/ctrlProps/ctrlProp213.xml><?xml version="1.0" encoding="utf-8"?>
<formControlPr xmlns="http://schemas.microsoft.com/office/spreadsheetml/2009/9/main" objectType="CheckBox" fmlaLink="BO214" lockText="1" noThreeD="1"/>
</file>

<file path=xl/ctrlProps/ctrlProp214.xml><?xml version="1.0" encoding="utf-8"?>
<formControlPr xmlns="http://schemas.microsoft.com/office/spreadsheetml/2009/9/main" objectType="CheckBox" fmlaLink="BP214" lockText="1" noThreeD="1"/>
</file>

<file path=xl/ctrlProps/ctrlProp215.xml><?xml version="1.0" encoding="utf-8"?>
<formControlPr xmlns="http://schemas.microsoft.com/office/spreadsheetml/2009/9/main" objectType="CheckBox" fmlaLink="BQ214" lockText="1" noThreeD="1"/>
</file>

<file path=xl/ctrlProps/ctrlProp216.xml><?xml version="1.0" encoding="utf-8"?>
<formControlPr xmlns="http://schemas.microsoft.com/office/spreadsheetml/2009/9/main" objectType="CheckBox" fmlaLink="BR214" lockText="1" noThreeD="1"/>
</file>

<file path=xl/ctrlProps/ctrlProp217.xml><?xml version="1.0" encoding="utf-8"?>
<formControlPr xmlns="http://schemas.microsoft.com/office/spreadsheetml/2009/9/main" objectType="CheckBox" fmlaLink="BS214" lockText="1" noThreeD="1"/>
</file>

<file path=xl/ctrlProps/ctrlProp218.xml><?xml version="1.0" encoding="utf-8"?>
<formControlPr xmlns="http://schemas.microsoft.com/office/spreadsheetml/2009/9/main" objectType="CheckBox" fmlaLink="BT214" lockText="1" noThreeD="1"/>
</file>

<file path=xl/ctrlProps/ctrlProp219.xml><?xml version="1.0" encoding="utf-8"?>
<formControlPr xmlns="http://schemas.microsoft.com/office/spreadsheetml/2009/9/main" objectType="CheckBox" fmlaLink="BM216" lockText="1" noThreeD="1"/>
</file>

<file path=xl/ctrlProps/ctrlProp220.xml><?xml version="1.0" encoding="utf-8"?>
<formControlPr xmlns="http://schemas.microsoft.com/office/spreadsheetml/2009/9/main" objectType="CheckBox" fmlaLink="BN216" lockText="1" noThreeD="1"/>
</file>

<file path=xl/ctrlProps/ctrlProp221.xml><?xml version="1.0" encoding="utf-8"?>
<formControlPr xmlns="http://schemas.microsoft.com/office/spreadsheetml/2009/9/main" objectType="CheckBox" fmlaLink="BO216" lockText="1" noThreeD="1"/>
</file>

<file path=xl/ctrlProps/ctrlProp222.xml><?xml version="1.0" encoding="utf-8"?>
<formControlPr xmlns="http://schemas.microsoft.com/office/spreadsheetml/2009/9/main" objectType="CheckBox" fmlaLink="BP216" lockText="1" noThreeD="1"/>
</file>

<file path=xl/ctrlProps/ctrlProp223.xml><?xml version="1.0" encoding="utf-8"?>
<formControlPr xmlns="http://schemas.microsoft.com/office/spreadsheetml/2009/9/main" objectType="CheckBox" fmlaLink="BQ216" lockText="1" noThreeD="1"/>
</file>

<file path=xl/ctrlProps/ctrlProp224.xml><?xml version="1.0" encoding="utf-8"?>
<formControlPr xmlns="http://schemas.microsoft.com/office/spreadsheetml/2009/9/main" objectType="CheckBox" fmlaLink="BR216" lockText="1" noThreeD="1"/>
</file>

<file path=xl/ctrlProps/ctrlProp225.xml><?xml version="1.0" encoding="utf-8"?>
<formControlPr xmlns="http://schemas.microsoft.com/office/spreadsheetml/2009/9/main" objectType="CheckBox" fmlaLink="BS216" lockText="1" noThreeD="1"/>
</file>

<file path=xl/ctrlProps/ctrlProp226.xml><?xml version="1.0" encoding="utf-8"?>
<formControlPr xmlns="http://schemas.microsoft.com/office/spreadsheetml/2009/9/main" objectType="CheckBox" fmlaLink="BT216" lockText="1" noThreeD="1"/>
</file>

<file path=xl/ctrlProps/ctrlProp227.xml><?xml version="1.0" encoding="utf-8"?>
<formControlPr xmlns="http://schemas.microsoft.com/office/spreadsheetml/2009/9/main" objectType="CheckBox" fmlaLink="BM218" lockText="1" noThreeD="1"/>
</file>

<file path=xl/ctrlProps/ctrlProp228.xml><?xml version="1.0" encoding="utf-8"?>
<formControlPr xmlns="http://schemas.microsoft.com/office/spreadsheetml/2009/9/main" objectType="CheckBox" fmlaLink="BN218" lockText="1" noThreeD="1"/>
</file>

<file path=xl/ctrlProps/ctrlProp229.xml><?xml version="1.0" encoding="utf-8"?>
<formControlPr xmlns="http://schemas.microsoft.com/office/spreadsheetml/2009/9/main" objectType="CheckBox" fmlaLink="BO218" lockText="1" noThreeD="1"/>
</file>

<file path=xl/ctrlProps/ctrlProp230.xml><?xml version="1.0" encoding="utf-8"?>
<formControlPr xmlns="http://schemas.microsoft.com/office/spreadsheetml/2009/9/main" objectType="CheckBox" fmlaLink="BP218" lockText="1" noThreeD="1"/>
</file>

<file path=xl/ctrlProps/ctrlProp231.xml><?xml version="1.0" encoding="utf-8"?>
<formControlPr xmlns="http://schemas.microsoft.com/office/spreadsheetml/2009/9/main" objectType="CheckBox" fmlaLink="BQ218" lockText="1" noThreeD="1"/>
</file>

<file path=xl/ctrlProps/ctrlProp232.xml><?xml version="1.0" encoding="utf-8"?>
<formControlPr xmlns="http://schemas.microsoft.com/office/spreadsheetml/2009/9/main" objectType="CheckBox" fmlaLink="BR218" lockText="1" noThreeD="1"/>
</file>

<file path=xl/ctrlProps/ctrlProp233.xml><?xml version="1.0" encoding="utf-8"?>
<formControlPr xmlns="http://schemas.microsoft.com/office/spreadsheetml/2009/9/main" objectType="CheckBox" fmlaLink="BS218" lockText="1" noThreeD="1"/>
</file>

<file path=xl/ctrlProps/ctrlProp234.xml><?xml version="1.0" encoding="utf-8"?>
<formControlPr xmlns="http://schemas.microsoft.com/office/spreadsheetml/2009/9/main" objectType="CheckBox" fmlaLink="BT218" lockText="1" noThreeD="1"/>
</file>

<file path=xl/ctrlProps/ctrlProp235.xml><?xml version="1.0" encoding="utf-8"?>
<formControlPr xmlns="http://schemas.microsoft.com/office/spreadsheetml/2009/9/main" objectType="CheckBox" fmlaLink="BM220" lockText="1" noThreeD="1"/>
</file>

<file path=xl/ctrlProps/ctrlProp236.xml><?xml version="1.0" encoding="utf-8"?>
<formControlPr xmlns="http://schemas.microsoft.com/office/spreadsheetml/2009/9/main" objectType="CheckBox" fmlaLink="BN220" lockText="1" noThreeD="1"/>
</file>

<file path=xl/ctrlProps/ctrlProp237.xml><?xml version="1.0" encoding="utf-8"?>
<formControlPr xmlns="http://schemas.microsoft.com/office/spreadsheetml/2009/9/main" objectType="CheckBox" fmlaLink="BO220" lockText="1" noThreeD="1"/>
</file>

<file path=xl/ctrlProps/ctrlProp238.xml><?xml version="1.0" encoding="utf-8"?>
<formControlPr xmlns="http://schemas.microsoft.com/office/spreadsheetml/2009/9/main" objectType="CheckBox" fmlaLink="BP220" lockText="1" noThreeD="1"/>
</file>

<file path=xl/ctrlProps/ctrlProp239.xml><?xml version="1.0" encoding="utf-8"?>
<formControlPr xmlns="http://schemas.microsoft.com/office/spreadsheetml/2009/9/main" objectType="CheckBox" fmlaLink="BQ220" lockText="1" noThreeD="1"/>
</file>

<file path=xl/ctrlProps/ctrlProp240.xml><?xml version="1.0" encoding="utf-8"?>
<formControlPr xmlns="http://schemas.microsoft.com/office/spreadsheetml/2009/9/main" objectType="CheckBox" fmlaLink="BR220" lockText="1" noThreeD="1"/>
</file>

<file path=xl/ctrlProps/ctrlProp241.xml><?xml version="1.0" encoding="utf-8"?>
<formControlPr xmlns="http://schemas.microsoft.com/office/spreadsheetml/2009/9/main" objectType="CheckBox" fmlaLink="BS220" lockText="1" noThreeD="1"/>
</file>

<file path=xl/ctrlProps/ctrlProp242.xml><?xml version="1.0" encoding="utf-8"?>
<formControlPr xmlns="http://schemas.microsoft.com/office/spreadsheetml/2009/9/main" objectType="CheckBox" fmlaLink="BT220" lockText="1" noThreeD="1"/>
</file>

<file path=xl/ctrlProps/ctrlProp243.xml><?xml version="1.0" encoding="utf-8"?>
<formControlPr xmlns="http://schemas.microsoft.com/office/spreadsheetml/2009/9/main" objectType="CheckBox" fmlaLink="BM222" lockText="1" noThreeD="1"/>
</file>

<file path=xl/ctrlProps/ctrlProp244.xml><?xml version="1.0" encoding="utf-8"?>
<formControlPr xmlns="http://schemas.microsoft.com/office/spreadsheetml/2009/9/main" objectType="CheckBox" fmlaLink="BN222" lockText="1" noThreeD="1"/>
</file>

<file path=xl/ctrlProps/ctrlProp245.xml><?xml version="1.0" encoding="utf-8"?>
<formControlPr xmlns="http://schemas.microsoft.com/office/spreadsheetml/2009/9/main" objectType="CheckBox" fmlaLink="BO222" lockText="1" noThreeD="1"/>
</file>

<file path=xl/ctrlProps/ctrlProp246.xml><?xml version="1.0" encoding="utf-8"?>
<formControlPr xmlns="http://schemas.microsoft.com/office/spreadsheetml/2009/9/main" objectType="CheckBox" fmlaLink="BP222" lockText="1" noThreeD="1"/>
</file>

<file path=xl/ctrlProps/ctrlProp247.xml><?xml version="1.0" encoding="utf-8"?>
<formControlPr xmlns="http://schemas.microsoft.com/office/spreadsheetml/2009/9/main" objectType="CheckBox" fmlaLink="BQ222" lockText="1" noThreeD="1"/>
</file>

<file path=xl/ctrlProps/ctrlProp248.xml><?xml version="1.0" encoding="utf-8"?>
<formControlPr xmlns="http://schemas.microsoft.com/office/spreadsheetml/2009/9/main" objectType="CheckBox" fmlaLink="BR222" lockText="1" noThreeD="1"/>
</file>

<file path=xl/ctrlProps/ctrlProp249.xml><?xml version="1.0" encoding="utf-8"?>
<formControlPr xmlns="http://schemas.microsoft.com/office/spreadsheetml/2009/9/main" objectType="CheckBox" fmlaLink="BS222" lockText="1" noThreeD="1"/>
</file>

<file path=xl/ctrlProps/ctrlProp250.xml><?xml version="1.0" encoding="utf-8"?>
<formControlPr xmlns="http://schemas.microsoft.com/office/spreadsheetml/2009/9/main" objectType="CheckBox" fmlaLink="BT222" lockText="1" noThreeD="1"/>
</file>

<file path=xl/ctrlProps/ctrlProp251.xml><?xml version="1.0" encoding="utf-8"?>
<formControlPr xmlns="http://schemas.microsoft.com/office/spreadsheetml/2009/9/main" objectType="CheckBox" fmlaLink="BM224" lockText="1" noThreeD="1"/>
</file>

<file path=xl/ctrlProps/ctrlProp252.xml><?xml version="1.0" encoding="utf-8"?>
<formControlPr xmlns="http://schemas.microsoft.com/office/spreadsheetml/2009/9/main" objectType="CheckBox" fmlaLink="BN224" lockText="1" noThreeD="1"/>
</file>

<file path=xl/ctrlProps/ctrlProp253.xml><?xml version="1.0" encoding="utf-8"?>
<formControlPr xmlns="http://schemas.microsoft.com/office/spreadsheetml/2009/9/main" objectType="CheckBox" fmlaLink="BO224" lockText="1" noThreeD="1"/>
</file>

<file path=xl/ctrlProps/ctrlProp254.xml><?xml version="1.0" encoding="utf-8"?>
<formControlPr xmlns="http://schemas.microsoft.com/office/spreadsheetml/2009/9/main" objectType="CheckBox" fmlaLink="BP224" lockText="1" noThreeD="1"/>
</file>

<file path=xl/ctrlProps/ctrlProp255.xml><?xml version="1.0" encoding="utf-8"?>
<formControlPr xmlns="http://schemas.microsoft.com/office/spreadsheetml/2009/9/main" objectType="CheckBox" fmlaLink="BQ224" lockText="1" noThreeD="1"/>
</file>

<file path=xl/ctrlProps/ctrlProp256.xml><?xml version="1.0" encoding="utf-8"?>
<formControlPr xmlns="http://schemas.microsoft.com/office/spreadsheetml/2009/9/main" objectType="CheckBox" fmlaLink="BR224" lockText="1" noThreeD="1"/>
</file>

<file path=xl/ctrlProps/ctrlProp257.xml><?xml version="1.0" encoding="utf-8"?>
<formControlPr xmlns="http://schemas.microsoft.com/office/spreadsheetml/2009/9/main" objectType="CheckBox" fmlaLink="BS224" lockText="1" noThreeD="1"/>
</file>

<file path=xl/ctrlProps/ctrlProp258.xml><?xml version="1.0" encoding="utf-8"?>
<formControlPr xmlns="http://schemas.microsoft.com/office/spreadsheetml/2009/9/main" objectType="CheckBox" fmlaLink="BT224" lockText="1" noThreeD="1"/>
</file>

<file path=xl/ctrlProps/ctrlProp259.xml><?xml version="1.0" encoding="utf-8"?>
<formControlPr xmlns="http://schemas.microsoft.com/office/spreadsheetml/2009/9/main" objectType="CheckBox" fmlaLink="BM231" lockText="1" noThreeD="1"/>
</file>

<file path=xl/ctrlProps/ctrlProp260.xml><?xml version="1.0" encoding="utf-8"?>
<formControlPr xmlns="http://schemas.microsoft.com/office/spreadsheetml/2009/9/main" objectType="CheckBox" fmlaLink="BO231" lockText="1" noThreeD="1"/>
</file>

<file path=xl/ctrlProps/ctrlProp261.xml><?xml version="1.0" encoding="utf-8"?>
<formControlPr xmlns="http://schemas.microsoft.com/office/spreadsheetml/2009/9/main" objectType="CheckBox" fmlaLink="BQ231" lockText="1" noThreeD="1"/>
</file>

<file path=xl/ctrlProps/ctrlProp262.xml><?xml version="1.0" encoding="utf-8"?>
<formControlPr xmlns="http://schemas.microsoft.com/office/spreadsheetml/2009/9/main" objectType="CheckBox" fmlaLink="BS231" lockText="1" noThreeD="1"/>
</file>

<file path=xl/ctrlProps/ctrlProp263.xml><?xml version="1.0" encoding="utf-8"?>
<formControlPr xmlns="http://schemas.microsoft.com/office/spreadsheetml/2009/9/main" objectType="CheckBox" fmlaLink="BT231" lockText="1" noThreeD="1"/>
</file>

<file path=xl/ctrlProps/ctrlProp264.xml><?xml version="1.0" encoding="utf-8"?>
<formControlPr xmlns="http://schemas.microsoft.com/office/spreadsheetml/2009/9/main" objectType="CheckBox" fmlaLink="BM233" lockText="1" noThreeD="1"/>
</file>

<file path=xl/ctrlProps/ctrlProp265.xml><?xml version="1.0" encoding="utf-8"?>
<formControlPr xmlns="http://schemas.microsoft.com/office/spreadsheetml/2009/9/main" objectType="CheckBox" fmlaLink="BO233" lockText="1" noThreeD="1"/>
</file>

<file path=xl/ctrlProps/ctrlProp266.xml><?xml version="1.0" encoding="utf-8"?>
<formControlPr xmlns="http://schemas.microsoft.com/office/spreadsheetml/2009/9/main" objectType="CheckBox" fmlaLink="BP233" lockText="1" noThreeD="1"/>
</file>

<file path=xl/ctrlProps/ctrlProp267.xml><?xml version="1.0" encoding="utf-8"?>
<formControlPr xmlns="http://schemas.microsoft.com/office/spreadsheetml/2009/9/main" objectType="CheckBox" fmlaLink="BQ233" lockText="1" noThreeD="1"/>
</file>

<file path=xl/ctrlProps/ctrlProp268.xml><?xml version="1.0" encoding="utf-8"?>
<formControlPr xmlns="http://schemas.microsoft.com/office/spreadsheetml/2009/9/main" objectType="CheckBox" fmlaLink="BS233" lockText="1" noThreeD="1"/>
</file>

<file path=xl/ctrlProps/ctrlProp269.xml><?xml version="1.0" encoding="utf-8"?>
<formControlPr xmlns="http://schemas.microsoft.com/office/spreadsheetml/2009/9/main" objectType="CheckBox" fmlaLink="BT233" lockText="1" noThreeD="1"/>
</file>

<file path=xl/ctrlProps/ctrlProp270.xml><?xml version="1.0" encoding="utf-8"?>
<formControlPr xmlns="http://schemas.microsoft.com/office/spreadsheetml/2009/9/main" objectType="CheckBox" fmlaLink="BM235" lockText="1" noThreeD="1"/>
</file>

<file path=xl/ctrlProps/ctrlProp271.xml><?xml version="1.0" encoding="utf-8"?>
<formControlPr xmlns="http://schemas.microsoft.com/office/spreadsheetml/2009/9/main" objectType="CheckBox" fmlaLink="BN235" lockText="1" noThreeD="1"/>
</file>

<file path=xl/ctrlProps/ctrlProp272.xml><?xml version="1.0" encoding="utf-8"?>
<formControlPr xmlns="http://schemas.microsoft.com/office/spreadsheetml/2009/9/main" objectType="CheckBox" fmlaLink="BO235" lockText="1" noThreeD="1"/>
</file>

<file path=xl/ctrlProps/ctrlProp273.xml><?xml version="1.0" encoding="utf-8"?>
<formControlPr xmlns="http://schemas.microsoft.com/office/spreadsheetml/2009/9/main" objectType="CheckBox" fmlaLink="BP235" lockText="1" noThreeD="1"/>
</file>

<file path=xl/ctrlProps/ctrlProp274.xml><?xml version="1.0" encoding="utf-8"?>
<formControlPr xmlns="http://schemas.microsoft.com/office/spreadsheetml/2009/9/main" objectType="CheckBox" fmlaLink="BQ235" lockText="1" noThreeD="1"/>
</file>

<file path=xl/ctrlProps/ctrlProp275.xml><?xml version="1.0" encoding="utf-8"?>
<formControlPr xmlns="http://schemas.microsoft.com/office/spreadsheetml/2009/9/main" objectType="CheckBox" fmlaLink="BS235" lockText="1" noThreeD="1"/>
</file>

<file path=xl/ctrlProps/ctrlProp276.xml><?xml version="1.0" encoding="utf-8"?>
<formControlPr xmlns="http://schemas.microsoft.com/office/spreadsheetml/2009/9/main" objectType="CheckBox" fmlaLink="BM237" lockText="1" noThreeD="1"/>
</file>

<file path=xl/ctrlProps/ctrlProp277.xml><?xml version="1.0" encoding="utf-8"?>
<formControlPr xmlns="http://schemas.microsoft.com/office/spreadsheetml/2009/9/main" objectType="CheckBox" fmlaLink="BO237" lockText="1" noThreeD="1"/>
</file>

<file path=xl/ctrlProps/ctrlProp278.xml><?xml version="1.0" encoding="utf-8"?>
<formControlPr xmlns="http://schemas.microsoft.com/office/spreadsheetml/2009/9/main" objectType="CheckBox" fmlaLink="BQ237" lockText="1" noThreeD="1"/>
</file>

<file path=xl/ctrlProps/ctrlProp279.xml><?xml version="1.0" encoding="utf-8"?>
<formControlPr xmlns="http://schemas.microsoft.com/office/spreadsheetml/2009/9/main" objectType="CheckBox" fmlaLink="BS237" lockText="1" noThreeD="1"/>
</file>

<file path=xl/ctrlProps/ctrlProp280.xml><?xml version="1.0" encoding="utf-8"?>
<formControlPr xmlns="http://schemas.microsoft.com/office/spreadsheetml/2009/9/main" objectType="CheckBox" fmlaLink="BM239" lockText="1" noThreeD="1"/>
</file>

<file path=xl/ctrlProps/ctrlProp281.xml><?xml version="1.0" encoding="utf-8"?>
<formControlPr xmlns="http://schemas.microsoft.com/office/spreadsheetml/2009/9/main" objectType="CheckBox" fmlaLink="BO239" lockText="1" noThreeD="1"/>
</file>

<file path=xl/ctrlProps/ctrlProp282.xml><?xml version="1.0" encoding="utf-8"?>
<formControlPr xmlns="http://schemas.microsoft.com/office/spreadsheetml/2009/9/main" objectType="CheckBox" fmlaLink="BQ239" lockText="1" noThreeD="1"/>
</file>

<file path=xl/ctrlProps/ctrlProp283.xml><?xml version="1.0" encoding="utf-8"?>
<formControlPr xmlns="http://schemas.microsoft.com/office/spreadsheetml/2009/9/main" objectType="CheckBox" fmlaLink="BR239" lockText="1" noThreeD="1"/>
</file>

<file path=xl/ctrlProps/ctrlProp284.xml><?xml version="1.0" encoding="utf-8"?>
<formControlPr xmlns="http://schemas.microsoft.com/office/spreadsheetml/2009/9/main" objectType="CheckBox" fmlaLink="BS239" lockText="1" noThreeD="1"/>
</file>

<file path=xl/ctrlProps/ctrlProp285.xml><?xml version="1.0" encoding="utf-8"?>
<formControlPr xmlns="http://schemas.microsoft.com/office/spreadsheetml/2009/9/main" objectType="CheckBox" fmlaLink="BT239" lockText="1" noThreeD="1"/>
</file>

<file path=xl/ctrlProps/ctrlProp286.xml><?xml version="1.0" encoding="utf-8"?>
<formControlPr xmlns="http://schemas.microsoft.com/office/spreadsheetml/2009/9/main" objectType="CheckBox" fmlaLink="BM241" lockText="1" noThreeD="1"/>
</file>

<file path=xl/ctrlProps/ctrlProp287.xml><?xml version="1.0" encoding="utf-8"?>
<formControlPr xmlns="http://schemas.microsoft.com/office/spreadsheetml/2009/9/main" objectType="CheckBox" fmlaLink="BN241" lockText="1" noThreeD="1"/>
</file>

<file path=xl/ctrlProps/ctrlProp288.xml><?xml version="1.0" encoding="utf-8"?>
<formControlPr xmlns="http://schemas.microsoft.com/office/spreadsheetml/2009/9/main" objectType="CheckBox" fmlaLink="BO241" lockText="1" noThreeD="1"/>
</file>

<file path=xl/ctrlProps/ctrlProp289.xml><?xml version="1.0" encoding="utf-8"?>
<formControlPr xmlns="http://schemas.microsoft.com/office/spreadsheetml/2009/9/main" objectType="CheckBox" fmlaLink="BP241" lockText="1" noThreeD="1"/>
</file>

<file path=xl/ctrlProps/ctrlProp290.xml><?xml version="1.0" encoding="utf-8"?>
<formControlPr xmlns="http://schemas.microsoft.com/office/spreadsheetml/2009/9/main" objectType="CheckBox" fmlaLink="BQ241" lockText="1" noThreeD="1"/>
</file>

<file path=xl/ctrlProps/ctrlProp291.xml><?xml version="1.0" encoding="utf-8"?>
<formControlPr xmlns="http://schemas.microsoft.com/office/spreadsheetml/2009/9/main" objectType="CheckBox" fmlaLink="BR241" lockText="1" noThreeD="1"/>
</file>

<file path=xl/ctrlProps/ctrlProp292.xml><?xml version="1.0" encoding="utf-8"?>
<formControlPr xmlns="http://schemas.microsoft.com/office/spreadsheetml/2009/9/main" objectType="CheckBox" fmlaLink="BS241" lockText="1" noThreeD="1"/>
</file>

<file path=xl/ctrlProps/ctrlProp293.xml><?xml version="1.0" encoding="utf-8"?>
<formControlPr xmlns="http://schemas.microsoft.com/office/spreadsheetml/2009/9/main" objectType="CheckBox" fmlaLink="BM243" lockText="1" noThreeD="1"/>
</file>

<file path=xl/ctrlProps/ctrlProp294.xml><?xml version="1.0" encoding="utf-8"?>
<formControlPr xmlns="http://schemas.microsoft.com/office/spreadsheetml/2009/9/main" objectType="CheckBox" fmlaLink="BO243" lockText="1" noThreeD="1"/>
</file>

<file path=xl/ctrlProps/ctrlProp295.xml><?xml version="1.0" encoding="utf-8"?>
<formControlPr xmlns="http://schemas.microsoft.com/office/spreadsheetml/2009/9/main" objectType="CheckBox" fmlaLink="BP243" lockText="1" noThreeD="1"/>
</file>

<file path=xl/ctrlProps/ctrlProp296.xml><?xml version="1.0" encoding="utf-8"?>
<formControlPr xmlns="http://schemas.microsoft.com/office/spreadsheetml/2009/9/main" objectType="CheckBox" fmlaLink="BQ243" lockText="1" noThreeD="1"/>
</file>

<file path=xl/ctrlProps/ctrlProp297.xml><?xml version="1.0" encoding="utf-8"?>
<formControlPr xmlns="http://schemas.microsoft.com/office/spreadsheetml/2009/9/main" objectType="CheckBox" fmlaLink="BR243" lockText="1" noThreeD="1"/>
</file>

<file path=xl/ctrlProps/ctrlProp298.xml><?xml version="1.0" encoding="utf-8"?>
<formControlPr xmlns="http://schemas.microsoft.com/office/spreadsheetml/2009/9/main" objectType="CheckBox" fmlaLink="BS243" lockText="1" noThreeD="1"/>
</file>

<file path=xl/ctrlProps/ctrlProp299.xml><?xml version="1.0" encoding="utf-8"?>
<formControlPr xmlns="http://schemas.microsoft.com/office/spreadsheetml/2009/9/main" objectType="CheckBox" fmlaLink="BT243" lockText="1" noThreeD="1"/>
</file>

<file path=xl/ctrlProps/ctrlProp300.xml><?xml version="1.0" encoding="utf-8"?>
<formControlPr xmlns="http://schemas.microsoft.com/office/spreadsheetml/2009/9/main" objectType="CheckBox" fmlaLink="BM245" lockText="1" noThreeD="1"/>
</file>

<file path=xl/ctrlProps/ctrlProp301.xml><?xml version="1.0" encoding="utf-8"?>
<formControlPr xmlns="http://schemas.microsoft.com/office/spreadsheetml/2009/9/main" objectType="CheckBox" fmlaLink="BN245" lockText="1" noThreeD="1"/>
</file>

<file path=xl/ctrlProps/ctrlProp302.xml><?xml version="1.0" encoding="utf-8"?>
<formControlPr xmlns="http://schemas.microsoft.com/office/spreadsheetml/2009/9/main" objectType="CheckBox" fmlaLink="BO245" lockText="1" noThreeD="1"/>
</file>

<file path=xl/ctrlProps/ctrlProp303.xml><?xml version="1.0" encoding="utf-8"?>
<formControlPr xmlns="http://schemas.microsoft.com/office/spreadsheetml/2009/9/main" objectType="CheckBox" fmlaLink="BQ245" lockText="1" noThreeD="1"/>
</file>

<file path=xl/ctrlProps/ctrlProp304.xml><?xml version="1.0" encoding="utf-8"?>
<formControlPr xmlns="http://schemas.microsoft.com/office/spreadsheetml/2009/9/main" objectType="CheckBox" fmlaLink="BS245" lockText="1" noThreeD="1"/>
</file>

<file path=xl/ctrlProps/ctrlProp305.xml><?xml version="1.0" encoding="utf-8"?>
<formControlPr xmlns="http://schemas.microsoft.com/office/spreadsheetml/2009/9/main" objectType="CheckBox" fmlaLink="BT245" lockText="1" noThreeD="1"/>
</file>

<file path=xl/ctrlProps/ctrlProp306.xml><?xml version="1.0" encoding="utf-8"?>
<formControlPr xmlns="http://schemas.microsoft.com/office/spreadsheetml/2009/9/main" objectType="CheckBox" fmlaLink="BM247" lockText="1" noThreeD="1"/>
</file>

<file path=xl/ctrlProps/ctrlProp307.xml><?xml version="1.0" encoding="utf-8"?>
<formControlPr xmlns="http://schemas.microsoft.com/office/spreadsheetml/2009/9/main" objectType="CheckBox" fmlaLink="BN247" lockText="1" noThreeD="1"/>
</file>

<file path=xl/ctrlProps/ctrlProp308.xml><?xml version="1.0" encoding="utf-8"?>
<formControlPr xmlns="http://schemas.microsoft.com/office/spreadsheetml/2009/9/main" objectType="CheckBox" fmlaLink="BO247" lockText="1" noThreeD="1"/>
</file>

<file path=xl/ctrlProps/ctrlProp309.xml><?xml version="1.0" encoding="utf-8"?>
<formControlPr xmlns="http://schemas.microsoft.com/office/spreadsheetml/2009/9/main" objectType="CheckBox" fmlaLink="BQ247" lockText="1" noThreeD="1"/>
</file>

<file path=xl/ctrlProps/ctrlProp310.xml><?xml version="1.0" encoding="utf-8"?>
<formControlPr xmlns="http://schemas.microsoft.com/office/spreadsheetml/2009/9/main" objectType="CheckBox" fmlaLink="BS247" lockText="1" noThreeD="1"/>
</file>

<file path=xl/ctrlProps/ctrlProp311.xml><?xml version="1.0" encoding="utf-8"?>
<formControlPr xmlns="http://schemas.microsoft.com/office/spreadsheetml/2009/9/main" objectType="CheckBox" fmlaLink="BM249" lockText="1" noThreeD="1"/>
</file>

<file path=xl/ctrlProps/ctrlProp312.xml><?xml version="1.0" encoding="utf-8"?>
<formControlPr xmlns="http://schemas.microsoft.com/office/spreadsheetml/2009/9/main" objectType="CheckBox" fmlaLink="BO249" lockText="1" noThreeD="1"/>
</file>

<file path=xl/ctrlProps/ctrlProp313.xml><?xml version="1.0" encoding="utf-8"?>
<formControlPr xmlns="http://schemas.microsoft.com/office/spreadsheetml/2009/9/main" objectType="CheckBox" fmlaLink="BP249" lockText="1" noThreeD="1"/>
</file>

<file path=xl/ctrlProps/ctrlProp314.xml><?xml version="1.0" encoding="utf-8"?>
<formControlPr xmlns="http://schemas.microsoft.com/office/spreadsheetml/2009/9/main" objectType="CheckBox" fmlaLink="BQ249" lockText="1" noThreeD="1"/>
</file>

<file path=xl/ctrlProps/ctrlProp315.xml><?xml version="1.0" encoding="utf-8"?>
<formControlPr xmlns="http://schemas.microsoft.com/office/spreadsheetml/2009/9/main" objectType="CheckBox" fmlaLink="BR249" lockText="1" noThreeD="1"/>
</file>

<file path=xl/ctrlProps/ctrlProp316.xml><?xml version="1.0" encoding="utf-8"?>
<formControlPr xmlns="http://schemas.microsoft.com/office/spreadsheetml/2009/9/main" objectType="CheckBox" fmlaLink="BS249" lockText="1" noThreeD="1"/>
</file>

<file path=xl/ctrlProps/ctrlProp317.xml><?xml version="1.0" encoding="utf-8"?>
<formControlPr xmlns="http://schemas.microsoft.com/office/spreadsheetml/2009/9/main" objectType="CheckBox" fmlaLink="BM251" lockText="1" noThreeD="1"/>
</file>

<file path=xl/ctrlProps/ctrlProp318.xml><?xml version="1.0" encoding="utf-8"?>
<formControlPr xmlns="http://schemas.microsoft.com/office/spreadsheetml/2009/9/main" objectType="CheckBox" fmlaLink="BN251" lockText="1" noThreeD="1"/>
</file>

<file path=xl/ctrlProps/ctrlProp319.xml><?xml version="1.0" encoding="utf-8"?>
<formControlPr xmlns="http://schemas.microsoft.com/office/spreadsheetml/2009/9/main" objectType="CheckBox" fmlaLink="BO251" lockText="1" noThreeD="1"/>
</file>

<file path=xl/ctrlProps/ctrlProp320.xml><?xml version="1.0" encoding="utf-8"?>
<formControlPr xmlns="http://schemas.microsoft.com/office/spreadsheetml/2009/9/main" objectType="CheckBox" fmlaLink="BP251" lockText="1" noThreeD="1"/>
</file>

<file path=xl/ctrlProps/ctrlProp321.xml><?xml version="1.0" encoding="utf-8"?>
<formControlPr xmlns="http://schemas.microsoft.com/office/spreadsheetml/2009/9/main" objectType="CheckBox" fmlaLink="BQ251" lockText="1" noThreeD="1"/>
</file>

<file path=xl/ctrlProps/ctrlProp322.xml><?xml version="1.0" encoding="utf-8"?>
<formControlPr xmlns="http://schemas.microsoft.com/office/spreadsheetml/2009/9/main" objectType="CheckBox" fmlaLink="BS251" lockText="1" noThreeD="1"/>
</file>

<file path=xl/ctrlProps/ctrlProp323.xml><?xml version="1.0" encoding="utf-8"?>
<formControlPr xmlns="http://schemas.microsoft.com/office/spreadsheetml/2009/9/main" objectType="CheckBox" fmlaLink="BM253" lockText="1" noThreeD="1"/>
</file>

<file path=xl/ctrlProps/ctrlProp324.xml><?xml version="1.0" encoding="utf-8"?>
<formControlPr xmlns="http://schemas.microsoft.com/office/spreadsheetml/2009/9/main" objectType="CheckBox" fmlaLink="BO253" lockText="1" noThreeD="1"/>
</file>

<file path=xl/ctrlProps/ctrlProp325.xml><?xml version="1.0" encoding="utf-8"?>
<formControlPr xmlns="http://schemas.microsoft.com/office/spreadsheetml/2009/9/main" objectType="CheckBox" fmlaLink="BQ253" lockText="1" noThreeD="1"/>
</file>

<file path=xl/ctrlProps/ctrlProp326.xml><?xml version="1.0" encoding="utf-8"?>
<formControlPr xmlns="http://schemas.microsoft.com/office/spreadsheetml/2009/9/main" objectType="CheckBox" fmlaLink="BS253" lockText="1" noThreeD="1"/>
</file>

<file path=xl/ctrlProps/ctrlProp327.xml><?xml version="1.0" encoding="utf-8"?>
<formControlPr xmlns="http://schemas.microsoft.com/office/spreadsheetml/2009/9/main" objectType="CheckBox" fmlaLink="BM255" lockText="1" noThreeD="1"/>
</file>

<file path=xl/ctrlProps/ctrlProp328.xml><?xml version="1.0" encoding="utf-8"?>
<formControlPr xmlns="http://schemas.microsoft.com/office/spreadsheetml/2009/9/main" objectType="CheckBox" fmlaLink="BO255" lockText="1" noThreeD="1"/>
</file>

<file path=xl/ctrlProps/ctrlProp329.xml><?xml version="1.0" encoding="utf-8"?>
<formControlPr xmlns="http://schemas.microsoft.com/office/spreadsheetml/2009/9/main" objectType="CheckBox" fmlaLink="BQ255" lockText="1" noThreeD="1"/>
</file>

<file path=xl/ctrlProps/ctrlProp330.xml><?xml version="1.0" encoding="utf-8"?>
<formControlPr xmlns="http://schemas.microsoft.com/office/spreadsheetml/2009/9/main" objectType="CheckBox" fmlaLink="BS255" lockText="1" noThreeD="1"/>
</file>

<file path=xl/ctrlProps/ctrlProp331.xml><?xml version="1.0" encoding="utf-8"?>
<formControlPr xmlns="http://schemas.microsoft.com/office/spreadsheetml/2009/9/main" objectType="CheckBox" fmlaLink="BT255" lockText="1" noThreeD="1"/>
</file>

<file path=xl/ctrlProps/ctrlProp332.xml><?xml version="1.0" encoding="utf-8"?>
<formControlPr xmlns="http://schemas.microsoft.com/office/spreadsheetml/2009/9/main" objectType="CheckBox" fmlaLink="BM257" lockText="1" noThreeD="1"/>
</file>

<file path=xl/ctrlProps/ctrlProp333.xml><?xml version="1.0" encoding="utf-8"?>
<formControlPr xmlns="http://schemas.microsoft.com/office/spreadsheetml/2009/9/main" objectType="CheckBox" fmlaLink="BO257" lockText="1" noThreeD="1"/>
</file>

<file path=xl/ctrlProps/ctrlProp334.xml><?xml version="1.0" encoding="utf-8"?>
<formControlPr xmlns="http://schemas.microsoft.com/office/spreadsheetml/2009/9/main" objectType="CheckBox" fmlaLink="BQ257" lockText="1" noThreeD="1"/>
</file>

<file path=xl/ctrlProps/ctrlProp335.xml><?xml version="1.0" encoding="utf-8"?>
<formControlPr xmlns="http://schemas.microsoft.com/office/spreadsheetml/2009/9/main" objectType="CheckBox" fmlaLink="BR257" lockText="1" noThreeD="1"/>
</file>

<file path=xl/ctrlProps/ctrlProp336.xml><?xml version="1.0" encoding="utf-8"?>
<formControlPr xmlns="http://schemas.microsoft.com/office/spreadsheetml/2009/9/main" objectType="CheckBox" fmlaLink="BS257" lockText="1" noThreeD="1"/>
</file>

<file path=xl/ctrlProps/ctrlProp337.xml><?xml version="1.0" encoding="utf-8"?>
<formControlPr xmlns="http://schemas.microsoft.com/office/spreadsheetml/2009/9/main" objectType="CheckBox" fmlaLink="BM259" lockText="1" noThreeD="1"/>
</file>

<file path=xl/ctrlProps/ctrlProp338.xml><?xml version="1.0" encoding="utf-8"?>
<formControlPr xmlns="http://schemas.microsoft.com/office/spreadsheetml/2009/9/main" objectType="CheckBox" fmlaLink="BO259" lockText="1" noThreeD="1"/>
</file>

<file path=xl/ctrlProps/ctrlProp339.xml><?xml version="1.0" encoding="utf-8"?>
<formControlPr xmlns="http://schemas.microsoft.com/office/spreadsheetml/2009/9/main" objectType="CheckBox" fmlaLink="BP259" lockText="1" noThreeD="1"/>
</file>

<file path=xl/ctrlProps/ctrlProp340.xml><?xml version="1.0" encoding="utf-8"?>
<formControlPr xmlns="http://schemas.microsoft.com/office/spreadsheetml/2009/9/main" objectType="CheckBox" fmlaLink="BQ259" lockText="1" noThreeD="1"/>
</file>

<file path=xl/ctrlProps/ctrlProp341.xml><?xml version="1.0" encoding="utf-8"?>
<formControlPr xmlns="http://schemas.microsoft.com/office/spreadsheetml/2009/9/main" objectType="CheckBox" fmlaLink="BS259" lockText="1" noThreeD="1"/>
</file>

<file path=xl/ctrlProps/ctrlProp342.xml><?xml version="1.0" encoding="utf-8"?>
<formControlPr xmlns="http://schemas.microsoft.com/office/spreadsheetml/2009/9/main" objectType="CheckBox" fmlaLink="BM261" lockText="1" noThreeD="1"/>
</file>

<file path=xl/ctrlProps/ctrlProp343.xml><?xml version="1.0" encoding="utf-8"?>
<formControlPr xmlns="http://schemas.microsoft.com/office/spreadsheetml/2009/9/main" objectType="CheckBox" fmlaLink="BO261" lockText="1" noThreeD="1"/>
</file>

<file path=xl/ctrlProps/ctrlProp344.xml><?xml version="1.0" encoding="utf-8"?>
<formControlPr xmlns="http://schemas.microsoft.com/office/spreadsheetml/2009/9/main" objectType="CheckBox" fmlaLink="BQ261" lockText="1" noThreeD="1"/>
</file>

<file path=xl/ctrlProps/ctrlProp345.xml><?xml version="1.0" encoding="utf-8"?>
<formControlPr xmlns="http://schemas.microsoft.com/office/spreadsheetml/2009/9/main" objectType="CheckBox" fmlaLink="BS261" lockText="1" noThreeD="1"/>
</file>

<file path=xl/ctrlProps/ctrlProp346.xml><?xml version="1.0" encoding="utf-8"?>
<formControlPr xmlns="http://schemas.microsoft.com/office/spreadsheetml/2009/9/main" objectType="CheckBox" fmlaLink="BM263" lockText="1" noThreeD="1"/>
</file>

<file path=xl/ctrlProps/ctrlProp347.xml><?xml version="1.0" encoding="utf-8"?>
<formControlPr xmlns="http://schemas.microsoft.com/office/spreadsheetml/2009/9/main" objectType="CheckBox" fmlaLink="BN263" lockText="1" noThreeD="1"/>
</file>

<file path=xl/ctrlProps/ctrlProp348.xml><?xml version="1.0" encoding="utf-8"?>
<formControlPr xmlns="http://schemas.microsoft.com/office/spreadsheetml/2009/9/main" objectType="CheckBox" fmlaLink="BO263" lockText="1" noThreeD="1"/>
</file>

<file path=xl/ctrlProps/ctrlProp349.xml><?xml version="1.0" encoding="utf-8"?>
<formControlPr xmlns="http://schemas.microsoft.com/office/spreadsheetml/2009/9/main" objectType="CheckBox" fmlaLink="BQ263" lockText="1" noThreeD="1"/>
</file>

<file path=xl/ctrlProps/ctrlProp350.xml><?xml version="1.0" encoding="utf-8"?>
<formControlPr xmlns="http://schemas.microsoft.com/office/spreadsheetml/2009/9/main" objectType="CheckBox" fmlaLink="BS263" lockText="1" noThreeD="1"/>
</file>

<file path=xl/ctrlProps/ctrlProp351.xml><?xml version="1.0" encoding="utf-8"?>
<formControlPr xmlns="http://schemas.microsoft.com/office/spreadsheetml/2009/9/main" objectType="CheckBox" fmlaLink="BM265" lockText="1" noThreeD="1"/>
</file>

<file path=xl/ctrlProps/ctrlProp352.xml><?xml version="1.0" encoding="utf-8"?>
<formControlPr xmlns="http://schemas.microsoft.com/office/spreadsheetml/2009/9/main" objectType="CheckBox" fmlaLink="BO265" lockText="1" noThreeD="1"/>
</file>

<file path=xl/ctrlProps/ctrlProp353.xml><?xml version="1.0" encoding="utf-8"?>
<formControlPr xmlns="http://schemas.microsoft.com/office/spreadsheetml/2009/9/main" objectType="CheckBox" fmlaLink="BQ265" lockText="1" noThreeD="1"/>
</file>

<file path=xl/ctrlProps/ctrlProp354.xml><?xml version="1.0" encoding="utf-8"?>
<formControlPr xmlns="http://schemas.microsoft.com/office/spreadsheetml/2009/9/main" objectType="CheckBox" fmlaLink="BR265" lockText="1" noThreeD="1"/>
</file>

<file path=xl/ctrlProps/ctrlProp355.xml><?xml version="1.0" encoding="utf-8"?>
<formControlPr xmlns="http://schemas.microsoft.com/office/spreadsheetml/2009/9/main" objectType="CheckBox" fmlaLink="BS265" lockText="1" noThreeD="1"/>
</file>

<file path=xl/ctrlProps/ctrlProp356.xml><?xml version="1.0" encoding="utf-8"?>
<formControlPr xmlns="http://schemas.microsoft.com/office/spreadsheetml/2009/9/main" objectType="CheckBox" fmlaLink="BM267" lockText="1" noThreeD="1"/>
</file>

<file path=xl/ctrlProps/ctrlProp357.xml><?xml version="1.0" encoding="utf-8"?>
<formControlPr xmlns="http://schemas.microsoft.com/office/spreadsheetml/2009/9/main" objectType="CheckBox" fmlaLink="BO267" lockText="1" noThreeD="1"/>
</file>

<file path=xl/ctrlProps/ctrlProp358.xml><?xml version="1.0" encoding="utf-8"?>
<formControlPr xmlns="http://schemas.microsoft.com/office/spreadsheetml/2009/9/main" objectType="CheckBox" fmlaLink="BQ267" lockText="1" noThreeD="1"/>
</file>

<file path=xl/ctrlProps/ctrlProp359.xml><?xml version="1.0" encoding="utf-8"?>
<formControlPr xmlns="http://schemas.microsoft.com/office/spreadsheetml/2009/9/main" objectType="CheckBox" fmlaLink="BS267" lockText="1" noThreeD="1"/>
</file>

<file path=xl/ctrlProps/ctrlProp360.xml><?xml version="1.0" encoding="utf-8"?>
<formControlPr xmlns="http://schemas.microsoft.com/office/spreadsheetml/2009/9/main" objectType="CheckBox" fmlaLink="BM269" lockText="1" noThreeD="1"/>
</file>

<file path=xl/ctrlProps/ctrlProp361.xml><?xml version="1.0" encoding="utf-8"?>
<formControlPr xmlns="http://schemas.microsoft.com/office/spreadsheetml/2009/9/main" objectType="CheckBox" fmlaLink="BO269" lockText="1" noThreeD="1"/>
</file>

<file path=xl/ctrlProps/ctrlProp362.xml><?xml version="1.0" encoding="utf-8"?>
<formControlPr xmlns="http://schemas.microsoft.com/office/spreadsheetml/2009/9/main" objectType="CheckBox" fmlaLink="BQ269" lockText="1" noThreeD="1"/>
</file>

<file path=xl/ctrlProps/ctrlProp363.xml><?xml version="1.0" encoding="utf-8"?>
<formControlPr xmlns="http://schemas.microsoft.com/office/spreadsheetml/2009/9/main" objectType="CheckBox" fmlaLink="BS269" lockText="1" noThreeD="1"/>
</file>

<file path=xl/ctrlProps/ctrlProp364.xml><?xml version="1.0" encoding="utf-8"?>
<formControlPr xmlns="http://schemas.microsoft.com/office/spreadsheetml/2009/9/main" objectType="CheckBox" fmlaLink="BM271" lockText="1" noThreeD="1"/>
</file>

<file path=xl/ctrlProps/ctrlProp365.xml><?xml version="1.0" encoding="utf-8"?>
<formControlPr xmlns="http://schemas.microsoft.com/office/spreadsheetml/2009/9/main" objectType="CheckBox" fmlaLink="BO271" lockText="1" noThreeD="1"/>
</file>

<file path=xl/ctrlProps/ctrlProp366.xml><?xml version="1.0" encoding="utf-8"?>
<formControlPr xmlns="http://schemas.microsoft.com/office/spreadsheetml/2009/9/main" objectType="CheckBox" fmlaLink="BQ271" lockText="1" noThreeD="1"/>
</file>

<file path=xl/ctrlProps/ctrlProp367.xml><?xml version="1.0" encoding="utf-8"?>
<formControlPr xmlns="http://schemas.microsoft.com/office/spreadsheetml/2009/9/main" objectType="CheckBox" fmlaLink="BS271" lockText="1" noThreeD="1"/>
</file>

<file path=xl/ctrlProps/ctrlProp368.xml><?xml version="1.0" encoding="utf-8"?>
<formControlPr xmlns="http://schemas.microsoft.com/office/spreadsheetml/2009/9/main" objectType="CheckBox" fmlaLink="BM273" lockText="1" noThreeD="1"/>
</file>

<file path=xl/ctrlProps/ctrlProp369.xml><?xml version="1.0" encoding="utf-8"?>
<formControlPr xmlns="http://schemas.microsoft.com/office/spreadsheetml/2009/9/main" objectType="CheckBox" fmlaLink="BO273" lockText="1" noThreeD="1"/>
</file>

<file path=xl/ctrlProps/ctrlProp370.xml><?xml version="1.0" encoding="utf-8"?>
<formControlPr xmlns="http://schemas.microsoft.com/office/spreadsheetml/2009/9/main" objectType="CheckBox" fmlaLink="BQ273" lockText="1" noThreeD="1"/>
</file>

<file path=xl/ctrlProps/ctrlProp371.xml><?xml version="1.0" encoding="utf-8"?>
<formControlPr xmlns="http://schemas.microsoft.com/office/spreadsheetml/2009/9/main" objectType="CheckBox" fmlaLink="BS273" lockText="1" noThreeD="1"/>
</file>

<file path=xl/ctrlProps/ctrlProp372.xml><?xml version="1.0" encoding="utf-8"?>
<formControlPr xmlns="http://schemas.microsoft.com/office/spreadsheetml/2009/9/main" objectType="CheckBox" fmlaLink="BM275" lockText="1" noThreeD="1"/>
</file>

<file path=xl/ctrlProps/ctrlProp373.xml><?xml version="1.0" encoding="utf-8"?>
<formControlPr xmlns="http://schemas.microsoft.com/office/spreadsheetml/2009/9/main" objectType="CheckBox" fmlaLink="BO275" lockText="1" noThreeD="1"/>
</file>

<file path=xl/ctrlProps/ctrlProp374.xml><?xml version="1.0" encoding="utf-8"?>
<formControlPr xmlns="http://schemas.microsoft.com/office/spreadsheetml/2009/9/main" objectType="CheckBox" fmlaLink="BQ275" lockText="1" noThreeD="1"/>
</file>

<file path=xl/ctrlProps/ctrlProp375.xml><?xml version="1.0" encoding="utf-8"?>
<formControlPr xmlns="http://schemas.microsoft.com/office/spreadsheetml/2009/9/main" objectType="CheckBox" fmlaLink="BS275" lockText="1" noThreeD="1"/>
</file>

<file path=xl/ctrlProps/ctrlProp376.xml><?xml version="1.0" encoding="utf-8"?>
<formControlPr xmlns="http://schemas.microsoft.com/office/spreadsheetml/2009/9/main" objectType="CheckBox" fmlaLink="BM277" lockText="1" noThreeD="1"/>
</file>

<file path=xl/ctrlProps/ctrlProp377.xml><?xml version="1.0" encoding="utf-8"?>
<formControlPr xmlns="http://schemas.microsoft.com/office/spreadsheetml/2009/9/main" objectType="CheckBox" fmlaLink="BO277" lockText="1" noThreeD="1"/>
</file>

<file path=xl/ctrlProps/ctrlProp378.xml><?xml version="1.0" encoding="utf-8"?>
<formControlPr xmlns="http://schemas.microsoft.com/office/spreadsheetml/2009/9/main" objectType="CheckBox" fmlaLink="BQ277" lockText="1" noThreeD="1"/>
</file>

<file path=xl/ctrlProps/ctrlProp379.xml><?xml version="1.0" encoding="utf-8"?>
<formControlPr xmlns="http://schemas.microsoft.com/office/spreadsheetml/2009/9/main" objectType="CheckBox" fmlaLink="BS277" lockText="1" noThreeD="1"/>
</file>

<file path=xl/ctrlProps/ctrlProp380.xml><?xml version="1.0" encoding="utf-8"?>
<formControlPr xmlns="http://schemas.microsoft.com/office/spreadsheetml/2009/9/main" objectType="CheckBox" fmlaLink="BM279" lockText="1" noThreeD="1"/>
</file>

<file path=xl/ctrlProps/ctrlProp381.xml><?xml version="1.0" encoding="utf-8"?>
<formControlPr xmlns="http://schemas.microsoft.com/office/spreadsheetml/2009/9/main" objectType="CheckBox" fmlaLink="BO279" lockText="1" noThreeD="1"/>
</file>

<file path=xl/ctrlProps/ctrlProp382.xml><?xml version="1.0" encoding="utf-8"?>
<formControlPr xmlns="http://schemas.microsoft.com/office/spreadsheetml/2009/9/main" objectType="CheckBox" fmlaLink="BQ279" lockText="1" noThreeD="1"/>
</file>

<file path=xl/ctrlProps/ctrlProp383.xml><?xml version="1.0" encoding="utf-8"?>
<formControlPr xmlns="http://schemas.microsoft.com/office/spreadsheetml/2009/9/main" objectType="CheckBox" fmlaLink="BS279" lockText="1" noThreeD="1"/>
</file>

<file path=xl/ctrlProps/ctrlProp384.xml><?xml version="1.0" encoding="utf-8"?>
<formControlPr xmlns="http://schemas.microsoft.com/office/spreadsheetml/2009/9/main" objectType="CheckBox" fmlaLink="BM281" lockText="1" noThreeD="1"/>
</file>

<file path=xl/ctrlProps/ctrlProp385.xml><?xml version="1.0" encoding="utf-8"?>
<formControlPr xmlns="http://schemas.microsoft.com/office/spreadsheetml/2009/9/main" objectType="CheckBox" fmlaLink="BN281" lockText="1" noThreeD="1"/>
</file>

<file path=xl/ctrlProps/ctrlProp386.xml><?xml version="1.0" encoding="utf-8"?>
<formControlPr xmlns="http://schemas.microsoft.com/office/spreadsheetml/2009/9/main" objectType="CheckBox" fmlaLink="BO281" lockText="1" noThreeD="1"/>
</file>

<file path=xl/ctrlProps/ctrlProp387.xml><?xml version="1.0" encoding="utf-8"?>
<formControlPr xmlns="http://schemas.microsoft.com/office/spreadsheetml/2009/9/main" objectType="CheckBox" fmlaLink="BP281" lockText="1" noThreeD="1"/>
</file>

<file path=xl/ctrlProps/ctrlProp388.xml><?xml version="1.0" encoding="utf-8"?>
<formControlPr xmlns="http://schemas.microsoft.com/office/spreadsheetml/2009/9/main" objectType="CheckBox" fmlaLink="BQ281" lockText="1" noThreeD="1"/>
</file>

<file path=xl/ctrlProps/ctrlProp389.xml><?xml version="1.0" encoding="utf-8"?>
<formControlPr xmlns="http://schemas.microsoft.com/office/spreadsheetml/2009/9/main" objectType="CheckBox" fmlaLink="BS281" lockText="1" noThreeD="1"/>
</file>

<file path=xl/ctrlProps/ctrlProp390.xml><?xml version="1.0" encoding="utf-8"?>
<formControlPr xmlns="http://schemas.microsoft.com/office/spreadsheetml/2009/9/main" objectType="CheckBox" fmlaLink="BM283" lockText="1" noThreeD="1"/>
</file>

<file path=xl/ctrlProps/ctrlProp391.xml><?xml version="1.0" encoding="utf-8"?>
<formControlPr xmlns="http://schemas.microsoft.com/office/spreadsheetml/2009/9/main" objectType="CheckBox" fmlaLink="BO283" lockText="1" noThreeD="1"/>
</file>

<file path=xl/ctrlProps/ctrlProp392.xml><?xml version="1.0" encoding="utf-8"?>
<formControlPr xmlns="http://schemas.microsoft.com/office/spreadsheetml/2009/9/main" objectType="CheckBox" fmlaLink="BP283" lockText="1" noThreeD="1"/>
</file>

<file path=xl/ctrlProps/ctrlProp393.xml><?xml version="1.0" encoding="utf-8"?>
<formControlPr xmlns="http://schemas.microsoft.com/office/spreadsheetml/2009/9/main" objectType="CheckBox" fmlaLink="BQ283" lockText="1" noThreeD="1"/>
</file>

<file path=xl/ctrlProps/ctrlProp394.xml><?xml version="1.0" encoding="utf-8"?>
<formControlPr xmlns="http://schemas.microsoft.com/office/spreadsheetml/2009/9/main" objectType="CheckBox" fmlaLink="BS283" lockText="1" noThreeD="1"/>
</file>

<file path=xl/ctrlProps/ctrlProp395.xml><?xml version="1.0" encoding="utf-8"?>
<formControlPr xmlns="http://schemas.microsoft.com/office/spreadsheetml/2009/9/main" objectType="CheckBox" fmlaLink="BT283" lockText="1" noThreeD="1"/>
</file>

<file path=xl/ctrlProps/ctrlProp396.xml><?xml version="1.0" encoding="utf-8"?>
<formControlPr xmlns="http://schemas.microsoft.com/office/spreadsheetml/2009/9/main" objectType="CheckBox" fmlaLink="BM285" lockText="1" noThreeD="1"/>
</file>

<file path=xl/ctrlProps/ctrlProp397.xml><?xml version="1.0" encoding="utf-8"?>
<formControlPr xmlns="http://schemas.microsoft.com/office/spreadsheetml/2009/9/main" objectType="CheckBox" fmlaLink="BN285" lockText="1" noThreeD="1"/>
</file>

<file path=xl/ctrlProps/ctrlProp398.xml><?xml version="1.0" encoding="utf-8"?>
<formControlPr xmlns="http://schemas.microsoft.com/office/spreadsheetml/2009/9/main" objectType="CheckBox" fmlaLink="BO285" lockText="1" noThreeD="1"/>
</file>

<file path=xl/ctrlProps/ctrlProp399.xml><?xml version="1.0" encoding="utf-8"?>
<formControlPr xmlns="http://schemas.microsoft.com/office/spreadsheetml/2009/9/main" objectType="CheckBox" fmlaLink="BP285" lockText="1" noThreeD="1"/>
</file>

<file path=xl/ctrlProps/ctrlProp400.xml><?xml version="1.0" encoding="utf-8"?>
<formControlPr xmlns="http://schemas.microsoft.com/office/spreadsheetml/2009/9/main" objectType="CheckBox" fmlaLink="BQ285" lockText="1" noThreeD="1"/>
</file>

<file path=xl/ctrlProps/ctrlProp401.xml><?xml version="1.0" encoding="utf-8"?>
<formControlPr xmlns="http://schemas.microsoft.com/office/spreadsheetml/2009/9/main" objectType="CheckBox" fmlaLink="BS285" lockText="1" noThreeD="1"/>
</file>

<file path=xl/ctrlProps/ctrlProp402.xml><?xml version="1.0" encoding="utf-8"?>
<formControlPr xmlns="http://schemas.microsoft.com/office/spreadsheetml/2009/9/main" objectType="CheckBox" fmlaLink="BM287" lockText="1" noThreeD="1"/>
</file>

<file path=xl/ctrlProps/ctrlProp403.xml><?xml version="1.0" encoding="utf-8"?>
<formControlPr xmlns="http://schemas.microsoft.com/office/spreadsheetml/2009/9/main" objectType="CheckBox" fmlaLink="BN287" lockText="1" noThreeD="1"/>
</file>

<file path=xl/ctrlProps/ctrlProp404.xml><?xml version="1.0" encoding="utf-8"?>
<formControlPr xmlns="http://schemas.microsoft.com/office/spreadsheetml/2009/9/main" objectType="CheckBox" fmlaLink="BO287" lockText="1" noThreeD="1"/>
</file>

<file path=xl/ctrlProps/ctrlProp405.xml><?xml version="1.0" encoding="utf-8"?>
<formControlPr xmlns="http://schemas.microsoft.com/office/spreadsheetml/2009/9/main" objectType="CheckBox" fmlaLink="BQ287" lockText="1" noThreeD="1"/>
</file>

<file path=xl/ctrlProps/ctrlProp406.xml><?xml version="1.0" encoding="utf-8"?>
<formControlPr xmlns="http://schemas.microsoft.com/office/spreadsheetml/2009/9/main" objectType="CheckBox" fmlaLink="BS287" lockText="1" noThreeD="1"/>
</file>

<file path=xl/ctrlProps/ctrlProp407.xml><?xml version="1.0" encoding="utf-8"?>
<formControlPr xmlns="http://schemas.microsoft.com/office/spreadsheetml/2009/9/main" objectType="CheckBox" fmlaLink="BM289" lockText="1" noThreeD="1"/>
</file>

<file path=xl/ctrlProps/ctrlProp408.xml><?xml version="1.0" encoding="utf-8"?>
<formControlPr xmlns="http://schemas.microsoft.com/office/spreadsheetml/2009/9/main" objectType="CheckBox" fmlaLink="BO289" lockText="1" noThreeD="1"/>
</file>

<file path=xl/ctrlProps/ctrlProp409.xml><?xml version="1.0" encoding="utf-8"?>
<formControlPr xmlns="http://schemas.microsoft.com/office/spreadsheetml/2009/9/main" objectType="CheckBox" fmlaLink="BQ289" lockText="1" noThreeD="1"/>
</file>

<file path=xl/ctrlProps/ctrlProp410.xml><?xml version="1.0" encoding="utf-8"?>
<formControlPr xmlns="http://schemas.microsoft.com/office/spreadsheetml/2009/9/main" objectType="CheckBox" fmlaLink="BS289" lockText="1" noThreeD="1"/>
</file>

<file path=xl/ctrlProps/ctrlProp411.xml><?xml version="1.0" encoding="utf-8"?>
<formControlPr xmlns="http://schemas.microsoft.com/office/spreadsheetml/2009/9/main" objectType="CheckBox" fmlaLink="BM291" lockText="1" noThreeD="1"/>
</file>

<file path=xl/ctrlProps/ctrlProp412.xml><?xml version="1.0" encoding="utf-8"?>
<formControlPr xmlns="http://schemas.microsoft.com/office/spreadsheetml/2009/9/main" objectType="CheckBox" fmlaLink="BO291" lockText="1" noThreeD="1"/>
</file>

<file path=xl/ctrlProps/ctrlProp413.xml><?xml version="1.0" encoding="utf-8"?>
<formControlPr xmlns="http://schemas.microsoft.com/office/spreadsheetml/2009/9/main" objectType="CheckBox" fmlaLink="BQ291" lockText="1" noThreeD="1"/>
</file>

<file path=xl/ctrlProps/ctrlProp414.xml><?xml version="1.0" encoding="utf-8"?>
<formControlPr xmlns="http://schemas.microsoft.com/office/spreadsheetml/2009/9/main" objectType="CheckBox" fmlaLink="BS291" lockText="1" noThreeD="1"/>
</file>

<file path=xl/ctrlProps/ctrlProp415.xml><?xml version="1.0" encoding="utf-8"?>
<formControlPr xmlns="http://schemas.microsoft.com/office/spreadsheetml/2009/9/main" objectType="CheckBox" fmlaLink="BM293" lockText="1" noThreeD="1"/>
</file>

<file path=xl/ctrlProps/ctrlProp416.xml><?xml version="1.0" encoding="utf-8"?>
<formControlPr xmlns="http://schemas.microsoft.com/office/spreadsheetml/2009/9/main" objectType="CheckBox" fmlaLink="BO293" lockText="1" noThreeD="1"/>
</file>

<file path=xl/ctrlProps/ctrlProp417.xml><?xml version="1.0" encoding="utf-8"?>
<formControlPr xmlns="http://schemas.microsoft.com/office/spreadsheetml/2009/9/main" objectType="CheckBox" fmlaLink="BQ293" lockText="1" noThreeD="1"/>
</file>

<file path=xl/ctrlProps/ctrlProp418.xml><?xml version="1.0" encoding="utf-8"?>
<formControlPr xmlns="http://schemas.microsoft.com/office/spreadsheetml/2009/9/main" objectType="CheckBox" fmlaLink="BS293" lockText="1" noThreeD="1"/>
</file>

<file path=xl/ctrlProps/ctrlProp419.xml><?xml version="1.0" encoding="utf-8"?>
<formControlPr xmlns="http://schemas.microsoft.com/office/spreadsheetml/2009/9/main" objectType="CheckBox" fmlaLink="BM295" lockText="1" noThreeD="1"/>
</file>

<file path=xl/ctrlProps/ctrlProp420.xml><?xml version="1.0" encoding="utf-8"?>
<formControlPr xmlns="http://schemas.microsoft.com/office/spreadsheetml/2009/9/main" objectType="CheckBox" fmlaLink="BO295" lockText="1" noThreeD="1"/>
</file>

<file path=xl/ctrlProps/ctrlProp421.xml><?xml version="1.0" encoding="utf-8"?>
<formControlPr xmlns="http://schemas.microsoft.com/office/spreadsheetml/2009/9/main" objectType="CheckBox" fmlaLink="BQ295" lockText="1" noThreeD="1"/>
</file>

<file path=xl/ctrlProps/ctrlProp422.xml><?xml version="1.0" encoding="utf-8"?>
<formControlPr xmlns="http://schemas.microsoft.com/office/spreadsheetml/2009/9/main" objectType="CheckBox" fmlaLink="BS295" lockText="1" noThreeD="1"/>
</file>

<file path=xl/ctrlProps/ctrlProp423.xml><?xml version="1.0" encoding="utf-8"?>
<formControlPr xmlns="http://schemas.microsoft.com/office/spreadsheetml/2009/9/main" objectType="CheckBox" fmlaLink="BM297" lockText="1" noThreeD="1"/>
</file>

<file path=xl/ctrlProps/ctrlProp424.xml><?xml version="1.0" encoding="utf-8"?>
<formControlPr xmlns="http://schemas.microsoft.com/office/spreadsheetml/2009/9/main" objectType="CheckBox" fmlaLink="BO297" lockText="1" noThreeD="1"/>
</file>

<file path=xl/ctrlProps/ctrlProp425.xml><?xml version="1.0" encoding="utf-8"?>
<formControlPr xmlns="http://schemas.microsoft.com/office/spreadsheetml/2009/9/main" objectType="CheckBox" fmlaLink="BQ297" lockText="1" noThreeD="1"/>
</file>

<file path=xl/ctrlProps/ctrlProp426.xml><?xml version="1.0" encoding="utf-8"?>
<formControlPr xmlns="http://schemas.microsoft.com/office/spreadsheetml/2009/9/main" objectType="CheckBox" fmlaLink="BS297" lockText="1" noThreeD="1"/>
</file>

<file path=xl/ctrlProps/ctrlProp427.xml><?xml version="1.0" encoding="utf-8"?>
<formControlPr xmlns="http://schemas.microsoft.com/office/spreadsheetml/2009/9/main" objectType="CheckBox" fmlaLink="BM299" lockText="1" noThreeD="1"/>
</file>

<file path=xl/ctrlProps/ctrlProp428.xml><?xml version="1.0" encoding="utf-8"?>
<formControlPr xmlns="http://schemas.microsoft.com/office/spreadsheetml/2009/9/main" objectType="CheckBox" fmlaLink="BO299" lockText="1" noThreeD="1"/>
</file>

<file path=xl/ctrlProps/ctrlProp429.xml><?xml version="1.0" encoding="utf-8"?>
<formControlPr xmlns="http://schemas.microsoft.com/office/spreadsheetml/2009/9/main" objectType="CheckBox" fmlaLink="BQ299" lockText="1" noThreeD="1"/>
</file>

<file path=xl/ctrlProps/ctrlProp430.xml><?xml version="1.0" encoding="utf-8"?>
<formControlPr xmlns="http://schemas.microsoft.com/office/spreadsheetml/2009/9/main" objectType="CheckBox" fmlaLink="BS299" lockText="1" noThreeD="1"/>
</file>

<file path=xl/ctrlProps/ctrlProp431.xml><?xml version="1.0" encoding="utf-8"?>
<formControlPr xmlns="http://schemas.microsoft.com/office/spreadsheetml/2009/9/main" objectType="CheckBox" fmlaLink="BM301" lockText="1" noThreeD="1"/>
</file>

<file path=xl/ctrlProps/ctrlProp432.xml><?xml version="1.0" encoding="utf-8"?>
<formControlPr xmlns="http://schemas.microsoft.com/office/spreadsheetml/2009/9/main" objectType="CheckBox" fmlaLink="BO301" lockText="1" noThreeD="1"/>
</file>

<file path=xl/ctrlProps/ctrlProp433.xml><?xml version="1.0" encoding="utf-8"?>
<formControlPr xmlns="http://schemas.microsoft.com/office/spreadsheetml/2009/9/main" objectType="CheckBox" fmlaLink="BQ301" lockText="1" noThreeD="1"/>
</file>

<file path=xl/ctrlProps/ctrlProp434.xml><?xml version="1.0" encoding="utf-8"?>
<formControlPr xmlns="http://schemas.microsoft.com/office/spreadsheetml/2009/9/main" objectType="CheckBox" fmlaLink="BS301" lockText="1" noThreeD="1"/>
</file>

<file path=xl/ctrlProps/ctrlProp435.xml><?xml version="1.0" encoding="utf-8"?>
<formControlPr xmlns="http://schemas.microsoft.com/office/spreadsheetml/2009/9/main" objectType="CheckBox" fmlaLink="BM303" lockText="1" noThreeD="1"/>
</file>

<file path=xl/ctrlProps/ctrlProp436.xml><?xml version="1.0" encoding="utf-8"?>
<formControlPr xmlns="http://schemas.microsoft.com/office/spreadsheetml/2009/9/main" objectType="CheckBox" fmlaLink="BO303" lockText="1" noThreeD="1"/>
</file>

<file path=xl/ctrlProps/ctrlProp437.xml><?xml version="1.0" encoding="utf-8"?>
<formControlPr xmlns="http://schemas.microsoft.com/office/spreadsheetml/2009/9/main" objectType="CheckBox" fmlaLink="BQ303" lockText="1" noThreeD="1"/>
</file>

<file path=xl/ctrlProps/ctrlProp438.xml><?xml version="1.0" encoding="utf-8"?>
<formControlPr xmlns="http://schemas.microsoft.com/office/spreadsheetml/2009/9/main" objectType="CheckBox" fmlaLink="BS303" lockText="1" noThreeD="1"/>
</file>

<file path=xl/ctrlProps/ctrlProp439.xml><?xml version="1.0" encoding="utf-8"?>
<formControlPr xmlns="http://schemas.microsoft.com/office/spreadsheetml/2009/9/main" objectType="CheckBox" fmlaLink="BM305" lockText="1" noThreeD="1"/>
</file>

<file path=xl/ctrlProps/ctrlProp440.xml><?xml version="1.0" encoding="utf-8"?>
<formControlPr xmlns="http://schemas.microsoft.com/office/spreadsheetml/2009/9/main" objectType="CheckBox" fmlaLink="BO305" lockText="1" noThreeD="1"/>
</file>

<file path=xl/ctrlProps/ctrlProp441.xml><?xml version="1.0" encoding="utf-8"?>
<formControlPr xmlns="http://schemas.microsoft.com/office/spreadsheetml/2009/9/main" objectType="CheckBox" fmlaLink="BQ305" lockText="1" noThreeD="1"/>
</file>

<file path=xl/ctrlProps/ctrlProp442.xml><?xml version="1.0" encoding="utf-8"?>
<formControlPr xmlns="http://schemas.microsoft.com/office/spreadsheetml/2009/9/main" objectType="CheckBox" fmlaLink="BS305" lockText="1" noThreeD="1"/>
</file>

<file path=xl/ctrlProps/ctrlProp443.xml><?xml version="1.0" encoding="utf-8"?>
<formControlPr xmlns="http://schemas.microsoft.com/office/spreadsheetml/2009/9/main" objectType="CheckBox" fmlaLink="BM309" lockText="1" noThreeD="1"/>
</file>

<file path=xl/ctrlProps/ctrlProp444.xml><?xml version="1.0" encoding="utf-8"?>
<formControlPr xmlns="http://schemas.microsoft.com/office/spreadsheetml/2009/9/main" objectType="CheckBox" fmlaLink="BN309" lockText="1" noThreeD="1"/>
</file>

<file path=xl/ctrlProps/ctrlProp445.xml><?xml version="1.0" encoding="utf-8"?>
<formControlPr xmlns="http://schemas.microsoft.com/office/spreadsheetml/2009/9/main" objectType="CheckBox" fmlaLink="BO309" lockText="1" noThreeD="1"/>
</file>

<file path=xl/ctrlProps/ctrlProp446.xml><?xml version="1.0" encoding="utf-8"?>
<formControlPr xmlns="http://schemas.microsoft.com/office/spreadsheetml/2009/9/main" objectType="CheckBox" fmlaLink="BP309" lockText="1" noThreeD="1"/>
</file>

<file path=xl/ctrlProps/ctrlProp447.xml><?xml version="1.0" encoding="utf-8"?>
<formControlPr xmlns="http://schemas.microsoft.com/office/spreadsheetml/2009/9/main" objectType="CheckBox" fmlaLink="BQ309" lockText="1" noThreeD="1"/>
</file>

<file path=xl/ctrlProps/ctrlProp448.xml><?xml version="1.0" encoding="utf-8"?>
<formControlPr xmlns="http://schemas.microsoft.com/office/spreadsheetml/2009/9/main" objectType="CheckBox" fmlaLink="BS309" lockText="1" noThreeD="1"/>
</file>

<file path=xl/ctrlProps/ctrlProp449.xml><?xml version="1.0" encoding="utf-8"?>
<formControlPr xmlns="http://schemas.microsoft.com/office/spreadsheetml/2009/9/main" objectType="CheckBox" fmlaLink="BM311" lockText="1" noThreeD="1"/>
</file>

<file path=xl/ctrlProps/ctrlProp450.xml><?xml version="1.0" encoding="utf-8"?>
<formControlPr xmlns="http://schemas.microsoft.com/office/spreadsheetml/2009/9/main" objectType="CheckBox" fmlaLink="BO311" lockText="1" noThreeD="1"/>
</file>

<file path=xl/ctrlProps/ctrlProp451.xml><?xml version="1.0" encoding="utf-8"?>
<formControlPr xmlns="http://schemas.microsoft.com/office/spreadsheetml/2009/9/main" objectType="CheckBox" fmlaLink="BQ311" lockText="1" noThreeD="1"/>
</file>

<file path=xl/ctrlProps/ctrlProp452.xml><?xml version="1.0" encoding="utf-8"?>
<formControlPr xmlns="http://schemas.microsoft.com/office/spreadsheetml/2009/9/main" objectType="CheckBox" fmlaLink="BS311" lockText="1" noThreeD="1"/>
</file>

<file path=xl/ctrlProps/ctrlProp453.xml><?xml version="1.0" encoding="utf-8"?>
<formControlPr xmlns="http://schemas.microsoft.com/office/spreadsheetml/2009/9/main" objectType="CheckBox" fmlaLink="BM313" lockText="1" noThreeD="1"/>
</file>

<file path=xl/ctrlProps/ctrlProp454.xml><?xml version="1.0" encoding="utf-8"?>
<formControlPr xmlns="http://schemas.microsoft.com/office/spreadsheetml/2009/9/main" objectType="CheckBox" fmlaLink="BO313" lockText="1" noThreeD="1"/>
</file>

<file path=xl/ctrlProps/ctrlProp455.xml><?xml version="1.0" encoding="utf-8"?>
<formControlPr xmlns="http://schemas.microsoft.com/office/spreadsheetml/2009/9/main" objectType="CheckBox" fmlaLink="BQ313" lockText="1" noThreeD="1"/>
</file>

<file path=xl/ctrlProps/ctrlProp456.xml><?xml version="1.0" encoding="utf-8"?>
<formControlPr xmlns="http://schemas.microsoft.com/office/spreadsheetml/2009/9/main" objectType="CheckBox" fmlaLink="BS313" lockText="1" noThreeD="1"/>
</file>

<file path=xl/ctrlProps/ctrlProp457.xml><?xml version="1.0" encoding="utf-8"?>
<formControlPr xmlns="http://schemas.microsoft.com/office/spreadsheetml/2009/9/main" objectType="CheckBox" fmlaLink="BM315" lockText="1" noThreeD="1"/>
</file>

<file path=xl/ctrlProps/ctrlProp458.xml><?xml version="1.0" encoding="utf-8"?>
<formControlPr xmlns="http://schemas.microsoft.com/office/spreadsheetml/2009/9/main" objectType="CheckBox" fmlaLink="BO315" lockText="1" noThreeD="1"/>
</file>

<file path=xl/ctrlProps/ctrlProp459.xml><?xml version="1.0" encoding="utf-8"?>
<formControlPr xmlns="http://schemas.microsoft.com/office/spreadsheetml/2009/9/main" objectType="CheckBox" fmlaLink="BQ315" lockText="1" noThreeD="1"/>
</file>

<file path=xl/ctrlProps/ctrlProp460.xml><?xml version="1.0" encoding="utf-8"?>
<formControlPr xmlns="http://schemas.microsoft.com/office/spreadsheetml/2009/9/main" objectType="CheckBox" fmlaLink="BS315" lockText="1" noThreeD="1"/>
</file>

<file path=xl/ctrlProps/ctrlProp461.xml><?xml version="1.0" encoding="utf-8"?>
<formControlPr xmlns="http://schemas.microsoft.com/office/spreadsheetml/2009/9/main" objectType="CheckBox" fmlaLink="BM317" lockText="1" noThreeD="1"/>
</file>

<file path=xl/ctrlProps/ctrlProp462.xml><?xml version="1.0" encoding="utf-8"?>
<formControlPr xmlns="http://schemas.microsoft.com/office/spreadsheetml/2009/9/main" objectType="CheckBox" fmlaLink="BO317" lockText="1" noThreeD="1"/>
</file>

<file path=xl/ctrlProps/ctrlProp463.xml><?xml version="1.0" encoding="utf-8"?>
<formControlPr xmlns="http://schemas.microsoft.com/office/spreadsheetml/2009/9/main" objectType="CheckBox" fmlaLink="BN327" lockText="1" noThreeD="1"/>
</file>

<file path=xl/ctrlProps/ctrlProp464.xml><?xml version="1.0" encoding="utf-8"?>
<formControlPr xmlns="http://schemas.microsoft.com/office/spreadsheetml/2009/9/main" objectType="CheckBox" fmlaLink="BP327" lockText="1" noThreeD="1"/>
</file>

<file path=xl/ctrlProps/ctrlProp465.xml><?xml version="1.0" encoding="utf-8"?>
<formControlPr xmlns="http://schemas.microsoft.com/office/spreadsheetml/2009/9/main" objectType="CheckBox" fmlaLink="BR327" lockText="1" noThreeD="1"/>
</file>

<file path=xl/ctrlProps/ctrlProp466.xml><?xml version="1.0" encoding="utf-8"?>
<formControlPr xmlns="http://schemas.microsoft.com/office/spreadsheetml/2009/9/main" objectType="CheckBox" fmlaLink="BT327" lockText="1" noThreeD="1"/>
</file>

<file path=xl/ctrlProps/ctrlProp467.xml><?xml version="1.0" encoding="utf-8"?>
<formControlPr xmlns="http://schemas.microsoft.com/office/spreadsheetml/2009/9/main" objectType="CheckBox" fmlaLink="BN329" lockText="1" noThreeD="1"/>
</file>

<file path=xl/ctrlProps/ctrlProp468.xml><?xml version="1.0" encoding="utf-8"?>
<formControlPr xmlns="http://schemas.microsoft.com/office/spreadsheetml/2009/9/main" objectType="CheckBox" fmlaLink="BP329" lockText="1" noThreeD="1"/>
</file>

<file path=xl/ctrlProps/ctrlProp469.xml><?xml version="1.0" encoding="utf-8"?>
<formControlPr xmlns="http://schemas.microsoft.com/office/spreadsheetml/2009/9/main" objectType="CheckBox" fmlaLink="BR329" lockText="1" noThreeD="1"/>
</file>

<file path=xl/ctrlProps/ctrlProp470.xml><?xml version="1.0" encoding="utf-8"?>
<formControlPr xmlns="http://schemas.microsoft.com/office/spreadsheetml/2009/9/main" objectType="CheckBox" fmlaLink="BT329" lockText="1" noThreeD="1"/>
</file>

<file path=xl/ctrlProps/ctrlProp471.xml><?xml version="1.0" encoding="utf-8"?>
<formControlPr xmlns="http://schemas.microsoft.com/office/spreadsheetml/2009/9/main" objectType="CheckBox" fmlaLink="BN331" lockText="1" noThreeD="1"/>
</file>

<file path=xl/ctrlProps/ctrlProp472.xml><?xml version="1.0" encoding="utf-8"?>
<formControlPr xmlns="http://schemas.microsoft.com/office/spreadsheetml/2009/9/main" objectType="CheckBox" fmlaLink="BP331" lockText="1" noThreeD="1"/>
</file>

<file path=xl/ctrlProps/ctrlProp473.xml><?xml version="1.0" encoding="utf-8"?>
<formControlPr xmlns="http://schemas.microsoft.com/office/spreadsheetml/2009/9/main" objectType="CheckBox" fmlaLink="BR331" lockText="1" noThreeD="1"/>
</file>

<file path=xl/ctrlProps/ctrlProp474.xml><?xml version="1.0" encoding="utf-8"?>
<formControlPr xmlns="http://schemas.microsoft.com/office/spreadsheetml/2009/9/main" objectType="CheckBox" fmlaLink="BT331" lockText="1" noThreeD="1"/>
</file>

<file path=xl/ctrlProps/ctrlProp475.xml><?xml version="1.0" encoding="utf-8"?>
<formControlPr xmlns="http://schemas.microsoft.com/office/spreadsheetml/2009/9/main" objectType="CheckBox" fmlaLink="BN333" lockText="1" noThreeD="1"/>
</file>

<file path=xl/ctrlProps/ctrlProp476.xml><?xml version="1.0" encoding="utf-8"?>
<formControlPr xmlns="http://schemas.microsoft.com/office/spreadsheetml/2009/9/main" objectType="CheckBox" fmlaLink="BP333" lockText="1" noThreeD="1"/>
</file>

<file path=xl/ctrlProps/ctrlProp477.xml><?xml version="1.0" encoding="utf-8"?>
<formControlPr xmlns="http://schemas.microsoft.com/office/spreadsheetml/2009/9/main" objectType="CheckBox" fmlaLink="BN337" lockText="1" noThreeD="1"/>
</file>

<file path=xl/ctrlProps/ctrlProp478.xml><?xml version="1.0" encoding="utf-8"?>
<formControlPr xmlns="http://schemas.microsoft.com/office/spreadsheetml/2009/9/main" objectType="CheckBox" fmlaLink="BP337" lockText="1" noThreeD="1"/>
</file>

<file path=xl/ctrlProps/ctrlProp479.xml><?xml version="1.0" encoding="utf-8"?>
<formControlPr xmlns="http://schemas.microsoft.com/office/spreadsheetml/2009/9/main" objectType="CheckBox" fmlaLink="BR337" lockText="1" noThreeD="1"/>
</file>

<file path=xl/ctrlProps/ctrlProp480.xml><?xml version="1.0" encoding="utf-8"?>
<formControlPr xmlns="http://schemas.microsoft.com/office/spreadsheetml/2009/9/main" objectType="CheckBox" fmlaLink="BT337" lockText="1" noThreeD="1"/>
</file>

<file path=xl/ctrlProps/ctrlProp481.xml><?xml version="1.0" encoding="utf-8"?>
<formControlPr xmlns="http://schemas.microsoft.com/office/spreadsheetml/2009/9/main" objectType="CheckBox" fmlaLink="BN339" lockText="1" noThreeD="1"/>
</file>

<file path=xl/ctrlProps/ctrlProp482.xml><?xml version="1.0" encoding="utf-8"?>
<formControlPr xmlns="http://schemas.microsoft.com/office/spreadsheetml/2009/9/main" objectType="CheckBox" fmlaLink="BP339" lockText="1" noThreeD="1"/>
</file>

<file path=xl/ctrlProps/ctrlProp483.xml><?xml version="1.0" encoding="utf-8"?>
<formControlPr xmlns="http://schemas.microsoft.com/office/spreadsheetml/2009/9/main" objectType="CheckBox" fmlaLink="BR339" lockText="1" noThreeD="1"/>
</file>

<file path=xl/ctrlProps/ctrlProp484.xml><?xml version="1.0" encoding="utf-8"?>
<formControlPr xmlns="http://schemas.microsoft.com/office/spreadsheetml/2009/9/main" objectType="CheckBox" fmlaLink="BM226" lockText="1" noThreeD="1"/>
</file>

<file path=xl/ctrlProps/ctrlProp485.xml><?xml version="1.0" encoding="utf-8"?>
<formControlPr xmlns="http://schemas.microsoft.com/office/spreadsheetml/2009/9/main" objectType="CheckBox" fmlaLink="BN226" lockText="1" noThreeD="1"/>
</file>

<file path=xl/ctrlProps/ctrlProp486.xml><?xml version="1.0" encoding="utf-8"?>
<formControlPr xmlns="http://schemas.microsoft.com/office/spreadsheetml/2009/9/main" objectType="CheckBox" fmlaLink="BO226" lockText="1" noThreeD="1"/>
</file>

<file path=xl/ctrlProps/ctrlProp487.xml><?xml version="1.0" encoding="utf-8"?>
<formControlPr xmlns="http://schemas.microsoft.com/office/spreadsheetml/2009/9/main" objectType="CheckBox" fmlaLink="BP226" lockText="1" noThreeD="1"/>
</file>

<file path=xl/ctrlProps/ctrlProp488.xml><?xml version="1.0" encoding="utf-8"?>
<formControlPr xmlns="http://schemas.microsoft.com/office/spreadsheetml/2009/9/main" objectType="CheckBox" fmlaLink="BQ226" lockText="1" noThreeD="1"/>
</file>

<file path=xl/ctrlProps/ctrlProp489.xml><?xml version="1.0" encoding="utf-8"?>
<formControlPr xmlns="http://schemas.microsoft.com/office/spreadsheetml/2009/9/main" objectType="CheckBox" fmlaLink="BR226" lockText="1" noThreeD="1"/>
</file>

<file path=xl/ctrlProps/ctrlProp490.xml><?xml version="1.0" encoding="utf-8"?>
<formControlPr xmlns="http://schemas.microsoft.com/office/spreadsheetml/2009/9/main" objectType="CheckBox" fmlaLink="BS226" lockText="1" noThreeD="1"/>
</file>

<file path=xl/ctrlProps/ctrlProp491.xml><?xml version="1.0" encoding="utf-8"?>
<formControlPr xmlns="http://schemas.microsoft.com/office/spreadsheetml/2009/9/main" objectType="CheckBox" fmlaLink="BT226" lockText="1" noThreeD="1"/>
</file>

<file path=xl/ctrlProps/ctrlProp492.xml><?xml version="1.0" encoding="utf-8"?>
<formControlPr xmlns="http://schemas.microsoft.com/office/spreadsheetml/2009/9/main" objectType="CheckBox" fmlaLink="$CS$150" lockText="1" noThreeD="1"/>
</file>

<file path=xl/ctrlProps/ctrlProp493.xml><?xml version="1.0" encoding="utf-8"?>
<formControlPr xmlns="http://schemas.microsoft.com/office/spreadsheetml/2009/9/main" objectType="CheckBox" fmlaLink="$CU$152" lockText="1" noThreeD="1"/>
</file>

<file path=xl/ctrlProps/ctrlProp494.xml><?xml version="1.0" encoding="utf-8"?>
<formControlPr xmlns="http://schemas.microsoft.com/office/spreadsheetml/2009/9/main" objectType="CheckBox" fmlaLink="$CW$154" lockText="1" noThreeD="1"/>
</file>

<file path=xl/ctrlProps/ctrlProp495.xml><?xml version="1.0" encoding="utf-8"?>
<formControlPr xmlns="http://schemas.microsoft.com/office/spreadsheetml/2009/9/main" objectType="CheckBox" fmlaLink="$DC$160" lockText="1" noThreeD="1"/>
</file>

<file path=xl/ctrlProps/ctrlProp496.xml><?xml version="1.0" encoding="utf-8"?>
<formControlPr xmlns="http://schemas.microsoft.com/office/spreadsheetml/2009/9/main" objectType="CheckBox" fmlaLink="$DB$159" lockText="1" noThreeD="1"/>
</file>

<file path=xl/ctrlProps/ctrlProp497.xml><?xml version="1.0" encoding="utf-8"?>
<formControlPr xmlns="http://schemas.microsoft.com/office/spreadsheetml/2009/9/main" objectType="CheckBox" fmlaLink="BN283" lockText="1" noThreeD="1"/>
</file>

<file path=xl/ctrlProps/ctrlProp498.xml><?xml version="1.0" encoding="utf-8"?>
<formControlPr xmlns="http://schemas.microsoft.com/office/spreadsheetml/2009/9/main" objectType="CheckBox" fmlaLink="BT275" lockText="1" noThreeD="1"/>
</file>

<file path=xl/ctrlProps/ctrlProp499.xml><?xml version="1.0" encoding="utf-8"?>
<formControlPr xmlns="http://schemas.microsoft.com/office/spreadsheetml/2009/9/main" objectType="CheckBox" fmlaLink="BN255" lockText="1" noThreeD="1"/>
</file>

<file path=xl/ctrlProps/ctrlProp500.xml><?xml version="1.0" encoding="utf-8"?>
<formControlPr xmlns="http://schemas.microsoft.com/office/spreadsheetml/2009/9/main" objectType="CheckBox" fmlaLink="BT265" lockText="1" noThreeD="1"/>
</file>

<file path=xl/ctrlProps/ctrlProp501.xml><?xml version="1.0" encoding="utf-8"?>
<formControlPr xmlns="http://schemas.microsoft.com/office/spreadsheetml/2009/9/main" objectType="CheckBox" fmlaLink="BN249" lockText="1" noThreeD="1"/>
</file>

<file path=xl/ctrlProps/ctrlProp502.xml><?xml version="1.0" encoding="utf-8"?>
<formControlPr xmlns="http://schemas.microsoft.com/office/spreadsheetml/2009/9/main" objectType="CheckBox" fmlaLink="BT237" lockText="1" noThreeD="1"/>
</file>

<file path=xl/ctrlProps/ctrlProp503.xml><?xml version="1.0" encoding="utf-8"?>
<formControlPr xmlns="http://schemas.microsoft.com/office/spreadsheetml/2009/9/main" objectType="CheckBox" fmlaLink="BP255" lockText="1" noThreeD="1"/>
</file>

<file path=xl/ctrlProps/ctrlProp504.xml><?xml version="1.0" encoding="utf-8"?>
<formControlPr xmlns="http://schemas.microsoft.com/office/spreadsheetml/2009/9/main" objectType="CheckBox" fmlaLink="BQ317" lockText="1" noThreeD="1"/>
</file>

<file path=xl/ctrlProps/ctrlProp505.xml><?xml version="1.0" encoding="utf-8"?>
<formControlPr xmlns="http://schemas.microsoft.com/office/spreadsheetml/2009/9/main" objectType="CheckBox" fmlaLink="BN239" lockText="1" noThreeD="1"/>
</file>

<file path=xl/ctrlProps/ctrlProp506.xml><?xml version="1.0" encoding="utf-8"?>
<formControlPr xmlns="http://schemas.microsoft.com/office/spreadsheetml/2009/9/main" objectType="CheckBox" fmlaLink="BP239" lockText="1" noThreeD="1"/>
</file>

<file path=xl/ctrlProps/ctrlProp507.xml><?xml version="1.0" encoding="utf-8"?>
<formControlPr xmlns="http://schemas.microsoft.com/office/spreadsheetml/2009/9/main" objectType="CheckBox" fmlaLink="BN275" lockText="1" noThreeD="1"/>
</file>

<file path=xl/ctrlProps/ctrlProp508.xml><?xml version="1.0" encoding="utf-8"?>
<formControlPr xmlns="http://schemas.microsoft.com/office/spreadsheetml/2009/9/main" objectType="CheckBox" fmlaLink="BP295" lockText="1" noThreeD="1"/>
</file>

<file path=xl/ctrlProps/ctrlProp509.xml><?xml version="1.0" encoding="utf-8"?>
<formControlPr xmlns="http://schemas.microsoft.com/office/spreadsheetml/2009/9/main" objectType="CheckBox" fmlaLink="$CI$30" lockText="1" noThreeD="1"/>
</file>

<file path=xl/ctrlProps/ctrlProp510.xml><?xml version="1.0" encoding="utf-8"?>
<formControlPr xmlns="http://schemas.microsoft.com/office/spreadsheetml/2009/9/main" objectType="CheckBox" fmlaLink="$CI$31" lockText="1" noThreeD="1"/>
</file>

<file path=xl/ctrlProps/ctrlProp511.xml><?xml version="1.0" encoding="utf-8"?>
<formControlPr xmlns="http://schemas.microsoft.com/office/spreadsheetml/2009/9/main" objectType="CheckBox" fmlaLink="$CI$32" lockText="1" noThreeD="1"/>
</file>

<file path=xl/ctrlProps/ctrlProp512.xml><?xml version="1.0" encoding="utf-8"?>
<formControlPr xmlns="http://schemas.microsoft.com/office/spreadsheetml/2009/9/main" objectType="CheckBox" fmlaLink="$CI$33" lockText="1" noThreeD="1"/>
</file>

<file path=xl/ctrlProps/ctrlProp513.xml><?xml version="1.0" encoding="utf-8"?>
<formControlPr xmlns="http://schemas.microsoft.com/office/spreadsheetml/2009/9/main" objectType="CheckBox" fmlaLink="BS317" lockText="1" noThreeD="1"/>
</file>

<file path=xl/ctrlProps/ctrlProp514.xml><?xml version="1.0" encoding="utf-8"?>
<formControlPr xmlns="http://schemas.microsoft.com/office/spreadsheetml/2009/9/main" objectType="CheckBox" fmlaLink="BR315" lockText="1" noThreeD="1"/>
</file>

<file path=xl/ctrlProps/ctrlProp515.xml><?xml version="1.0" encoding="utf-8"?>
<formControlPr xmlns="http://schemas.microsoft.com/office/spreadsheetml/2009/9/main" objectType="CheckBox" fmlaLink="BP311" lockText="1" noThreeD="1"/>
</file>

<file path=xl/ctrlProps/ctrlProp516.xml><?xml version="1.0" encoding="utf-8"?>
<formControlPr xmlns="http://schemas.microsoft.com/office/spreadsheetml/2009/9/main" objectType="CheckBox" fmlaLink="BR309" lockText="1" noThreeD="1"/>
</file>

<file path=xl/ctrlProps/ctrlProp517.xml><?xml version="1.0" encoding="utf-8"?>
<formControlPr xmlns="http://schemas.microsoft.com/office/spreadsheetml/2009/9/main" objectType="CheckBox" fmlaLink="BT297" lockText="1" noThreeD="1"/>
</file>

<file path=xl/ctrlProps/ctrlProp518.xml><?xml version="1.0" encoding="utf-8"?>
<formControlPr xmlns="http://schemas.microsoft.com/office/spreadsheetml/2009/9/main" objectType="CheckBox" fmlaLink="BN297" lockText="1" noThreeD="1"/>
</file>

<file path=xl/ctrlProps/ctrlProp519.xml><?xml version="1.0" encoding="utf-8"?>
<formControlPr xmlns="http://schemas.microsoft.com/office/spreadsheetml/2009/9/main" objectType="CheckBox" fmlaLink="BR295" lockText="1" noThreeD="1"/>
</file>

<file path=xl/ctrlProps/ctrlProp520.xml><?xml version="1.0" encoding="utf-8"?>
<formControlPr xmlns="http://schemas.microsoft.com/office/spreadsheetml/2009/9/main" objectType="CheckBox" fmlaLink="BP291" lockText="1" noThreeD="1"/>
</file>

<file path=xl/ctrlProps/ctrlProp521.xml><?xml version="1.0" encoding="utf-8"?>
<formControlPr xmlns="http://schemas.microsoft.com/office/spreadsheetml/2009/9/main" objectType="CheckBox" fmlaLink="BR289" lockText="1" noThreeD="1"/>
</file>

<file path=xl/ctrlProps/ctrlProp522.xml><?xml version="1.0" encoding="utf-8"?>
<formControlPr xmlns="http://schemas.microsoft.com/office/spreadsheetml/2009/9/main" objectType="CheckBox" fmlaLink="BT287" lockText="1" noThreeD="1"/>
</file>

<file path=xl/ctrlProps/ctrlProp523.xml><?xml version="1.0" encoding="utf-8"?>
<formControlPr xmlns="http://schemas.microsoft.com/office/spreadsheetml/2009/9/main" objectType="CheckBox" fmlaLink="BP287" lockText="1" noThreeD="1"/>
</file>

<file path=xl/ctrlProps/ctrlProp524.xml><?xml version="1.0" encoding="utf-8"?>
<formControlPr xmlns="http://schemas.microsoft.com/office/spreadsheetml/2009/9/main" objectType="CheckBox" fmlaLink="BR285" lockText="1" noThreeD="1"/>
</file>

<file path=xl/ctrlProps/ctrlProp525.xml><?xml version="1.0" encoding="utf-8"?>
<formControlPr xmlns="http://schemas.microsoft.com/office/spreadsheetml/2009/9/main" objectType="CheckBox" fmlaLink="BN277" lockText="1" noThreeD="1"/>
</file>

<file path=xl/ctrlProps/ctrlProp526.xml><?xml version="1.0" encoding="utf-8"?>
<formControlPr xmlns="http://schemas.microsoft.com/office/spreadsheetml/2009/9/main" objectType="CheckBox" fmlaLink="BN267" lockText="1" noThreeD="1"/>
</file>

<file path=xl/ctrlProps/ctrlProp527.xml><?xml version="1.0" encoding="utf-8"?>
<formControlPr xmlns="http://schemas.microsoft.com/office/spreadsheetml/2009/9/main" objectType="CheckBox" fmlaLink="BR261" lockText="1" noThreeD="1"/>
</file>

<file path=xl/ctrlProps/ctrlProp528.xml><?xml version="1.0" encoding="utf-8"?>
<formControlPr xmlns="http://schemas.microsoft.com/office/spreadsheetml/2009/9/main" objectType="CheckBox" fmlaLink="BR267" lockText="1" noThreeD="1"/>
</file>

<file path=xl/ctrlProps/ctrlProp529.xml><?xml version="1.0" encoding="utf-8"?>
<formControlPr xmlns="http://schemas.microsoft.com/office/spreadsheetml/2009/9/main" objectType="CheckBox" fmlaLink="$CR$150" lockText="1" noThreeD="1"/>
</file>

<file path=xl/ctrlProps/ctrlProp530.xml><?xml version="1.0" encoding="utf-8"?>
<formControlPr xmlns="http://schemas.microsoft.com/office/spreadsheetml/2009/9/main" objectType="CheckBox" fmlaLink="$CT$152" lockText="1"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CG$24"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CheckBox" fmlaLink="$CL$26" lockText="1" noThreeD="1"/>
</file>

<file path=xl/ctrlProps/ctrlProp535.xml><?xml version="1.0" encoding="utf-8"?>
<formControlPr xmlns="http://schemas.microsoft.com/office/spreadsheetml/2009/9/main" objectType="CheckBox" fmlaLink="$CL$25" lockText="1" noThreeD="1"/>
</file>

<file path=xl/ctrlProps/ctrlProp536.xml><?xml version="1.0" encoding="utf-8"?>
<formControlPr xmlns="http://schemas.microsoft.com/office/spreadsheetml/2009/9/main" objectType="CheckBox" fmlaLink="$CL$24" lockText="1" noThreeD="1"/>
</file>

<file path=xl/ctrlProps/ctrlProp537.xml><?xml version="1.0" encoding="utf-8"?>
<formControlPr xmlns="http://schemas.microsoft.com/office/spreadsheetml/2009/9/main" objectType="CheckBox" fmlaLink="BM307" lockText="1" noThreeD="1"/>
</file>

<file path=xl/ctrlProps/ctrlProp538.xml><?xml version="1.0" encoding="utf-8"?>
<formControlPr xmlns="http://schemas.microsoft.com/office/spreadsheetml/2009/9/main" objectType="CheckBox" fmlaLink="BO307" lockText="1" noThreeD="1"/>
</file>

<file path=xl/ctrlProps/ctrlProp539.xml><?xml version="1.0" encoding="utf-8"?>
<formControlPr xmlns="http://schemas.microsoft.com/office/spreadsheetml/2009/9/main" objectType="CheckBox" fmlaLink="BQ307" lockText="1" noThreeD="1"/>
</file>

<file path=xl/ctrlProps/ctrlProp540.xml><?xml version="1.0" encoding="utf-8"?>
<formControlPr xmlns="http://schemas.microsoft.com/office/spreadsheetml/2009/9/main" objectType="CheckBox" fmlaLink="BS307" lockText="1" noThreeD="1"/>
</file>

<file path=xl/ctrlProps/ctrlProp541.xml><?xml version="1.0" encoding="utf-8"?>
<formControlPr xmlns="http://schemas.microsoft.com/office/spreadsheetml/2009/9/main" objectType="CheckBox" fmlaLink="BT307" lockText="1" noThreeD="1"/>
</file>

<file path=xl/ctrlProps/ctrlProp542.xml><?xml version="1.0" encoding="utf-8"?>
<formControlPr xmlns="http://schemas.microsoft.com/office/spreadsheetml/2009/9/main" objectType="CheckBox" fmlaLink="BN307" lockText="1" noThreeD="1"/>
</file>

<file path=xl/ctrlProps/ctrlProp543.xml><?xml version="1.0" encoding="utf-8"?>
<formControlPr xmlns="http://schemas.microsoft.com/office/spreadsheetml/2009/9/main" objectType="CheckBox" fmlaLink="BR307" lockText="1" noThreeD="1"/>
</file>

<file path=xl/ctrlProps/ctrlProp544.xml><?xml version="1.0" encoding="utf-8"?>
<formControlPr xmlns="http://schemas.microsoft.com/office/spreadsheetml/2009/9/main" objectType="CheckBox" fmlaLink="BM319" lockText="1" noThreeD="1"/>
</file>

<file path=xl/ctrlProps/ctrlProp545.xml><?xml version="1.0" encoding="utf-8"?>
<formControlPr xmlns="http://schemas.microsoft.com/office/spreadsheetml/2009/9/main" objectType="CheckBox" fmlaLink="BO319" lockText="1" noThreeD="1"/>
</file>

<file path=xl/ctrlProps/ctrlProp546.xml><?xml version="1.0" encoding="utf-8"?>
<formControlPr xmlns="http://schemas.microsoft.com/office/spreadsheetml/2009/9/main" objectType="CheckBox" fmlaLink="BQ319" lockText="1" noThreeD="1"/>
</file>

<file path=xl/ctrlProps/ctrlProp547.xml><?xml version="1.0" encoding="utf-8"?>
<formControlPr xmlns="http://schemas.microsoft.com/office/spreadsheetml/2009/9/main" objectType="CheckBox" fmlaLink="BS319" lockText="1" noThreeD="1"/>
</file>

<file path=xl/ctrlProps/ctrlProp548.xml><?xml version="1.0" encoding="utf-8"?>
<formControlPr xmlns="http://schemas.microsoft.com/office/spreadsheetml/2009/9/main" objectType="CheckBox" fmlaLink="BO192" lockText="1" noThreeD="1"/>
</file>

<file path=xl/ctrlProps/ctrlProp549.xml><?xml version="1.0" encoding="utf-8"?>
<formControlPr xmlns="http://schemas.microsoft.com/office/spreadsheetml/2009/9/main" objectType="CheckBox" fmlaLink="BP192" lockText="1" noThreeD="1"/>
</file>

<file path=xl/ctrlProps/ctrlProp550.xml><?xml version="1.0" encoding="utf-8"?>
<formControlPr xmlns="http://schemas.microsoft.com/office/spreadsheetml/2009/9/main" objectType="CheckBox" fmlaLink="BQ178" lockText="1" noThreeD="1"/>
</file>

<file path=xl/ctrlProps/ctrlProp551.xml><?xml version="1.0" encoding="utf-8"?>
<formControlPr xmlns="http://schemas.microsoft.com/office/spreadsheetml/2009/9/main" objectType="CheckBox" fmlaLink="BN231" lockText="1" noThreeD="1"/>
</file>

<file path=xl/ctrlProps/ctrlProp552.xml><?xml version="1.0" encoding="utf-8"?>
<formControlPr xmlns="http://schemas.microsoft.com/office/spreadsheetml/2009/9/main" objectType="CheckBox" fmlaLink="BN259" lockText="1" noThreeD="1"/>
</file>

<file path=xl/ctrlProps/ctrlProp553.xml><?xml version="1.0" encoding="utf-8"?>
<formControlPr xmlns="http://schemas.microsoft.com/office/spreadsheetml/2009/9/main" objectType="CheckBox" fmlaLink="BN269" lockText="1" noThreeD="1"/>
</file>

<file path=xl/ctrlProps/ctrlProp554.xml><?xml version="1.0" encoding="utf-8"?>
<formControlPr xmlns="http://schemas.microsoft.com/office/spreadsheetml/2009/9/main" objectType="CheckBox" fmlaLink="BN273" lockText="1" noThreeD="1"/>
</file>

<file path=xl/ctrlProps/ctrlProp555.xml><?xml version="1.0" encoding="utf-8"?>
<formControlPr xmlns="http://schemas.microsoft.com/office/spreadsheetml/2009/9/main" objectType="CheckBox" fmlaLink="BN289" lockText="1" noThreeD="1"/>
</file>

<file path=xl/ctrlProps/ctrlProp556.xml><?xml version="1.0" encoding="utf-8"?>
<formControlPr xmlns="http://schemas.microsoft.com/office/spreadsheetml/2009/9/main" objectType="CheckBox" fmlaLink="BN291" lockText="1" noThreeD="1"/>
</file>

<file path=xl/ctrlProps/ctrlProp557.xml><?xml version="1.0" encoding="utf-8"?>
<formControlPr xmlns="http://schemas.microsoft.com/office/spreadsheetml/2009/9/main" objectType="CheckBox" fmlaLink="BN293" lockText="1" noThreeD="1"/>
</file>

<file path=xl/ctrlProps/ctrlProp558.xml><?xml version="1.0" encoding="utf-8"?>
<formControlPr xmlns="http://schemas.microsoft.com/office/spreadsheetml/2009/9/main" objectType="CheckBox" fmlaLink="BN301" lockText="1" noThreeD="1"/>
</file>

<file path=xl/ctrlProps/ctrlProp559.xml><?xml version="1.0" encoding="utf-8"?>
<formControlPr xmlns="http://schemas.microsoft.com/office/spreadsheetml/2009/9/main" objectType="CheckBox" fmlaLink="BN311" lockText="1" noThreeD="1"/>
</file>

<file path=xl/ctrlProps/ctrlProp560.xml><?xml version="1.0" encoding="utf-8"?>
<formControlPr xmlns="http://schemas.microsoft.com/office/spreadsheetml/2009/9/main" objectType="CheckBox" fmlaLink="BN313" lockText="1" noThreeD="1"/>
</file>

<file path=xl/ctrlProps/ctrlProp561.xml><?xml version="1.0" encoding="utf-8"?>
<formControlPr xmlns="http://schemas.microsoft.com/office/spreadsheetml/2009/9/main" objectType="CheckBox" fmlaLink="BN317" lockText="1" noThreeD="1"/>
</file>

<file path=xl/ctrlProps/ctrlProp562.xml><?xml version="1.0" encoding="utf-8"?>
<formControlPr xmlns="http://schemas.microsoft.com/office/spreadsheetml/2009/9/main" objectType="CheckBox" fmlaLink="BP317" lockText="1" noThreeD="1"/>
</file>

<file path=xl/ctrlProps/ctrlProp563.xml><?xml version="1.0" encoding="utf-8"?>
<formControlPr xmlns="http://schemas.microsoft.com/office/spreadsheetml/2009/9/main" objectType="CheckBox" fmlaLink="BP313" lockText="1" noThreeD="1"/>
</file>

<file path=xl/ctrlProps/ctrlProp564.xml><?xml version="1.0" encoding="utf-8"?>
<formControlPr xmlns="http://schemas.microsoft.com/office/spreadsheetml/2009/9/main" objectType="CheckBox" fmlaLink="BP297" lockText="1" noThreeD="1"/>
</file>

<file path=xl/ctrlProps/ctrlProp565.xml><?xml version="1.0" encoding="utf-8"?>
<formControlPr xmlns="http://schemas.microsoft.com/office/spreadsheetml/2009/9/main" objectType="CheckBox" fmlaLink="BP269" lockText="1" noThreeD="1"/>
</file>

<file path=xl/ctrlProps/ctrlProp566.xml><?xml version="1.0" encoding="utf-8"?>
<formControlPr xmlns="http://schemas.microsoft.com/office/spreadsheetml/2009/9/main" objectType="CheckBox" fmlaLink="BP267" lockText="1" noThreeD="1"/>
</file>

<file path=xl/ctrlProps/ctrlProp567.xml><?xml version="1.0" encoding="utf-8"?>
<formControlPr xmlns="http://schemas.microsoft.com/office/spreadsheetml/2009/9/main" objectType="CheckBox" fmlaLink="BP257" lockText="1" noThreeD="1"/>
</file>

<file path=xl/ctrlProps/ctrlProp568.xml><?xml version="1.0" encoding="utf-8"?>
<formControlPr xmlns="http://schemas.microsoft.com/office/spreadsheetml/2009/9/main" objectType="CheckBox" fmlaLink="BP253" lockText="1" noThreeD="1"/>
</file>

<file path=xl/ctrlProps/ctrlProp569.xml><?xml version="1.0" encoding="utf-8"?>
<formControlPr xmlns="http://schemas.microsoft.com/office/spreadsheetml/2009/9/main" objectType="CheckBox" fmlaLink="BP247" lockText="1" noThreeD="1"/>
</file>

<file path=xl/ctrlProps/ctrlProp570.xml><?xml version="1.0" encoding="utf-8"?>
<formControlPr xmlns="http://schemas.microsoft.com/office/spreadsheetml/2009/9/main" objectType="CheckBox" fmlaLink="BP245" lockText="1" noThreeD="1"/>
</file>

<file path=xl/ctrlProps/ctrlProp571.xml><?xml version="1.0" encoding="utf-8"?>
<formControlPr xmlns="http://schemas.microsoft.com/office/spreadsheetml/2009/9/main" objectType="CheckBox" fmlaLink="BR237" lockText="1" noThreeD="1"/>
</file>

<file path=xl/ctrlProps/ctrlProp572.xml><?xml version="1.0" encoding="utf-8"?>
<formControlPr xmlns="http://schemas.microsoft.com/office/spreadsheetml/2009/9/main" objectType="CheckBox" fmlaLink="BR247" lockText="1" noThreeD="1"/>
</file>

<file path=xl/ctrlProps/ctrlProp573.xml><?xml version="1.0" encoding="utf-8"?>
<formControlPr xmlns="http://schemas.microsoft.com/office/spreadsheetml/2009/9/main" objectType="CheckBox" fmlaLink="BR251" lockText="1" noThreeD="1"/>
</file>

<file path=xl/ctrlProps/ctrlProp574.xml><?xml version="1.0" encoding="utf-8"?>
<formControlPr xmlns="http://schemas.microsoft.com/office/spreadsheetml/2009/9/main" objectType="CheckBox" fmlaLink="BR255" lockText="1" noThreeD="1"/>
</file>

<file path=xl/ctrlProps/ctrlProp575.xml><?xml version="1.0" encoding="utf-8"?>
<formControlPr xmlns="http://schemas.microsoft.com/office/spreadsheetml/2009/9/main" objectType="CheckBox" fmlaLink="BR263" lockText="1" noThreeD="1"/>
</file>

<file path=xl/ctrlProps/ctrlProp576.xml><?xml version="1.0" encoding="utf-8"?>
<formControlPr xmlns="http://schemas.microsoft.com/office/spreadsheetml/2009/9/main" objectType="CheckBox" fmlaLink="BR269" lockText="1" noThreeD="1"/>
</file>

<file path=xl/ctrlProps/ctrlProp577.xml><?xml version="1.0" encoding="utf-8"?>
<formControlPr xmlns="http://schemas.microsoft.com/office/spreadsheetml/2009/9/main" objectType="CheckBox" fmlaLink="BR273" lockText="1" noThreeD="1"/>
</file>

<file path=xl/ctrlProps/ctrlProp578.xml><?xml version="1.0" encoding="utf-8"?>
<formControlPr xmlns="http://schemas.microsoft.com/office/spreadsheetml/2009/9/main" objectType="CheckBox" fmlaLink="BR277" lockText="1" noThreeD="1"/>
</file>

<file path=xl/ctrlProps/ctrlProp579.xml><?xml version="1.0" encoding="utf-8"?>
<formControlPr xmlns="http://schemas.microsoft.com/office/spreadsheetml/2009/9/main" objectType="CheckBox" fmlaLink="BR299" lockText="1" noThreeD="1"/>
</file>

<file path=xl/ctrlProps/ctrlProp580.xml><?xml version="1.0" encoding="utf-8"?>
<formControlPr xmlns="http://schemas.microsoft.com/office/spreadsheetml/2009/9/main" objectType="CheckBox" fmlaLink="BR303" lockText="1" noThreeD="1"/>
</file>

<file path=xl/ctrlProps/ctrlProp581.xml><?xml version="1.0" encoding="utf-8"?>
<formControlPr xmlns="http://schemas.microsoft.com/office/spreadsheetml/2009/9/main" objectType="CheckBox" fmlaLink="BR305" lockText="1" noThreeD="1"/>
</file>

<file path=xl/ctrlProps/ctrlProp582.xml><?xml version="1.0" encoding="utf-8"?>
<formControlPr xmlns="http://schemas.microsoft.com/office/spreadsheetml/2009/9/main" objectType="CheckBox" fmlaLink="BR317" lockText="1" noThreeD="1"/>
</file>

<file path=xl/ctrlProps/ctrlProp583.xml><?xml version="1.0" encoding="utf-8"?>
<formControlPr xmlns="http://schemas.microsoft.com/office/spreadsheetml/2009/9/main" objectType="CheckBox" fmlaLink="BT315" lockText="1" noThreeD="1"/>
</file>

<file path=xl/ctrlProps/ctrlProp584.xml><?xml version="1.0" encoding="utf-8"?>
<formControlPr xmlns="http://schemas.microsoft.com/office/spreadsheetml/2009/9/main" objectType="CheckBox" fmlaLink="BT309" lockText="1" noThreeD="1"/>
</file>

<file path=xl/ctrlProps/ctrlProp585.xml><?xml version="1.0" encoding="utf-8"?>
<formControlPr xmlns="http://schemas.microsoft.com/office/spreadsheetml/2009/9/main" objectType="CheckBox" fmlaLink="BT295" lockText="1" noThreeD="1"/>
</file>

<file path=xl/ctrlProps/ctrlProp586.xml><?xml version="1.0" encoding="utf-8"?>
<formControlPr xmlns="http://schemas.microsoft.com/office/spreadsheetml/2009/9/main" objectType="CheckBox" fmlaLink="BT285" lockText="1" noThreeD="1"/>
</file>

<file path=xl/ctrlProps/ctrlProp587.xml><?xml version="1.0" encoding="utf-8"?>
<formControlPr xmlns="http://schemas.microsoft.com/office/spreadsheetml/2009/9/main" objectType="CheckBox" fmlaLink="BT281" lockText="1" noThreeD="1"/>
</file>

<file path=xl/ctrlProps/ctrlProp588.xml><?xml version="1.0" encoding="utf-8"?>
<formControlPr xmlns="http://schemas.microsoft.com/office/spreadsheetml/2009/9/main" objectType="CheckBox" fmlaLink="BT277" lockText="1" noThreeD="1"/>
</file>

<file path=xl/ctrlProps/ctrlProp589.xml><?xml version="1.0" encoding="utf-8"?>
<formControlPr xmlns="http://schemas.microsoft.com/office/spreadsheetml/2009/9/main" objectType="CheckBox" fmlaLink="BT261" lockText="1" noThreeD="1"/>
</file>

<file path=xl/ctrlProps/ctrlProp590.xml><?xml version="1.0" encoding="utf-8"?>
<formControlPr xmlns="http://schemas.microsoft.com/office/spreadsheetml/2009/9/main" objectType="CheckBox" fmlaLink="BT259" lockText="1" noThreeD="1"/>
</file>

<file path=xl/ctrlProps/ctrlProp591.xml><?xml version="1.0" encoding="utf-8"?>
<formControlPr xmlns="http://schemas.microsoft.com/office/spreadsheetml/2009/9/main" objectType="CheckBox" fmlaLink="BT249" lockText="1" noThreeD="1"/>
</file>

<file path=xl/ctrlProps/ctrlProp592.xml><?xml version="1.0" encoding="utf-8"?>
<formControlPr xmlns="http://schemas.microsoft.com/office/spreadsheetml/2009/9/main" objectType="CheckBox" fmlaLink="BT247" lockText="1" noThreeD="1"/>
</file>

<file path=xl/ctrlProps/ctrlProp593.xml><?xml version="1.0" encoding="utf-8"?>
<formControlPr xmlns="http://schemas.microsoft.com/office/spreadsheetml/2009/9/main" objectType="CheckBox" fmlaLink="$BR$253" lockText="1" noThreeD="1"/>
</file>

<file path=xl/ctrlProps/ctrlProp594.xml><?xml version="1.0" encoding="utf-8"?>
<formControlPr xmlns="http://schemas.microsoft.com/office/spreadsheetml/2009/9/main" objectType="CheckBox" fmlaLink="$BT$25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0</xdr:row>
      <xdr:rowOff>9525</xdr:rowOff>
    </xdr:from>
    <xdr:to>
      <xdr:col>19</xdr:col>
      <xdr:colOff>152400</xdr:colOff>
      <xdr:row>2</xdr:row>
      <xdr:rowOff>9525</xdr:rowOff>
    </xdr:to>
    <xdr:pic>
      <xdr:nvPicPr>
        <xdr:cNvPr id="2" name="Picture 2" descr="Carnabio_03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25"/>
          <a:ext cx="2409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104775</xdr:colOff>
          <xdr:row>21</xdr:row>
          <xdr:rowOff>66675</xdr:rowOff>
        </xdr:from>
        <xdr:to>
          <xdr:col>34</xdr:col>
          <xdr:colOff>76200</xdr:colOff>
          <xdr:row>21</xdr:row>
          <xdr:rowOff>276225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Inhibition at ｆixed concentration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21</xdr:row>
          <xdr:rowOff>66675</xdr:rowOff>
        </xdr:from>
        <xdr:to>
          <xdr:col>44</xdr:col>
          <xdr:colOff>104775</xdr:colOff>
          <xdr:row>21</xdr:row>
          <xdr:rowOff>276225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IC50 determination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19050</xdr:rowOff>
        </xdr:from>
        <xdr:to>
          <xdr:col>58</xdr:col>
          <xdr:colOff>104775</xdr:colOff>
          <xdr:row>21</xdr:row>
          <xdr:rowOff>304800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0</xdr:rowOff>
        </xdr:from>
        <xdr:to>
          <xdr:col>58</xdr:col>
          <xdr:colOff>95250</xdr:colOff>
          <xdr:row>22</xdr:row>
          <xdr:rowOff>333375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23</xdr:row>
          <xdr:rowOff>66675</xdr:rowOff>
        </xdr:from>
        <xdr:to>
          <xdr:col>25</xdr:col>
          <xdr:colOff>28575</xdr:colOff>
          <xdr:row>23</xdr:row>
          <xdr:rowOff>276225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µmol/L (µM)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66675</xdr:rowOff>
        </xdr:from>
        <xdr:to>
          <xdr:col>31</xdr:col>
          <xdr:colOff>0</xdr:colOff>
          <xdr:row>23</xdr:row>
          <xdr:rowOff>276225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µg/mL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23</xdr:row>
          <xdr:rowOff>38100</xdr:rowOff>
        </xdr:from>
        <xdr:to>
          <xdr:col>58</xdr:col>
          <xdr:colOff>66675</xdr:colOff>
          <xdr:row>23</xdr:row>
          <xdr:rowOff>304800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24</xdr:row>
          <xdr:rowOff>76200</xdr:rowOff>
        </xdr:from>
        <xdr:to>
          <xdr:col>33</xdr:col>
          <xdr:colOff>95250</xdr:colOff>
          <xdr:row>24</xdr:row>
          <xdr:rowOff>266700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Dispose after completion of study.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142875</xdr:colOff>
          <xdr:row>24</xdr:row>
          <xdr:rowOff>57150</xdr:rowOff>
        </xdr:from>
        <xdr:to>
          <xdr:col>52</xdr:col>
          <xdr:colOff>133350</xdr:colOff>
          <xdr:row>24</xdr:row>
          <xdr:rowOff>285750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Return to the customer (at customer's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58</xdr:col>
          <xdr:colOff>66675</xdr:colOff>
          <xdr:row>24</xdr:row>
          <xdr:rowOff>304800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151</xdr:row>
          <xdr:rowOff>142875</xdr:rowOff>
        </xdr:from>
        <xdr:to>
          <xdr:col>6</xdr:col>
          <xdr:colOff>133350</xdr:colOff>
          <xdr:row>153</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154</xdr:row>
          <xdr:rowOff>0</xdr:rowOff>
        </xdr:from>
        <xdr:to>
          <xdr:col>6</xdr:col>
          <xdr:colOff>133350</xdr:colOff>
          <xdr:row>154</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156</xdr:row>
          <xdr:rowOff>9525</xdr:rowOff>
        </xdr:from>
        <xdr:to>
          <xdr:col>6</xdr:col>
          <xdr:colOff>133350</xdr:colOff>
          <xdr:row>157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158</xdr:row>
          <xdr:rowOff>9525</xdr:rowOff>
        </xdr:from>
        <xdr:to>
          <xdr:col>8</xdr:col>
          <xdr:colOff>38100</xdr:colOff>
          <xdr:row>159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149</xdr:row>
          <xdr:rowOff>0</xdr:rowOff>
        </xdr:from>
        <xdr:to>
          <xdr:col>38</xdr:col>
          <xdr:colOff>133350</xdr:colOff>
          <xdr:row>150</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151</xdr:row>
          <xdr:rowOff>133350</xdr:rowOff>
        </xdr:from>
        <xdr:to>
          <xdr:col>23</xdr:col>
          <xdr:colOff>0</xdr:colOff>
          <xdr:row>153</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151</xdr:row>
          <xdr:rowOff>133350</xdr:rowOff>
        </xdr:from>
        <xdr:to>
          <xdr:col>35</xdr:col>
          <xdr:colOff>152400</xdr:colOff>
          <xdr:row>153</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162</xdr:row>
          <xdr:rowOff>161925</xdr:rowOff>
        </xdr:from>
        <xdr:to>
          <xdr:col>15</xdr:col>
          <xdr:colOff>104775</xdr:colOff>
          <xdr:row>164</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162</xdr:row>
          <xdr:rowOff>161925</xdr:rowOff>
        </xdr:from>
        <xdr:to>
          <xdr:col>17</xdr:col>
          <xdr:colOff>104775</xdr:colOff>
          <xdr:row>164</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162</xdr:row>
          <xdr:rowOff>161925</xdr:rowOff>
        </xdr:from>
        <xdr:to>
          <xdr:col>28</xdr:col>
          <xdr:colOff>104775</xdr:colOff>
          <xdr:row>164</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162</xdr:row>
          <xdr:rowOff>161925</xdr:rowOff>
        </xdr:from>
        <xdr:to>
          <xdr:col>30</xdr:col>
          <xdr:colOff>104775</xdr:colOff>
          <xdr:row>164</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162</xdr:row>
          <xdr:rowOff>161925</xdr:rowOff>
        </xdr:from>
        <xdr:to>
          <xdr:col>41</xdr:col>
          <xdr:colOff>104775</xdr:colOff>
          <xdr:row>164</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162</xdr:row>
          <xdr:rowOff>161925</xdr:rowOff>
        </xdr:from>
        <xdr:to>
          <xdr:col>43</xdr:col>
          <xdr:colOff>104775</xdr:colOff>
          <xdr:row>164</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162</xdr:row>
          <xdr:rowOff>161925</xdr:rowOff>
        </xdr:from>
        <xdr:to>
          <xdr:col>54</xdr:col>
          <xdr:colOff>104775</xdr:colOff>
          <xdr:row>164</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162</xdr:row>
          <xdr:rowOff>161925</xdr:rowOff>
        </xdr:from>
        <xdr:to>
          <xdr:col>56</xdr:col>
          <xdr:colOff>104775</xdr:colOff>
          <xdr:row>164</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164</xdr:row>
          <xdr:rowOff>161925</xdr:rowOff>
        </xdr:from>
        <xdr:to>
          <xdr:col>15</xdr:col>
          <xdr:colOff>104775</xdr:colOff>
          <xdr:row>166</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164</xdr:row>
          <xdr:rowOff>161925</xdr:rowOff>
        </xdr:from>
        <xdr:to>
          <xdr:col>17</xdr:col>
          <xdr:colOff>104775</xdr:colOff>
          <xdr:row>166</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164</xdr:row>
          <xdr:rowOff>161925</xdr:rowOff>
        </xdr:from>
        <xdr:to>
          <xdr:col>28</xdr:col>
          <xdr:colOff>104775</xdr:colOff>
          <xdr:row>166</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164</xdr:row>
          <xdr:rowOff>161925</xdr:rowOff>
        </xdr:from>
        <xdr:to>
          <xdr:col>30</xdr:col>
          <xdr:colOff>104775</xdr:colOff>
          <xdr:row>166</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164</xdr:row>
          <xdr:rowOff>161925</xdr:rowOff>
        </xdr:from>
        <xdr:to>
          <xdr:col>41</xdr:col>
          <xdr:colOff>104775</xdr:colOff>
          <xdr:row>166</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164</xdr:row>
          <xdr:rowOff>161925</xdr:rowOff>
        </xdr:from>
        <xdr:to>
          <xdr:col>43</xdr:col>
          <xdr:colOff>104775</xdr:colOff>
          <xdr:row>166</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164</xdr:row>
          <xdr:rowOff>161925</xdr:rowOff>
        </xdr:from>
        <xdr:to>
          <xdr:col>54</xdr:col>
          <xdr:colOff>104775</xdr:colOff>
          <xdr:row>166</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164</xdr:row>
          <xdr:rowOff>161925</xdr:rowOff>
        </xdr:from>
        <xdr:to>
          <xdr:col>56</xdr:col>
          <xdr:colOff>104775</xdr:colOff>
          <xdr:row>166</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166</xdr:row>
          <xdr:rowOff>161925</xdr:rowOff>
        </xdr:from>
        <xdr:to>
          <xdr:col>15</xdr:col>
          <xdr:colOff>104775</xdr:colOff>
          <xdr:row>168</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166</xdr:row>
          <xdr:rowOff>161925</xdr:rowOff>
        </xdr:from>
        <xdr:to>
          <xdr:col>17</xdr:col>
          <xdr:colOff>104775</xdr:colOff>
          <xdr:row>168</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166</xdr:row>
          <xdr:rowOff>161925</xdr:rowOff>
        </xdr:from>
        <xdr:to>
          <xdr:col>28</xdr:col>
          <xdr:colOff>104775</xdr:colOff>
          <xdr:row>168</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166</xdr:row>
          <xdr:rowOff>161925</xdr:rowOff>
        </xdr:from>
        <xdr:to>
          <xdr:col>30</xdr:col>
          <xdr:colOff>104775</xdr:colOff>
          <xdr:row>168</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166</xdr:row>
          <xdr:rowOff>161925</xdr:rowOff>
        </xdr:from>
        <xdr:to>
          <xdr:col>41</xdr:col>
          <xdr:colOff>104775</xdr:colOff>
          <xdr:row>168</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166</xdr:row>
          <xdr:rowOff>161925</xdr:rowOff>
        </xdr:from>
        <xdr:to>
          <xdr:col>43</xdr:col>
          <xdr:colOff>104775</xdr:colOff>
          <xdr:row>168</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166</xdr:row>
          <xdr:rowOff>161925</xdr:rowOff>
        </xdr:from>
        <xdr:to>
          <xdr:col>54</xdr:col>
          <xdr:colOff>104775</xdr:colOff>
          <xdr:row>168</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166</xdr:row>
          <xdr:rowOff>161925</xdr:rowOff>
        </xdr:from>
        <xdr:to>
          <xdr:col>56</xdr:col>
          <xdr:colOff>104775</xdr:colOff>
          <xdr:row>168</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168</xdr:row>
          <xdr:rowOff>228600</xdr:rowOff>
        </xdr:from>
        <xdr:to>
          <xdr:col>15</xdr:col>
          <xdr:colOff>104775</xdr:colOff>
          <xdr:row>170</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168</xdr:row>
          <xdr:rowOff>228600</xdr:rowOff>
        </xdr:from>
        <xdr:to>
          <xdr:col>17</xdr:col>
          <xdr:colOff>104775</xdr:colOff>
          <xdr:row>170</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168</xdr:row>
          <xdr:rowOff>228600</xdr:rowOff>
        </xdr:from>
        <xdr:to>
          <xdr:col>28</xdr:col>
          <xdr:colOff>104775</xdr:colOff>
          <xdr:row>170</xdr:row>
          <xdr:rowOff>28575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168</xdr:row>
          <xdr:rowOff>228600</xdr:rowOff>
        </xdr:from>
        <xdr:to>
          <xdr:col>30</xdr:col>
          <xdr:colOff>104775</xdr:colOff>
          <xdr:row>170</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168</xdr:row>
          <xdr:rowOff>228600</xdr:rowOff>
        </xdr:from>
        <xdr:to>
          <xdr:col>41</xdr:col>
          <xdr:colOff>104775</xdr:colOff>
          <xdr:row>170</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168</xdr:row>
          <xdr:rowOff>228600</xdr:rowOff>
        </xdr:from>
        <xdr:to>
          <xdr:col>43</xdr:col>
          <xdr:colOff>104775</xdr:colOff>
          <xdr:row>170</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168</xdr:row>
          <xdr:rowOff>228600</xdr:rowOff>
        </xdr:from>
        <xdr:to>
          <xdr:col>54</xdr:col>
          <xdr:colOff>104775</xdr:colOff>
          <xdr:row>170</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168</xdr:row>
          <xdr:rowOff>228600</xdr:rowOff>
        </xdr:from>
        <xdr:to>
          <xdr:col>56</xdr:col>
          <xdr:colOff>104775</xdr:colOff>
          <xdr:row>170</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170</xdr:row>
          <xdr:rowOff>161925</xdr:rowOff>
        </xdr:from>
        <xdr:to>
          <xdr:col>15</xdr:col>
          <xdr:colOff>104775</xdr:colOff>
          <xdr:row>172</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170</xdr:row>
          <xdr:rowOff>161925</xdr:rowOff>
        </xdr:from>
        <xdr:to>
          <xdr:col>17</xdr:col>
          <xdr:colOff>104775</xdr:colOff>
          <xdr:row>172</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170</xdr:row>
          <xdr:rowOff>161925</xdr:rowOff>
        </xdr:from>
        <xdr:to>
          <xdr:col>28</xdr:col>
          <xdr:colOff>104775</xdr:colOff>
          <xdr:row>172</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170</xdr:row>
          <xdr:rowOff>161925</xdr:rowOff>
        </xdr:from>
        <xdr:to>
          <xdr:col>30</xdr:col>
          <xdr:colOff>104775</xdr:colOff>
          <xdr:row>172</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170</xdr:row>
          <xdr:rowOff>161925</xdr:rowOff>
        </xdr:from>
        <xdr:to>
          <xdr:col>41</xdr:col>
          <xdr:colOff>104775</xdr:colOff>
          <xdr:row>172</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170</xdr:row>
          <xdr:rowOff>161925</xdr:rowOff>
        </xdr:from>
        <xdr:to>
          <xdr:col>43</xdr:col>
          <xdr:colOff>104775</xdr:colOff>
          <xdr:row>172</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170</xdr:row>
          <xdr:rowOff>161925</xdr:rowOff>
        </xdr:from>
        <xdr:to>
          <xdr:col>54</xdr:col>
          <xdr:colOff>104775</xdr:colOff>
          <xdr:row>172</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170</xdr:row>
          <xdr:rowOff>161925</xdr:rowOff>
        </xdr:from>
        <xdr:to>
          <xdr:col>56</xdr:col>
          <xdr:colOff>104775</xdr:colOff>
          <xdr:row>172</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172</xdr:row>
          <xdr:rowOff>161925</xdr:rowOff>
        </xdr:from>
        <xdr:to>
          <xdr:col>15</xdr:col>
          <xdr:colOff>104775</xdr:colOff>
          <xdr:row>174</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172</xdr:row>
          <xdr:rowOff>161925</xdr:rowOff>
        </xdr:from>
        <xdr:to>
          <xdr:col>17</xdr:col>
          <xdr:colOff>104775</xdr:colOff>
          <xdr:row>174</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172</xdr:row>
          <xdr:rowOff>161925</xdr:rowOff>
        </xdr:from>
        <xdr:to>
          <xdr:col>28</xdr:col>
          <xdr:colOff>104775</xdr:colOff>
          <xdr:row>174</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172</xdr:row>
          <xdr:rowOff>161925</xdr:rowOff>
        </xdr:from>
        <xdr:to>
          <xdr:col>30</xdr:col>
          <xdr:colOff>104775</xdr:colOff>
          <xdr:row>174</xdr:row>
          <xdr:rowOff>19050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172</xdr:row>
          <xdr:rowOff>161925</xdr:rowOff>
        </xdr:from>
        <xdr:to>
          <xdr:col>41</xdr:col>
          <xdr:colOff>104775</xdr:colOff>
          <xdr:row>174</xdr:row>
          <xdr:rowOff>19050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172</xdr:row>
          <xdr:rowOff>161925</xdr:rowOff>
        </xdr:from>
        <xdr:to>
          <xdr:col>43</xdr:col>
          <xdr:colOff>104775</xdr:colOff>
          <xdr:row>174</xdr:row>
          <xdr:rowOff>19050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172</xdr:row>
          <xdr:rowOff>161925</xdr:rowOff>
        </xdr:from>
        <xdr:to>
          <xdr:col>54</xdr:col>
          <xdr:colOff>104775</xdr:colOff>
          <xdr:row>174</xdr:row>
          <xdr:rowOff>19050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172</xdr:row>
          <xdr:rowOff>161925</xdr:rowOff>
        </xdr:from>
        <xdr:to>
          <xdr:col>56</xdr:col>
          <xdr:colOff>104775</xdr:colOff>
          <xdr:row>174</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174</xdr:row>
          <xdr:rowOff>171450</xdr:rowOff>
        </xdr:from>
        <xdr:to>
          <xdr:col>15</xdr:col>
          <xdr:colOff>104775</xdr:colOff>
          <xdr:row>176</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174</xdr:row>
          <xdr:rowOff>171450</xdr:rowOff>
        </xdr:from>
        <xdr:to>
          <xdr:col>17</xdr:col>
          <xdr:colOff>104775</xdr:colOff>
          <xdr:row>176</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174</xdr:row>
          <xdr:rowOff>171450</xdr:rowOff>
        </xdr:from>
        <xdr:to>
          <xdr:col>28</xdr:col>
          <xdr:colOff>104775</xdr:colOff>
          <xdr:row>176</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174</xdr:row>
          <xdr:rowOff>171450</xdr:rowOff>
        </xdr:from>
        <xdr:to>
          <xdr:col>30</xdr:col>
          <xdr:colOff>104775</xdr:colOff>
          <xdr:row>176</xdr:row>
          <xdr:rowOff>28575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174</xdr:row>
          <xdr:rowOff>171450</xdr:rowOff>
        </xdr:from>
        <xdr:to>
          <xdr:col>41</xdr:col>
          <xdr:colOff>104775</xdr:colOff>
          <xdr:row>176</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174</xdr:row>
          <xdr:rowOff>171450</xdr:rowOff>
        </xdr:from>
        <xdr:to>
          <xdr:col>43</xdr:col>
          <xdr:colOff>104775</xdr:colOff>
          <xdr:row>176</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174</xdr:row>
          <xdr:rowOff>171450</xdr:rowOff>
        </xdr:from>
        <xdr:to>
          <xdr:col>54</xdr:col>
          <xdr:colOff>104775</xdr:colOff>
          <xdr:row>176</xdr:row>
          <xdr:rowOff>28575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174</xdr:row>
          <xdr:rowOff>171450</xdr:rowOff>
        </xdr:from>
        <xdr:to>
          <xdr:col>56</xdr:col>
          <xdr:colOff>104775</xdr:colOff>
          <xdr:row>176</xdr:row>
          <xdr:rowOff>28575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176</xdr:row>
          <xdr:rowOff>171450</xdr:rowOff>
        </xdr:from>
        <xdr:to>
          <xdr:col>15</xdr:col>
          <xdr:colOff>104775</xdr:colOff>
          <xdr:row>178</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176</xdr:row>
          <xdr:rowOff>171450</xdr:rowOff>
        </xdr:from>
        <xdr:to>
          <xdr:col>17</xdr:col>
          <xdr:colOff>104775</xdr:colOff>
          <xdr:row>178</xdr:row>
          <xdr:rowOff>28575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176</xdr:row>
          <xdr:rowOff>171450</xdr:rowOff>
        </xdr:from>
        <xdr:to>
          <xdr:col>28</xdr:col>
          <xdr:colOff>104775</xdr:colOff>
          <xdr:row>178</xdr:row>
          <xdr:rowOff>28575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176</xdr:row>
          <xdr:rowOff>171450</xdr:rowOff>
        </xdr:from>
        <xdr:to>
          <xdr:col>30</xdr:col>
          <xdr:colOff>104775</xdr:colOff>
          <xdr:row>178</xdr:row>
          <xdr:rowOff>28575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176</xdr:row>
          <xdr:rowOff>171450</xdr:rowOff>
        </xdr:from>
        <xdr:to>
          <xdr:col>41</xdr:col>
          <xdr:colOff>104775</xdr:colOff>
          <xdr:row>178</xdr:row>
          <xdr:rowOff>28575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176</xdr:row>
          <xdr:rowOff>171450</xdr:rowOff>
        </xdr:from>
        <xdr:to>
          <xdr:col>43</xdr:col>
          <xdr:colOff>104775</xdr:colOff>
          <xdr:row>178</xdr:row>
          <xdr:rowOff>28575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176</xdr:row>
          <xdr:rowOff>171450</xdr:rowOff>
        </xdr:from>
        <xdr:to>
          <xdr:col>54</xdr:col>
          <xdr:colOff>104775</xdr:colOff>
          <xdr:row>178</xdr:row>
          <xdr:rowOff>28575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176</xdr:row>
          <xdr:rowOff>171450</xdr:rowOff>
        </xdr:from>
        <xdr:to>
          <xdr:col>56</xdr:col>
          <xdr:colOff>104775</xdr:colOff>
          <xdr:row>178</xdr:row>
          <xdr:rowOff>28575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178</xdr:row>
          <xdr:rowOff>171450</xdr:rowOff>
        </xdr:from>
        <xdr:to>
          <xdr:col>15</xdr:col>
          <xdr:colOff>104775</xdr:colOff>
          <xdr:row>180</xdr:row>
          <xdr:rowOff>28575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178</xdr:row>
          <xdr:rowOff>171450</xdr:rowOff>
        </xdr:from>
        <xdr:to>
          <xdr:col>17</xdr:col>
          <xdr:colOff>104775</xdr:colOff>
          <xdr:row>180</xdr:row>
          <xdr:rowOff>28575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178</xdr:row>
          <xdr:rowOff>171450</xdr:rowOff>
        </xdr:from>
        <xdr:to>
          <xdr:col>28</xdr:col>
          <xdr:colOff>104775</xdr:colOff>
          <xdr:row>180</xdr:row>
          <xdr:rowOff>28575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178</xdr:row>
          <xdr:rowOff>171450</xdr:rowOff>
        </xdr:from>
        <xdr:to>
          <xdr:col>30</xdr:col>
          <xdr:colOff>104775</xdr:colOff>
          <xdr:row>180</xdr:row>
          <xdr:rowOff>28575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178</xdr:row>
          <xdr:rowOff>171450</xdr:rowOff>
        </xdr:from>
        <xdr:to>
          <xdr:col>43</xdr:col>
          <xdr:colOff>104775</xdr:colOff>
          <xdr:row>180</xdr:row>
          <xdr:rowOff>28575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178</xdr:row>
          <xdr:rowOff>171450</xdr:rowOff>
        </xdr:from>
        <xdr:to>
          <xdr:col>54</xdr:col>
          <xdr:colOff>104775</xdr:colOff>
          <xdr:row>180</xdr:row>
          <xdr:rowOff>28575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178</xdr:row>
          <xdr:rowOff>171450</xdr:rowOff>
        </xdr:from>
        <xdr:to>
          <xdr:col>56</xdr:col>
          <xdr:colOff>104775</xdr:colOff>
          <xdr:row>180</xdr:row>
          <xdr:rowOff>28575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180</xdr:row>
          <xdr:rowOff>171450</xdr:rowOff>
        </xdr:from>
        <xdr:to>
          <xdr:col>15</xdr:col>
          <xdr:colOff>104775</xdr:colOff>
          <xdr:row>182</xdr:row>
          <xdr:rowOff>28575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180</xdr:row>
          <xdr:rowOff>171450</xdr:rowOff>
        </xdr:from>
        <xdr:to>
          <xdr:col>17</xdr:col>
          <xdr:colOff>104775</xdr:colOff>
          <xdr:row>182</xdr:row>
          <xdr:rowOff>28575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180</xdr:row>
          <xdr:rowOff>171450</xdr:rowOff>
        </xdr:from>
        <xdr:to>
          <xdr:col>28</xdr:col>
          <xdr:colOff>104775</xdr:colOff>
          <xdr:row>182</xdr:row>
          <xdr:rowOff>28575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180</xdr:row>
          <xdr:rowOff>171450</xdr:rowOff>
        </xdr:from>
        <xdr:to>
          <xdr:col>30</xdr:col>
          <xdr:colOff>104775</xdr:colOff>
          <xdr:row>182</xdr:row>
          <xdr:rowOff>28575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180</xdr:row>
          <xdr:rowOff>171450</xdr:rowOff>
        </xdr:from>
        <xdr:to>
          <xdr:col>41</xdr:col>
          <xdr:colOff>104775</xdr:colOff>
          <xdr:row>182</xdr:row>
          <xdr:rowOff>28575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180</xdr:row>
          <xdr:rowOff>171450</xdr:rowOff>
        </xdr:from>
        <xdr:to>
          <xdr:col>43</xdr:col>
          <xdr:colOff>104775</xdr:colOff>
          <xdr:row>182</xdr:row>
          <xdr:rowOff>28575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180</xdr:row>
          <xdr:rowOff>171450</xdr:rowOff>
        </xdr:from>
        <xdr:to>
          <xdr:col>54</xdr:col>
          <xdr:colOff>104775</xdr:colOff>
          <xdr:row>182</xdr:row>
          <xdr:rowOff>28575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180</xdr:row>
          <xdr:rowOff>171450</xdr:rowOff>
        </xdr:from>
        <xdr:to>
          <xdr:col>56</xdr:col>
          <xdr:colOff>104775</xdr:colOff>
          <xdr:row>182</xdr:row>
          <xdr:rowOff>28575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182</xdr:row>
          <xdr:rowOff>161925</xdr:rowOff>
        </xdr:from>
        <xdr:to>
          <xdr:col>15</xdr:col>
          <xdr:colOff>104775</xdr:colOff>
          <xdr:row>184</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182</xdr:row>
          <xdr:rowOff>161925</xdr:rowOff>
        </xdr:from>
        <xdr:to>
          <xdr:col>17</xdr:col>
          <xdr:colOff>104775</xdr:colOff>
          <xdr:row>184</xdr:row>
          <xdr:rowOff>19050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182</xdr:row>
          <xdr:rowOff>161925</xdr:rowOff>
        </xdr:from>
        <xdr:to>
          <xdr:col>28</xdr:col>
          <xdr:colOff>104775</xdr:colOff>
          <xdr:row>184</xdr:row>
          <xdr:rowOff>19050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182</xdr:row>
          <xdr:rowOff>161925</xdr:rowOff>
        </xdr:from>
        <xdr:to>
          <xdr:col>30</xdr:col>
          <xdr:colOff>104775</xdr:colOff>
          <xdr:row>184</xdr:row>
          <xdr:rowOff>19050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182</xdr:row>
          <xdr:rowOff>161925</xdr:rowOff>
        </xdr:from>
        <xdr:to>
          <xdr:col>41</xdr:col>
          <xdr:colOff>104775</xdr:colOff>
          <xdr:row>184</xdr:row>
          <xdr:rowOff>19050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182</xdr:row>
          <xdr:rowOff>161925</xdr:rowOff>
        </xdr:from>
        <xdr:to>
          <xdr:col>43</xdr:col>
          <xdr:colOff>104775</xdr:colOff>
          <xdr:row>184</xdr:row>
          <xdr:rowOff>19050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182</xdr:row>
          <xdr:rowOff>161925</xdr:rowOff>
        </xdr:from>
        <xdr:to>
          <xdr:col>54</xdr:col>
          <xdr:colOff>104775</xdr:colOff>
          <xdr:row>184</xdr:row>
          <xdr:rowOff>19050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182</xdr:row>
          <xdr:rowOff>161925</xdr:rowOff>
        </xdr:from>
        <xdr:to>
          <xdr:col>56</xdr:col>
          <xdr:colOff>104775</xdr:colOff>
          <xdr:row>184</xdr:row>
          <xdr:rowOff>19050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184</xdr:row>
          <xdr:rowOff>161925</xdr:rowOff>
        </xdr:from>
        <xdr:to>
          <xdr:col>15</xdr:col>
          <xdr:colOff>104775</xdr:colOff>
          <xdr:row>186</xdr:row>
          <xdr:rowOff>19050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184</xdr:row>
          <xdr:rowOff>161925</xdr:rowOff>
        </xdr:from>
        <xdr:to>
          <xdr:col>17</xdr:col>
          <xdr:colOff>104775</xdr:colOff>
          <xdr:row>186</xdr:row>
          <xdr:rowOff>19050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184</xdr:row>
          <xdr:rowOff>161925</xdr:rowOff>
        </xdr:from>
        <xdr:to>
          <xdr:col>28</xdr:col>
          <xdr:colOff>104775</xdr:colOff>
          <xdr:row>186</xdr:row>
          <xdr:rowOff>19050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184</xdr:row>
          <xdr:rowOff>161925</xdr:rowOff>
        </xdr:from>
        <xdr:to>
          <xdr:col>30</xdr:col>
          <xdr:colOff>104775</xdr:colOff>
          <xdr:row>186</xdr:row>
          <xdr:rowOff>19050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184</xdr:row>
          <xdr:rowOff>161925</xdr:rowOff>
        </xdr:from>
        <xdr:to>
          <xdr:col>41</xdr:col>
          <xdr:colOff>104775</xdr:colOff>
          <xdr:row>186</xdr:row>
          <xdr:rowOff>19050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184</xdr:row>
          <xdr:rowOff>161925</xdr:rowOff>
        </xdr:from>
        <xdr:to>
          <xdr:col>43</xdr:col>
          <xdr:colOff>104775</xdr:colOff>
          <xdr:row>186</xdr:row>
          <xdr:rowOff>19050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184</xdr:row>
          <xdr:rowOff>161925</xdr:rowOff>
        </xdr:from>
        <xdr:to>
          <xdr:col>54</xdr:col>
          <xdr:colOff>104775</xdr:colOff>
          <xdr:row>186</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184</xdr:row>
          <xdr:rowOff>161925</xdr:rowOff>
        </xdr:from>
        <xdr:to>
          <xdr:col>56</xdr:col>
          <xdr:colOff>104775</xdr:colOff>
          <xdr:row>186</xdr:row>
          <xdr:rowOff>19050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186</xdr:row>
          <xdr:rowOff>161925</xdr:rowOff>
        </xdr:from>
        <xdr:to>
          <xdr:col>15</xdr:col>
          <xdr:colOff>104775</xdr:colOff>
          <xdr:row>188</xdr:row>
          <xdr:rowOff>19050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186</xdr:row>
          <xdr:rowOff>161925</xdr:rowOff>
        </xdr:from>
        <xdr:to>
          <xdr:col>17</xdr:col>
          <xdr:colOff>104775</xdr:colOff>
          <xdr:row>188</xdr:row>
          <xdr:rowOff>19050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186</xdr:row>
          <xdr:rowOff>161925</xdr:rowOff>
        </xdr:from>
        <xdr:to>
          <xdr:col>28</xdr:col>
          <xdr:colOff>104775</xdr:colOff>
          <xdr:row>188</xdr:row>
          <xdr:rowOff>19050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186</xdr:row>
          <xdr:rowOff>161925</xdr:rowOff>
        </xdr:from>
        <xdr:to>
          <xdr:col>30</xdr:col>
          <xdr:colOff>104775</xdr:colOff>
          <xdr:row>188</xdr:row>
          <xdr:rowOff>19050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186</xdr:row>
          <xdr:rowOff>161925</xdr:rowOff>
        </xdr:from>
        <xdr:to>
          <xdr:col>41</xdr:col>
          <xdr:colOff>104775</xdr:colOff>
          <xdr:row>188</xdr:row>
          <xdr:rowOff>19050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186</xdr:row>
          <xdr:rowOff>161925</xdr:rowOff>
        </xdr:from>
        <xdr:to>
          <xdr:col>43</xdr:col>
          <xdr:colOff>104775</xdr:colOff>
          <xdr:row>188</xdr:row>
          <xdr:rowOff>19050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186</xdr:row>
          <xdr:rowOff>161925</xdr:rowOff>
        </xdr:from>
        <xdr:to>
          <xdr:col>54</xdr:col>
          <xdr:colOff>104775</xdr:colOff>
          <xdr:row>188</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186</xdr:row>
          <xdr:rowOff>161925</xdr:rowOff>
        </xdr:from>
        <xdr:to>
          <xdr:col>56</xdr:col>
          <xdr:colOff>104775</xdr:colOff>
          <xdr:row>188</xdr:row>
          <xdr:rowOff>19050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188</xdr:row>
          <xdr:rowOff>161925</xdr:rowOff>
        </xdr:from>
        <xdr:to>
          <xdr:col>15</xdr:col>
          <xdr:colOff>104775</xdr:colOff>
          <xdr:row>190</xdr:row>
          <xdr:rowOff>19050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188</xdr:row>
          <xdr:rowOff>161925</xdr:rowOff>
        </xdr:from>
        <xdr:to>
          <xdr:col>17</xdr:col>
          <xdr:colOff>104775</xdr:colOff>
          <xdr:row>190</xdr:row>
          <xdr:rowOff>19050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188</xdr:row>
          <xdr:rowOff>161925</xdr:rowOff>
        </xdr:from>
        <xdr:to>
          <xdr:col>28</xdr:col>
          <xdr:colOff>104775</xdr:colOff>
          <xdr:row>190</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188</xdr:row>
          <xdr:rowOff>161925</xdr:rowOff>
        </xdr:from>
        <xdr:to>
          <xdr:col>30</xdr:col>
          <xdr:colOff>104775</xdr:colOff>
          <xdr:row>190</xdr:row>
          <xdr:rowOff>19050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188</xdr:row>
          <xdr:rowOff>161925</xdr:rowOff>
        </xdr:from>
        <xdr:to>
          <xdr:col>41</xdr:col>
          <xdr:colOff>104775</xdr:colOff>
          <xdr:row>190</xdr:row>
          <xdr:rowOff>19050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188</xdr:row>
          <xdr:rowOff>161925</xdr:rowOff>
        </xdr:from>
        <xdr:to>
          <xdr:col>43</xdr:col>
          <xdr:colOff>104775</xdr:colOff>
          <xdr:row>190</xdr:row>
          <xdr:rowOff>19050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188</xdr:row>
          <xdr:rowOff>161925</xdr:rowOff>
        </xdr:from>
        <xdr:to>
          <xdr:col>54</xdr:col>
          <xdr:colOff>104775</xdr:colOff>
          <xdr:row>190</xdr:row>
          <xdr:rowOff>19050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188</xdr:row>
          <xdr:rowOff>161925</xdr:rowOff>
        </xdr:from>
        <xdr:to>
          <xdr:col>56</xdr:col>
          <xdr:colOff>104775</xdr:colOff>
          <xdr:row>190</xdr:row>
          <xdr:rowOff>19050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190</xdr:row>
          <xdr:rowOff>161925</xdr:rowOff>
        </xdr:from>
        <xdr:to>
          <xdr:col>15</xdr:col>
          <xdr:colOff>104775</xdr:colOff>
          <xdr:row>192</xdr:row>
          <xdr:rowOff>19050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190</xdr:row>
          <xdr:rowOff>161925</xdr:rowOff>
        </xdr:from>
        <xdr:to>
          <xdr:col>17</xdr:col>
          <xdr:colOff>104775</xdr:colOff>
          <xdr:row>192</xdr:row>
          <xdr:rowOff>19050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190</xdr:row>
          <xdr:rowOff>161925</xdr:rowOff>
        </xdr:from>
        <xdr:to>
          <xdr:col>41</xdr:col>
          <xdr:colOff>104775</xdr:colOff>
          <xdr:row>192</xdr:row>
          <xdr:rowOff>19050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190</xdr:row>
          <xdr:rowOff>161925</xdr:rowOff>
        </xdr:from>
        <xdr:to>
          <xdr:col>43</xdr:col>
          <xdr:colOff>104775</xdr:colOff>
          <xdr:row>192</xdr:row>
          <xdr:rowOff>19050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190</xdr:row>
          <xdr:rowOff>161925</xdr:rowOff>
        </xdr:from>
        <xdr:to>
          <xdr:col>54</xdr:col>
          <xdr:colOff>104775</xdr:colOff>
          <xdr:row>192</xdr:row>
          <xdr:rowOff>19050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190</xdr:row>
          <xdr:rowOff>161925</xdr:rowOff>
        </xdr:from>
        <xdr:to>
          <xdr:col>56</xdr:col>
          <xdr:colOff>104775</xdr:colOff>
          <xdr:row>192</xdr:row>
          <xdr:rowOff>19050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192</xdr:row>
          <xdr:rowOff>161925</xdr:rowOff>
        </xdr:from>
        <xdr:to>
          <xdr:col>15</xdr:col>
          <xdr:colOff>104775</xdr:colOff>
          <xdr:row>194</xdr:row>
          <xdr:rowOff>19050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192</xdr:row>
          <xdr:rowOff>161925</xdr:rowOff>
        </xdr:from>
        <xdr:to>
          <xdr:col>17</xdr:col>
          <xdr:colOff>104775</xdr:colOff>
          <xdr:row>194</xdr:row>
          <xdr:rowOff>19050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192</xdr:row>
          <xdr:rowOff>161925</xdr:rowOff>
        </xdr:from>
        <xdr:to>
          <xdr:col>41</xdr:col>
          <xdr:colOff>104775</xdr:colOff>
          <xdr:row>194</xdr:row>
          <xdr:rowOff>19050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192</xdr:row>
          <xdr:rowOff>161925</xdr:rowOff>
        </xdr:from>
        <xdr:to>
          <xdr:col>43</xdr:col>
          <xdr:colOff>104775</xdr:colOff>
          <xdr:row>194</xdr:row>
          <xdr:rowOff>19050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192</xdr:row>
          <xdr:rowOff>161925</xdr:rowOff>
        </xdr:from>
        <xdr:to>
          <xdr:col>54</xdr:col>
          <xdr:colOff>104775</xdr:colOff>
          <xdr:row>194</xdr:row>
          <xdr:rowOff>19050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192</xdr:row>
          <xdr:rowOff>161925</xdr:rowOff>
        </xdr:from>
        <xdr:to>
          <xdr:col>56</xdr:col>
          <xdr:colOff>104775</xdr:colOff>
          <xdr:row>194</xdr:row>
          <xdr:rowOff>19050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194</xdr:row>
          <xdr:rowOff>161925</xdr:rowOff>
        </xdr:from>
        <xdr:to>
          <xdr:col>15</xdr:col>
          <xdr:colOff>104775</xdr:colOff>
          <xdr:row>196</xdr:row>
          <xdr:rowOff>19050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194</xdr:row>
          <xdr:rowOff>161925</xdr:rowOff>
        </xdr:from>
        <xdr:to>
          <xdr:col>17</xdr:col>
          <xdr:colOff>104775</xdr:colOff>
          <xdr:row>196</xdr:row>
          <xdr:rowOff>19050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194</xdr:row>
          <xdr:rowOff>161925</xdr:rowOff>
        </xdr:from>
        <xdr:to>
          <xdr:col>28</xdr:col>
          <xdr:colOff>104775</xdr:colOff>
          <xdr:row>196</xdr:row>
          <xdr:rowOff>19050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194</xdr:row>
          <xdr:rowOff>161925</xdr:rowOff>
        </xdr:from>
        <xdr:to>
          <xdr:col>30</xdr:col>
          <xdr:colOff>104775</xdr:colOff>
          <xdr:row>196</xdr:row>
          <xdr:rowOff>19050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194</xdr:row>
          <xdr:rowOff>161925</xdr:rowOff>
        </xdr:from>
        <xdr:to>
          <xdr:col>41</xdr:col>
          <xdr:colOff>104775</xdr:colOff>
          <xdr:row>196</xdr:row>
          <xdr:rowOff>19050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194</xdr:row>
          <xdr:rowOff>161925</xdr:rowOff>
        </xdr:from>
        <xdr:to>
          <xdr:col>43</xdr:col>
          <xdr:colOff>104775</xdr:colOff>
          <xdr:row>196</xdr:row>
          <xdr:rowOff>19050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194</xdr:row>
          <xdr:rowOff>161925</xdr:rowOff>
        </xdr:from>
        <xdr:to>
          <xdr:col>54</xdr:col>
          <xdr:colOff>104775</xdr:colOff>
          <xdr:row>196</xdr:row>
          <xdr:rowOff>19050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194</xdr:row>
          <xdr:rowOff>161925</xdr:rowOff>
        </xdr:from>
        <xdr:to>
          <xdr:col>56</xdr:col>
          <xdr:colOff>104775</xdr:colOff>
          <xdr:row>196</xdr:row>
          <xdr:rowOff>19050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196</xdr:row>
          <xdr:rowOff>161925</xdr:rowOff>
        </xdr:from>
        <xdr:to>
          <xdr:col>15</xdr:col>
          <xdr:colOff>104775</xdr:colOff>
          <xdr:row>198</xdr:row>
          <xdr:rowOff>19050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196</xdr:row>
          <xdr:rowOff>161925</xdr:rowOff>
        </xdr:from>
        <xdr:to>
          <xdr:col>17</xdr:col>
          <xdr:colOff>104775</xdr:colOff>
          <xdr:row>198</xdr:row>
          <xdr:rowOff>19050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196</xdr:row>
          <xdr:rowOff>161925</xdr:rowOff>
        </xdr:from>
        <xdr:to>
          <xdr:col>28</xdr:col>
          <xdr:colOff>104775</xdr:colOff>
          <xdr:row>198</xdr:row>
          <xdr:rowOff>19050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196</xdr:row>
          <xdr:rowOff>161925</xdr:rowOff>
        </xdr:from>
        <xdr:to>
          <xdr:col>30</xdr:col>
          <xdr:colOff>104775</xdr:colOff>
          <xdr:row>198</xdr:row>
          <xdr:rowOff>19050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196</xdr:row>
          <xdr:rowOff>161925</xdr:rowOff>
        </xdr:from>
        <xdr:to>
          <xdr:col>41</xdr:col>
          <xdr:colOff>104775</xdr:colOff>
          <xdr:row>198</xdr:row>
          <xdr:rowOff>19050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196</xdr:row>
          <xdr:rowOff>161925</xdr:rowOff>
        </xdr:from>
        <xdr:to>
          <xdr:col>43</xdr:col>
          <xdr:colOff>104775</xdr:colOff>
          <xdr:row>198</xdr:row>
          <xdr:rowOff>19050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196</xdr:row>
          <xdr:rowOff>161925</xdr:rowOff>
        </xdr:from>
        <xdr:to>
          <xdr:col>54</xdr:col>
          <xdr:colOff>104775</xdr:colOff>
          <xdr:row>198</xdr:row>
          <xdr:rowOff>19050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196</xdr:row>
          <xdr:rowOff>161925</xdr:rowOff>
        </xdr:from>
        <xdr:to>
          <xdr:col>56</xdr:col>
          <xdr:colOff>104775</xdr:colOff>
          <xdr:row>198</xdr:row>
          <xdr:rowOff>19050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198</xdr:row>
          <xdr:rowOff>161925</xdr:rowOff>
        </xdr:from>
        <xdr:to>
          <xdr:col>15</xdr:col>
          <xdr:colOff>104775</xdr:colOff>
          <xdr:row>200</xdr:row>
          <xdr:rowOff>19050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198</xdr:row>
          <xdr:rowOff>161925</xdr:rowOff>
        </xdr:from>
        <xdr:to>
          <xdr:col>17</xdr:col>
          <xdr:colOff>104775</xdr:colOff>
          <xdr:row>200</xdr:row>
          <xdr:rowOff>19050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198</xdr:row>
          <xdr:rowOff>161925</xdr:rowOff>
        </xdr:from>
        <xdr:to>
          <xdr:col>28</xdr:col>
          <xdr:colOff>104775</xdr:colOff>
          <xdr:row>200</xdr:row>
          <xdr:rowOff>19050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198</xdr:row>
          <xdr:rowOff>161925</xdr:rowOff>
        </xdr:from>
        <xdr:to>
          <xdr:col>30</xdr:col>
          <xdr:colOff>104775</xdr:colOff>
          <xdr:row>200</xdr:row>
          <xdr:rowOff>19050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198</xdr:row>
          <xdr:rowOff>161925</xdr:rowOff>
        </xdr:from>
        <xdr:to>
          <xdr:col>41</xdr:col>
          <xdr:colOff>104775</xdr:colOff>
          <xdr:row>200</xdr:row>
          <xdr:rowOff>19050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198</xdr:row>
          <xdr:rowOff>161925</xdr:rowOff>
        </xdr:from>
        <xdr:to>
          <xdr:col>43</xdr:col>
          <xdr:colOff>104775</xdr:colOff>
          <xdr:row>200</xdr:row>
          <xdr:rowOff>19050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198</xdr:row>
          <xdr:rowOff>161925</xdr:rowOff>
        </xdr:from>
        <xdr:to>
          <xdr:col>54</xdr:col>
          <xdr:colOff>104775</xdr:colOff>
          <xdr:row>200</xdr:row>
          <xdr:rowOff>19050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198</xdr:row>
          <xdr:rowOff>161925</xdr:rowOff>
        </xdr:from>
        <xdr:to>
          <xdr:col>56</xdr:col>
          <xdr:colOff>104775</xdr:colOff>
          <xdr:row>200</xdr:row>
          <xdr:rowOff>19050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200</xdr:row>
          <xdr:rowOff>161925</xdr:rowOff>
        </xdr:from>
        <xdr:to>
          <xdr:col>15</xdr:col>
          <xdr:colOff>104775</xdr:colOff>
          <xdr:row>202</xdr:row>
          <xdr:rowOff>19050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200</xdr:row>
          <xdr:rowOff>161925</xdr:rowOff>
        </xdr:from>
        <xdr:to>
          <xdr:col>17</xdr:col>
          <xdr:colOff>104775</xdr:colOff>
          <xdr:row>202</xdr:row>
          <xdr:rowOff>19050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200</xdr:row>
          <xdr:rowOff>161925</xdr:rowOff>
        </xdr:from>
        <xdr:to>
          <xdr:col>28</xdr:col>
          <xdr:colOff>104775</xdr:colOff>
          <xdr:row>202</xdr:row>
          <xdr:rowOff>19050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200</xdr:row>
          <xdr:rowOff>161925</xdr:rowOff>
        </xdr:from>
        <xdr:to>
          <xdr:col>30</xdr:col>
          <xdr:colOff>104775</xdr:colOff>
          <xdr:row>202</xdr:row>
          <xdr:rowOff>19050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200</xdr:row>
          <xdr:rowOff>161925</xdr:rowOff>
        </xdr:from>
        <xdr:to>
          <xdr:col>41</xdr:col>
          <xdr:colOff>104775</xdr:colOff>
          <xdr:row>202</xdr:row>
          <xdr:rowOff>19050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200</xdr:row>
          <xdr:rowOff>161925</xdr:rowOff>
        </xdr:from>
        <xdr:to>
          <xdr:col>43</xdr:col>
          <xdr:colOff>104775</xdr:colOff>
          <xdr:row>202</xdr:row>
          <xdr:rowOff>19050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200</xdr:row>
          <xdr:rowOff>161925</xdr:rowOff>
        </xdr:from>
        <xdr:to>
          <xdr:col>54</xdr:col>
          <xdr:colOff>104775</xdr:colOff>
          <xdr:row>202</xdr:row>
          <xdr:rowOff>19050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200</xdr:row>
          <xdr:rowOff>161925</xdr:rowOff>
        </xdr:from>
        <xdr:to>
          <xdr:col>56</xdr:col>
          <xdr:colOff>104775</xdr:colOff>
          <xdr:row>202</xdr:row>
          <xdr:rowOff>19050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202</xdr:row>
          <xdr:rowOff>161925</xdr:rowOff>
        </xdr:from>
        <xdr:to>
          <xdr:col>15</xdr:col>
          <xdr:colOff>104775</xdr:colOff>
          <xdr:row>204</xdr:row>
          <xdr:rowOff>19050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202</xdr:row>
          <xdr:rowOff>161925</xdr:rowOff>
        </xdr:from>
        <xdr:to>
          <xdr:col>17</xdr:col>
          <xdr:colOff>104775</xdr:colOff>
          <xdr:row>204</xdr:row>
          <xdr:rowOff>19050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202</xdr:row>
          <xdr:rowOff>161925</xdr:rowOff>
        </xdr:from>
        <xdr:to>
          <xdr:col>28</xdr:col>
          <xdr:colOff>104775</xdr:colOff>
          <xdr:row>204</xdr:row>
          <xdr:rowOff>19050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202</xdr:row>
          <xdr:rowOff>161925</xdr:rowOff>
        </xdr:from>
        <xdr:to>
          <xdr:col>30</xdr:col>
          <xdr:colOff>104775</xdr:colOff>
          <xdr:row>204</xdr:row>
          <xdr:rowOff>19050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202</xdr:row>
          <xdr:rowOff>161925</xdr:rowOff>
        </xdr:from>
        <xdr:to>
          <xdr:col>41</xdr:col>
          <xdr:colOff>104775</xdr:colOff>
          <xdr:row>204</xdr:row>
          <xdr:rowOff>19050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202</xdr:row>
          <xdr:rowOff>161925</xdr:rowOff>
        </xdr:from>
        <xdr:to>
          <xdr:col>43</xdr:col>
          <xdr:colOff>104775</xdr:colOff>
          <xdr:row>204</xdr:row>
          <xdr:rowOff>19050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202</xdr:row>
          <xdr:rowOff>161925</xdr:rowOff>
        </xdr:from>
        <xdr:to>
          <xdr:col>54</xdr:col>
          <xdr:colOff>104775</xdr:colOff>
          <xdr:row>204</xdr:row>
          <xdr:rowOff>19050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202</xdr:row>
          <xdr:rowOff>161925</xdr:rowOff>
        </xdr:from>
        <xdr:to>
          <xdr:col>56</xdr:col>
          <xdr:colOff>104775</xdr:colOff>
          <xdr:row>204</xdr:row>
          <xdr:rowOff>19050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204</xdr:row>
          <xdr:rowOff>161925</xdr:rowOff>
        </xdr:from>
        <xdr:to>
          <xdr:col>15</xdr:col>
          <xdr:colOff>104775</xdr:colOff>
          <xdr:row>206</xdr:row>
          <xdr:rowOff>19050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204</xdr:row>
          <xdr:rowOff>161925</xdr:rowOff>
        </xdr:from>
        <xdr:to>
          <xdr:col>17</xdr:col>
          <xdr:colOff>104775</xdr:colOff>
          <xdr:row>206</xdr:row>
          <xdr:rowOff>19050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204</xdr:row>
          <xdr:rowOff>161925</xdr:rowOff>
        </xdr:from>
        <xdr:to>
          <xdr:col>28</xdr:col>
          <xdr:colOff>104775</xdr:colOff>
          <xdr:row>206</xdr:row>
          <xdr:rowOff>19050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204</xdr:row>
          <xdr:rowOff>161925</xdr:rowOff>
        </xdr:from>
        <xdr:to>
          <xdr:col>30</xdr:col>
          <xdr:colOff>104775</xdr:colOff>
          <xdr:row>206</xdr:row>
          <xdr:rowOff>19050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204</xdr:row>
          <xdr:rowOff>161925</xdr:rowOff>
        </xdr:from>
        <xdr:to>
          <xdr:col>41</xdr:col>
          <xdr:colOff>104775</xdr:colOff>
          <xdr:row>206</xdr:row>
          <xdr:rowOff>19050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204</xdr:row>
          <xdr:rowOff>161925</xdr:rowOff>
        </xdr:from>
        <xdr:to>
          <xdr:col>43</xdr:col>
          <xdr:colOff>104775</xdr:colOff>
          <xdr:row>206</xdr:row>
          <xdr:rowOff>19050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204</xdr:row>
          <xdr:rowOff>161925</xdr:rowOff>
        </xdr:from>
        <xdr:to>
          <xdr:col>54</xdr:col>
          <xdr:colOff>104775</xdr:colOff>
          <xdr:row>206</xdr:row>
          <xdr:rowOff>19050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204</xdr:row>
          <xdr:rowOff>161925</xdr:rowOff>
        </xdr:from>
        <xdr:to>
          <xdr:col>56</xdr:col>
          <xdr:colOff>104775</xdr:colOff>
          <xdr:row>206</xdr:row>
          <xdr:rowOff>19050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206</xdr:row>
          <xdr:rowOff>161925</xdr:rowOff>
        </xdr:from>
        <xdr:to>
          <xdr:col>15</xdr:col>
          <xdr:colOff>104775</xdr:colOff>
          <xdr:row>208</xdr:row>
          <xdr:rowOff>19050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206</xdr:row>
          <xdr:rowOff>161925</xdr:rowOff>
        </xdr:from>
        <xdr:to>
          <xdr:col>17</xdr:col>
          <xdr:colOff>104775</xdr:colOff>
          <xdr:row>208</xdr:row>
          <xdr:rowOff>19050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206</xdr:row>
          <xdr:rowOff>161925</xdr:rowOff>
        </xdr:from>
        <xdr:to>
          <xdr:col>28</xdr:col>
          <xdr:colOff>104775</xdr:colOff>
          <xdr:row>208</xdr:row>
          <xdr:rowOff>19050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206</xdr:row>
          <xdr:rowOff>161925</xdr:rowOff>
        </xdr:from>
        <xdr:to>
          <xdr:col>30</xdr:col>
          <xdr:colOff>104775</xdr:colOff>
          <xdr:row>208</xdr:row>
          <xdr:rowOff>19050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206</xdr:row>
          <xdr:rowOff>161925</xdr:rowOff>
        </xdr:from>
        <xdr:to>
          <xdr:col>41</xdr:col>
          <xdr:colOff>104775</xdr:colOff>
          <xdr:row>208</xdr:row>
          <xdr:rowOff>19050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206</xdr:row>
          <xdr:rowOff>161925</xdr:rowOff>
        </xdr:from>
        <xdr:to>
          <xdr:col>43</xdr:col>
          <xdr:colOff>104775</xdr:colOff>
          <xdr:row>208</xdr:row>
          <xdr:rowOff>19050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206</xdr:row>
          <xdr:rowOff>161925</xdr:rowOff>
        </xdr:from>
        <xdr:to>
          <xdr:col>54</xdr:col>
          <xdr:colOff>104775</xdr:colOff>
          <xdr:row>208</xdr:row>
          <xdr:rowOff>19050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206</xdr:row>
          <xdr:rowOff>161925</xdr:rowOff>
        </xdr:from>
        <xdr:to>
          <xdr:col>56</xdr:col>
          <xdr:colOff>104775</xdr:colOff>
          <xdr:row>208</xdr:row>
          <xdr:rowOff>19050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208</xdr:row>
          <xdr:rowOff>161925</xdr:rowOff>
        </xdr:from>
        <xdr:to>
          <xdr:col>15</xdr:col>
          <xdr:colOff>104775</xdr:colOff>
          <xdr:row>210</xdr:row>
          <xdr:rowOff>19050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208</xdr:row>
          <xdr:rowOff>161925</xdr:rowOff>
        </xdr:from>
        <xdr:to>
          <xdr:col>17</xdr:col>
          <xdr:colOff>104775</xdr:colOff>
          <xdr:row>210</xdr:row>
          <xdr:rowOff>19050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208</xdr:row>
          <xdr:rowOff>161925</xdr:rowOff>
        </xdr:from>
        <xdr:to>
          <xdr:col>28</xdr:col>
          <xdr:colOff>104775</xdr:colOff>
          <xdr:row>210</xdr:row>
          <xdr:rowOff>19050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208</xdr:row>
          <xdr:rowOff>161925</xdr:rowOff>
        </xdr:from>
        <xdr:to>
          <xdr:col>30</xdr:col>
          <xdr:colOff>104775</xdr:colOff>
          <xdr:row>210</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208</xdr:row>
          <xdr:rowOff>161925</xdr:rowOff>
        </xdr:from>
        <xdr:to>
          <xdr:col>41</xdr:col>
          <xdr:colOff>104775</xdr:colOff>
          <xdr:row>210</xdr:row>
          <xdr:rowOff>19050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208</xdr:row>
          <xdr:rowOff>161925</xdr:rowOff>
        </xdr:from>
        <xdr:to>
          <xdr:col>43</xdr:col>
          <xdr:colOff>104775</xdr:colOff>
          <xdr:row>210</xdr:row>
          <xdr:rowOff>19050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208</xdr:row>
          <xdr:rowOff>161925</xdr:rowOff>
        </xdr:from>
        <xdr:to>
          <xdr:col>54</xdr:col>
          <xdr:colOff>104775</xdr:colOff>
          <xdr:row>210</xdr:row>
          <xdr:rowOff>19050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208</xdr:row>
          <xdr:rowOff>161925</xdr:rowOff>
        </xdr:from>
        <xdr:to>
          <xdr:col>56</xdr:col>
          <xdr:colOff>104775</xdr:colOff>
          <xdr:row>210</xdr:row>
          <xdr:rowOff>19050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210</xdr:row>
          <xdr:rowOff>161925</xdr:rowOff>
        </xdr:from>
        <xdr:to>
          <xdr:col>15</xdr:col>
          <xdr:colOff>104775</xdr:colOff>
          <xdr:row>212</xdr:row>
          <xdr:rowOff>19050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210</xdr:row>
          <xdr:rowOff>161925</xdr:rowOff>
        </xdr:from>
        <xdr:to>
          <xdr:col>17</xdr:col>
          <xdr:colOff>104775</xdr:colOff>
          <xdr:row>212</xdr:row>
          <xdr:rowOff>19050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210</xdr:row>
          <xdr:rowOff>161925</xdr:rowOff>
        </xdr:from>
        <xdr:to>
          <xdr:col>28</xdr:col>
          <xdr:colOff>104775</xdr:colOff>
          <xdr:row>212</xdr:row>
          <xdr:rowOff>19050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210</xdr:row>
          <xdr:rowOff>161925</xdr:rowOff>
        </xdr:from>
        <xdr:to>
          <xdr:col>30</xdr:col>
          <xdr:colOff>104775</xdr:colOff>
          <xdr:row>212</xdr:row>
          <xdr:rowOff>19050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210</xdr:row>
          <xdr:rowOff>161925</xdr:rowOff>
        </xdr:from>
        <xdr:to>
          <xdr:col>41</xdr:col>
          <xdr:colOff>104775</xdr:colOff>
          <xdr:row>212</xdr:row>
          <xdr:rowOff>19050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210</xdr:row>
          <xdr:rowOff>161925</xdr:rowOff>
        </xdr:from>
        <xdr:to>
          <xdr:col>43</xdr:col>
          <xdr:colOff>104775</xdr:colOff>
          <xdr:row>212</xdr:row>
          <xdr:rowOff>19050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210</xdr:row>
          <xdr:rowOff>161925</xdr:rowOff>
        </xdr:from>
        <xdr:to>
          <xdr:col>54</xdr:col>
          <xdr:colOff>104775</xdr:colOff>
          <xdr:row>212</xdr:row>
          <xdr:rowOff>19050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210</xdr:row>
          <xdr:rowOff>161925</xdr:rowOff>
        </xdr:from>
        <xdr:to>
          <xdr:col>56</xdr:col>
          <xdr:colOff>104775</xdr:colOff>
          <xdr:row>212</xdr:row>
          <xdr:rowOff>19050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212</xdr:row>
          <xdr:rowOff>161925</xdr:rowOff>
        </xdr:from>
        <xdr:to>
          <xdr:col>15</xdr:col>
          <xdr:colOff>104775</xdr:colOff>
          <xdr:row>214</xdr:row>
          <xdr:rowOff>19050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212</xdr:row>
          <xdr:rowOff>161925</xdr:rowOff>
        </xdr:from>
        <xdr:to>
          <xdr:col>17</xdr:col>
          <xdr:colOff>104775</xdr:colOff>
          <xdr:row>214</xdr:row>
          <xdr:rowOff>19050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212</xdr:row>
          <xdr:rowOff>161925</xdr:rowOff>
        </xdr:from>
        <xdr:to>
          <xdr:col>28</xdr:col>
          <xdr:colOff>104775</xdr:colOff>
          <xdr:row>214</xdr:row>
          <xdr:rowOff>19050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212</xdr:row>
          <xdr:rowOff>161925</xdr:rowOff>
        </xdr:from>
        <xdr:to>
          <xdr:col>30</xdr:col>
          <xdr:colOff>104775</xdr:colOff>
          <xdr:row>214</xdr:row>
          <xdr:rowOff>19050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212</xdr:row>
          <xdr:rowOff>161925</xdr:rowOff>
        </xdr:from>
        <xdr:to>
          <xdr:col>41</xdr:col>
          <xdr:colOff>104775</xdr:colOff>
          <xdr:row>214</xdr:row>
          <xdr:rowOff>19050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212</xdr:row>
          <xdr:rowOff>161925</xdr:rowOff>
        </xdr:from>
        <xdr:to>
          <xdr:col>43</xdr:col>
          <xdr:colOff>104775</xdr:colOff>
          <xdr:row>214</xdr:row>
          <xdr:rowOff>19050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212</xdr:row>
          <xdr:rowOff>161925</xdr:rowOff>
        </xdr:from>
        <xdr:to>
          <xdr:col>54</xdr:col>
          <xdr:colOff>104775</xdr:colOff>
          <xdr:row>214</xdr:row>
          <xdr:rowOff>19050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212</xdr:row>
          <xdr:rowOff>161925</xdr:rowOff>
        </xdr:from>
        <xdr:to>
          <xdr:col>56</xdr:col>
          <xdr:colOff>104775</xdr:colOff>
          <xdr:row>214</xdr:row>
          <xdr:rowOff>19050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214</xdr:row>
          <xdr:rowOff>161925</xdr:rowOff>
        </xdr:from>
        <xdr:to>
          <xdr:col>15</xdr:col>
          <xdr:colOff>104775</xdr:colOff>
          <xdr:row>216</xdr:row>
          <xdr:rowOff>19050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214</xdr:row>
          <xdr:rowOff>161925</xdr:rowOff>
        </xdr:from>
        <xdr:to>
          <xdr:col>17</xdr:col>
          <xdr:colOff>104775</xdr:colOff>
          <xdr:row>216</xdr:row>
          <xdr:rowOff>19050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214</xdr:row>
          <xdr:rowOff>161925</xdr:rowOff>
        </xdr:from>
        <xdr:to>
          <xdr:col>28</xdr:col>
          <xdr:colOff>104775</xdr:colOff>
          <xdr:row>216</xdr:row>
          <xdr:rowOff>19050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214</xdr:row>
          <xdr:rowOff>161925</xdr:rowOff>
        </xdr:from>
        <xdr:to>
          <xdr:col>30</xdr:col>
          <xdr:colOff>104775</xdr:colOff>
          <xdr:row>216</xdr:row>
          <xdr:rowOff>19050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214</xdr:row>
          <xdr:rowOff>161925</xdr:rowOff>
        </xdr:from>
        <xdr:to>
          <xdr:col>41</xdr:col>
          <xdr:colOff>104775</xdr:colOff>
          <xdr:row>216</xdr:row>
          <xdr:rowOff>19050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214</xdr:row>
          <xdr:rowOff>161925</xdr:rowOff>
        </xdr:from>
        <xdr:to>
          <xdr:col>43</xdr:col>
          <xdr:colOff>104775</xdr:colOff>
          <xdr:row>216</xdr:row>
          <xdr:rowOff>19050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214</xdr:row>
          <xdr:rowOff>161925</xdr:rowOff>
        </xdr:from>
        <xdr:to>
          <xdr:col>54</xdr:col>
          <xdr:colOff>104775</xdr:colOff>
          <xdr:row>216</xdr:row>
          <xdr:rowOff>19050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214</xdr:row>
          <xdr:rowOff>161925</xdr:rowOff>
        </xdr:from>
        <xdr:to>
          <xdr:col>56</xdr:col>
          <xdr:colOff>104775</xdr:colOff>
          <xdr:row>216</xdr:row>
          <xdr:rowOff>19050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216</xdr:row>
          <xdr:rowOff>161925</xdr:rowOff>
        </xdr:from>
        <xdr:to>
          <xdr:col>15</xdr:col>
          <xdr:colOff>104775</xdr:colOff>
          <xdr:row>218</xdr:row>
          <xdr:rowOff>19050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216</xdr:row>
          <xdr:rowOff>161925</xdr:rowOff>
        </xdr:from>
        <xdr:to>
          <xdr:col>17</xdr:col>
          <xdr:colOff>104775</xdr:colOff>
          <xdr:row>218</xdr:row>
          <xdr:rowOff>19050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216</xdr:row>
          <xdr:rowOff>161925</xdr:rowOff>
        </xdr:from>
        <xdr:to>
          <xdr:col>28</xdr:col>
          <xdr:colOff>104775</xdr:colOff>
          <xdr:row>218</xdr:row>
          <xdr:rowOff>19050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216</xdr:row>
          <xdr:rowOff>161925</xdr:rowOff>
        </xdr:from>
        <xdr:to>
          <xdr:col>30</xdr:col>
          <xdr:colOff>104775</xdr:colOff>
          <xdr:row>218</xdr:row>
          <xdr:rowOff>19050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216</xdr:row>
          <xdr:rowOff>161925</xdr:rowOff>
        </xdr:from>
        <xdr:to>
          <xdr:col>41</xdr:col>
          <xdr:colOff>104775</xdr:colOff>
          <xdr:row>218</xdr:row>
          <xdr:rowOff>19050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216</xdr:row>
          <xdr:rowOff>161925</xdr:rowOff>
        </xdr:from>
        <xdr:to>
          <xdr:col>43</xdr:col>
          <xdr:colOff>104775</xdr:colOff>
          <xdr:row>218</xdr:row>
          <xdr:rowOff>19050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216</xdr:row>
          <xdr:rowOff>161925</xdr:rowOff>
        </xdr:from>
        <xdr:to>
          <xdr:col>54</xdr:col>
          <xdr:colOff>104775</xdr:colOff>
          <xdr:row>218</xdr:row>
          <xdr:rowOff>19050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216</xdr:row>
          <xdr:rowOff>161925</xdr:rowOff>
        </xdr:from>
        <xdr:to>
          <xdr:col>56</xdr:col>
          <xdr:colOff>104775</xdr:colOff>
          <xdr:row>218</xdr:row>
          <xdr:rowOff>19050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218</xdr:row>
          <xdr:rowOff>171450</xdr:rowOff>
        </xdr:from>
        <xdr:to>
          <xdr:col>15</xdr:col>
          <xdr:colOff>104775</xdr:colOff>
          <xdr:row>220</xdr:row>
          <xdr:rowOff>19050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218</xdr:row>
          <xdr:rowOff>171450</xdr:rowOff>
        </xdr:from>
        <xdr:to>
          <xdr:col>17</xdr:col>
          <xdr:colOff>104775</xdr:colOff>
          <xdr:row>220</xdr:row>
          <xdr:rowOff>19050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218</xdr:row>
          <xdr:rowOff>171450</xdr:rowOff>
        </xdr:from>
        <xdr:to>
          <xdr:col>28</xdr:col>
          <xdr:colOff>104775</xdr:colOff>
          <xdr:row>220</xdr:row>
          <xdr:rowOff>19050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218</xdr:row>
          <xdr:rowOff>171450</xdr:rowOff>
        </xdr:from>
        <xdr:to>
          <xdr:col>30</xdr:col>
          <xdr:colOff>104775</xdr:colOff>
          <xdr:row>220</xdr:row>
          <xdr:rowOff>19050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218</xdr:row>
          <xdr:rowOff>171450</xdr:rowOff>
        </xdr:from>
        <xdr:to>
          <xdr:col>41</xdr:col>
          <xdr:colOff>104775</xdr:colOff>
          <xdr:row>220</xdr:row>
          <xdr:rowOff>19050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218</xdr:row>
          <xdr:rowOff>171450</xdr:rowOff>
        </xdr:from>
        <xdr:to>
          <xdr:col>43</xdr:col>
          <xdr:colOff>104775</xdr:colOff>
          <xdr:row>220</xdr:row>
          <xdr:rowOff>19050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218</xdr:row>
          <xdr:rowOff>171450</xdr:rowOff>
        </xdr:from>
        <xdr:to>
          <xdr:col>54</xdr:col>
          <xdr:colOff>104775</xdr:colOff>
          <xdr:row>220</xdr:row>
          <xdr:rowOff>19050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218</xdr:row>
          <xdr:rowOff>171450</xdr:rowOff>
        </xdr:from>
        <xdr:to>
          <xdr:col>56</xdr:col>
          <xdr:colOff>104775</xdr:colOff>
          <xdr:row>220</xdr:row>
          <xdr:rowOff>19050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220</xdr:row>
          <xdr:rowOff>161925</xdr:rowOff>
        </xdr:from>
        <xdr:to>
          <xdr:col>15</xdr:col>
          <xdr:colOff>104775</xdr:colOff>
          <xdr:row>222</xdr:row>
          <xdr:rowOff>19050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220</xdr:row>
          <xdr:rowOff>161925</xdr:rowOff>
        </xdr:from>
        <xdr:to>
          <xdr:col>17</xdr:col>
          <xdr:colOff>104775</xdr:colOff>
          <xdr:row>222</xdr:row>
          <xdr:rowOff>19050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220</xdr:row>
          <xdr:rowOff>161925</xdr:rowOff>
        </xdr:from>
        <xdr:to>
          <xdr:col>28</xdr:col>
          <xdr:colOff>104775</xdr:colOff>
          <xdr:row>222</xdr:row>
          <xdr:rowOff>19050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220</xdr:row>
          <xdr:rowOff>161925</xdr:rowOff>
        </xdr:from>
        <xdr:to>
          <xdr:col>30</xdr:col>
          <xdr:colOff>104775</xdr:colOff>
          <xdr:row>222</xdr:row>
          <xdr:rowOff>19050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220</xdr:row>
          <xdr:rowOff>161925</xdr:rowOff>
        </xdr:from>
        <xdr:to>
          <xdr:col>41</xdr:col>
          <xdr:colOff>104775</xdr:colOff>
          <xdr:row>222</xdr:row>
          <xdr:rowOff>19050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220</xdr:row>
          <xdr:rowOff>161925</xdr:rowOff>
        </xdr:from>
        <xdr:to>
          <xdr:col>43</xdr:col>
          <xdr:colOff>104775</xdr:colOff>
          <xdr:row>222</xdr:row>
          <xdr:rowOff>19050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220</xdr:row>
          <xdr:rowOff>161925</xdr:rowOff>
        </xdr:from>
        <xdr:to>
          <xdr:col>54</xdr:col>
          <xdr:colOff>104775</xdr:colOff>
          <xdr:row>222</xdr:row>
          <xdr:rowOff>19050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220</xdr:row>
          <xdr:rowOff>161925</xdr:rowOff>
        </xdr:from>
        <xdr:to>
          <xdr:col>56</xdr:col>
          <xdr:colOff>104775</xdr:colOff>
          <xdr:row>222</xdr:row>
          <xdr:rowOff>19050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222</xdr:row>
          <xdr:rowOff>161925</xdr:rowOff>
        </xdr:from>
        <xdr:to>
          <xdr:col>15</xdr:col>
          <xdr:colOff>104775</xdr:colOff>
          <xdr:row>224</xdr:row>
          <xdr:rowOff>19050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222</xdr:row>
          <xdr:rowOff>161925</xdr:rowOff>
        </xdr:from>
        <xdr:to>
          <xdr:col>17</xdr:col>
          <xdr:colOff>104775</xdr:colOff>
          <xdr:row>224</xdr:row>
          <xdr:rowOff>19050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222</xdr:row>
          <xdr:rowOff>161925</xdr:rowOff>
        </xdr:from>
        <xdr:to>
          <xdr:col>28</xdr:col>
          <xdr:colOff>104775</xdr:colOff>
          <xdr:row>224</xdr:row>
          <xdr:rowOff>19050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222</xdr:row>
          <xdr:rowOff>161925</xdr:rowOff>
        </xdr:from>
        <xdr:to>
          <xdr:col>30</xdr:col>
          <xdr:colOff>104775</xdr:colOff>
          <xdr:row>224</xdr:row>
          <xdr:rowOff>19050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222</xdr:row>
          <xdr:rowOff>161925</xdr:rowOff>
        </xdr:from>
        <xdr:to>
          <xdr:col>41</xdr:col>
          <xdr:colOff>104775</xdr:colOff>
          <xdr:row>224</xdr:row>
          <xdr:rowOff>19050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222</xdr:row>
          <xdr:rowOff>161925</xdr:rowOff>
        </xdr:from>
        <xdr:to>
          <xdr:col>43</xdr:col>
          <xdr:colOff>104775</xdr:colOff>
          <xdr:row>224</xdr:row>
          <xdr:rowOff>19050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222</xdr:row>
          <xdr:rowOff>161925</xdr:rowOff>
        </xdr:from>
        <xdr:to>
          <xdr:col>54</xdr:col>
          <xdr:colOff>104775</xdr:colOff>
          <xdr:row>224</xdr:row>
          <xdr:rowOff>19050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222</xdr:row>
          <xdr:rowOff>161925</xdr:rowOff>
        </xdr:from>
        <xdr:to>
          <xdr:col>56</xdr:col>
          <xdr:colOff>104775</xdr:colOff>
          <xdr:row>224</xdr:row>
          <xdr:rowOff>19050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229</xdr:row>
          <xdr:rowOff>161925</xdr:rowOff>
        </xdr:from>
        <xdr:to>
          <xdr:col>15</xdr:col>
          <xdr:colOff>104775</xdr:colOff>
          <xdr:row>231</xdr:row>
          <xdr:rowOff>19050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229</xdr:row>
          <xdr:rowOff>161925</xdr:rowOff>
        </xdr:from>
        <xdr:to>
          <xdr:col>17</xdr:col>
          <xdr:colOff>104775</xdr:colOff>
          <xdr:row>231</xdr:row>
          <xdr:rowOff>19050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229</xdr:row>
          <xdr:rowOff>161925</xdr:rowOff>
        </xdr:from>
        <xdr:to>
          <xdr:col>28</xdr:col>
          <xdr:colOff>104775</xdr:colOff>
          <xdr:row>231</xdr:row>
          <xdr:rowOff>19050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229</xdr:row>
          <xdr:rowOff>161925</xdr:rowOff>
        </xdr:from>
        <xdr:to>
          <xdr:col>41</xdr:col>
          <xdr:colOff>104775</xdr:colOff>
          <xdr:row>231</xdr:row>
          <xdr:rowOff>19050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229</xdr:row>
          <xdr:rowOff>161925</xdr:rowOff>
        </xdr:from>
        <xdr:to>
          <xdr:col>54</xdr:col>
          <xdr:colOff>104775</xdr:colOff>
          <xdr:row>231</xdr:row>
          <xdr:rowOff>19050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229</xdr:row>
          <xdr:rowOff>161925</xdr:rowOff>
        </xdr:from>
        <xdr:to>
          <xdr:col>56</xdr:col>
          <xdr:colOff>104775</xdr:colOff>
          <xdr:row>231</xdr:row>
          <xdr:rowOff>19050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231</xdr:row>
          <xdr:rowOff>161925</xdr:rowOff>
        </xdr:from>
        <xdr:to>
          <xdr:col>15</xdr:col>
          <xdr:colOff>104775</xdr:colOff>
          <xdr:row>233</xdr:row>
          <xdr:rowOff>19050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231</xdr:row>
          <xdr:rowOff>161925</xdr:rowOff>
        </xdr:from>
        <xdr:to>
          <xdr:col>28</xdr:col>
          <xdr:colOff>104775</xdr:colOff>
          <xdr:row>233</xdr:row>
          <xdr:rowOff>19050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231</xdr:row>
          <xdr:rowOff>161925</xdr:rowOff>
        </xdr:from>
        <xdr:to>
          <xdr:col>30</xdr:col>
          <xdr:colOff>104775</xdr:colOff>
          <xdr:row>233</xdr:row>
          <xdr:rowOff>19050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231</xdr:row>
          <xdr:rowOff>161925</xdr:rowOff>
        </xdr:from>
        <xdr:to>
          <xdr:col>41</xdr:col>
          <xdr:colOff>104775</xdr:colOff>
          <xdr:row>233</xdr:row>
          <xdr:rowOff>19050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231</xdr:row>
          <xdr:rowOff>161925</xdr:rowOff>
        </xdr:from>
        <xdr:to>
          <xdr:col>54</xdr:col>
          <xdr:colOff>104775</xdr:colOff>
          <xdr:row>233</xdr:row>
          <xdr:rowOff>19050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231</xdr:row>
          <xdr:rowOff>161925</xdr:rowOff>
        </xdr:from>
        <xdr:to>
          <xdr:col>56</xdr:col>
          <xdr:colOff>104775</xdr:colOff>
          <xdr:row>233</xdr:row>
          <xdr:rowOff>19050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233</xdr:row>
          <xdr:rowOff>171450</xdr:rowOff>
        </xdr:from>
        <xdr:to>
          <xdr:col>15</xdr:col>
          <xdr:colOff>104775</xdr:colOff>
          <xdr:row>235</xdr:row>
          <xdr:rowOff>28575</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233</xdr:row>
          <xdr:rowOff>171450</xdr:rowOff>
        </xdr:from>
        <xdr:to>
          <xdr:col>17</xdr:col>
          <xdr:colOff>104775</xdr:colOff>
          <xdr:row>235</xdr:row>
          <xdr:rowOff>28575</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233</xdr:row>
          <xdr:rowOff>171450</xdr:rowOff>
        </xdr:from>
        <xdr:to>
          <xdr:col>28</xdr:col>
          <xdr:colOff>104775</xdr:colOff>
          <xdr:row>235</xdr:row>
          <xdr:rowOff>28575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233</xdr:row>
          <xdr:rowOff>171450</xdr:rowOff>
        </xdr:from>
        <xdr:to>
          <xdr:col>30</xdr:col>
          <xdr:colOff>104775</xdr:colOff>
          <xdr:row>235</xdr:row>
          <xdr:rowOff>28575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233</xdr:row>
          <xdr:rowOff>171450</xdr:rowOff>
        </xdr:from>
        <xdr:to>
          <xdr:col>41</xdr:col>
          <xdr:colOff>104775</xdr:colOff>
          <xdr:row>235</xdr:row>
          <xdr:rowOff>28575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233</xdr:row>
          <xdr:rowOff>171450</xdr:rowOff>
        </xdr:from>
        <xdr:to>
          <xdr:col>54</xdr:col>
          <xdr:colOff>104775</xdr:colOff>
          <xdr:row>235</xdr:row>
          <xdr:rowOff>28575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235</xdr:row>
          <xdr:rowOff>161925</xdr:rowOff>
        </xdr:from>
        <xdr:to>
          <xdr:col>15</xdr:col>
          <xdr:colOff>104775</xdr:colOff>
          <xdr:row>237</xdr:row>
          <xdr:rowOff>19050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235</xdr:row>
          <xdr:rowOff>161925</xdr:rowOff>
        </xdr:from>
        <xdr:to>
          <xdr:col>28</xdr:col>
          <xdr:colOff>104775</xdr:colOff>
          <xdr:row>237</xdr:row>
          <xdr:rowOff>19050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235</xdr:row>
          <xdr:rowOff>161925</xdr:rowOff>
        </xdr:from>
        <xdr:to>
          <xdr:col>41</xdr:col>
          <xdr:colOff>104775</xdr:colOff>
          <xdr:row>237</xdr:row>
          <xdr:rowOff>19050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235</xdr:row>
          <xdr:rowOff>161925</xdr:rowOff>
        </xdr:from>
        <xdr:to>
          <xdr:col>54</xdr:col>
          <xdr:colOff>104775</xdr:colOff>
          <xdr:row>237</xdr:row>
          <xdr:rowOff>19050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237</xdr:row>
          <xdr:rowOff>161925</xdr:rowOff>
        </xdr:from>
        <xdr:to>
          <xdr:col>15</xdr:col>
          <xdr:colOff>104775</xdr:colOff>
          <xdr:row>239</xdr:row>
          <xdr:rowOff>19050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237</xdr:row>
          <xdr:rowOff>161925</xdr:rowOff>
        </xdr:from>
        <xdr:to>
          <xdr:col>28</xdr:col>
          <xdr:colOff>104775</xdr:colOff>
          <xdr:row>239</xdr:row>
          <xdr:rowOff>19050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237</xdr:row>
          <xdr:rowOff>161925</xdr:rowOff>
        </xdr:from>
        <xdr:to>
          <xdr:col>41</xdr:col>
          <xdr:colOff>104775</xdr:colOff>
          <xdr:row>239</xdr:row>
          <xdr:rowOff>19050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237</xdr:row>
          <xdr:rowOff>161925</xdr:rowOff>
        </xdr:from>
        <xdr:to>
          <xdr:col>43</xdr:col>
          <xdr:colOff>104775</xdr:colOff>
          <xdr:row>239</xdr:row>
          <xdr:rowOff>19050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237</xdr:row>
          <xdr:rowOff>161925</xdr:rowOff>
        </xdr:from>
        <xdr:to>
          <xdr:col>54</xdr:col>
          <xdr:colOff>104775</xdr:colOff>
          <xdr:row>239</xdr:row>
          <xdr:rowOff>19050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237</xdr:row>
          <xdr:rowOff>161925</xdr:rowOff>
        </xdr:from>
        <xdr:to>
          <xdr:col>56</xdr:col>
          <xdr:colOff>104775</xdr:colOff>
          <xdr:row>239</xdr:row>
          <xdr:rowOff>19050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239</xdr:row>
          <xdr:rowOff>161925</xdr:rowOff>
        </xdr:from>
        <xdr:to>
          <xdr:col>15</xdr:col>
          <xdr:colOff>104775</xdr:colOff>
          <xdr:row>241</xdr:row>
          <xdr:rowOff>19050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239</xdr:row>
          <xdr:rowOff>161925</xdr:rowOff>
        </xdr:from>
        <xdr:to>
          <xdr:col>17</xdr:col>
          <xdr:colOff>104775</xdr:colOff>
          <xdr:row>241</xdr:row>
          <xdr:rowOff>19050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239</xdr:row>
          <xdr:rowOff>161925</xdr:rowOff>
        </xdr:from>
        <xdr:to>
          <xdr:col>28</xdr:col>
          <xdr:colOff>104775</xdr:colOff>
          <xdr:row>241</xdr:row>
          <xdr:rowOff>19050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239</xdr:row>
          <xdr:rowOff>161925</xdr:rowOff>
        </xdr:from>
        <xdr:to>
          <xdr:col>30</xdr:col>
          <xdr:colOff>104775</xdr:colOff>
          <xdr:row>241</xdr:row>
          <xdr:rowOff>19050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239</xdr:row>
          <xdr:rowOff>161925</xdr:rowOff>
        </xdr:from>
        <xdr:to>
          <xdr:col>41</xdr:col>
          <xdr:colOff>104775</xdr:colOff>
          <xdr:row>241</xdr:row>
          <xdr:rowOff>19050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239</xdr:row>
          <xdr:rowOff>161925</xdr:rowOff>
        </xdr:from>
        <xdr:to>
          <xdr:col>43</xdr:col>
          <xdr:colOff>104775</xdr:colOff>
          <xdr:row>241</xdr:row>
          <xdr:rowOff>19050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239</xdr:row>
          <xdr:rowOff>161925</xdr:rowOff>
        </xdr:from>
        <xdr:to>
          <xdr:col>54</xdr:col>
          <xdr:colOff>104775</xdr:colOff>
          <xdr:row>241</xdr:row>
          <xdr:rowOff>19050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241</xdr:row>
          <xdr:rowOff>161925</xdr:rowOff>
        </xdr:from>
        <xdr:to>
          <xdr:col>15</xdr:col>
          <xdr:colOff>104775</xdr:colOff>
          <xdr:row>243</xdr:row>
          <xdr:rowOff>19050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241</xdr:row>
          <xdr:rowOff>161925</xdr:rowOff>
        </xdr:from>
        <xdr:to>
          <xdr:col>28</xdr:col>
          <xdr:colOff>104775</xdr:colOff>
          <xdr:row>243</xdr:row>
          <xdr:rowOff>19050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241</xdr:row>
          <xdr:rowOff>161925</xdr:rowOff>
        </xdr:from>
        <xdr:to>
          <xdr:col>30</xdr:col>
          <xdr:colOff>104775</xdr:colOff>
          <xdr:row>243</xdr:row>
          <xdr:rowOff>19050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241</xdr:row>
          <xdr:rowOff>161925</xdr:rowOff>
        </xdr:from>
        <xdr:to>
          <xdr:col>41</xdr:col>
          <xdr:colOff>104775</xdr:colOff>
          <xdr:row>243</xdr:row>
          <xdr:rowOff>19050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241</xdr:row>
          <xdr:rowOff>161925</xdr:rowOff>
        </xdr:from>
        <xdr:to>
          <xdr:col>43</xdr:col>
          <xdr:colOff>104775</xdr:colOff>
          <xdr:row>243</xdr:row>
          <xdr:rowOff>19050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241</xdr:row>
          <xdr:rowOff>161925</xdr:rowOff>
        </xdr:from>
        <xdr:to>
          <xdr:col>54</xdr:col>
          <xdr:colOff>104775</xdr:colOff>
          <xdr:row>243</xdr:row>
          <xdr:rowOff>19050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241</xdr:row>
          <xdr:rowOff>161925</xdr:rowOff>
        </xdr:from>
        <xdr:to>
          <xdr:col>56</xdr:col>
          <xdr:colOff>104775</xdr:colOff>
          <xdr:row>243</xdr:row>
          <xdr:rowOff>19050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243</xdr:row>
          <xdr:rowOff>161925</xdr:rowOff>
        </xdr:from>
        <xdr:to>
          <xdr:col>15</xdr:col>
          <xdr:colOff>104775</xdr:colOff>
          <xdr:row>245</xdr:row>
          <xdr:rowOff>19050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243</xdr:row>
          <xdr:rowOff>161925</xdr:rowOff>
        </xdr:from>
        <xdr:to>
          <xdr:col>17</xdr:col>
          <xdr:colOff>104775</xdr:colOff>
          <xdr:row>245</xdr:row>
          <xdr:rowOff>19050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243</xdr:row>
          <xdr:rowOff>161925</xdr:rowOff>
        </xdr:from>
        <xdr:to>
          <xdr:col>28</xdr:col>
          <xdr:colOff>104775</xdr:colOff>
          <xdr:row>245</xdr:row>
          <xdr:rowOff>19050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243</xdr:row>
          <xdr:rowOff>161925</xdr:rowOff>
        </xdr:from>
        <xdr:to>
          <xdr:col>41</xdr:col>
          <xdr:colOff>104775</xdr:colOff>
          <xdr:row>245</xdr:row>
          <xdr:rowOff>19050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243</xdr:row>
          <xdr:rowOff>161925</xdr:rowOff>
        </xdr:from>
        <xdr:to>
          <xdr:col>54</xdr:col>
          <xdr:colOff>104775</xdr:colOff>
          <xdr:row>245</xdr:row>
          <xdr:rowOff>19050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243</xdr:row>
          <xdr:rowOff>161925</xdr:rowOff>
        </xdr:from>
        <xdr:to>
          <xdr:col>56</xdr:col>
          <xdr:colOff>104775</xdr:colOff>
          <xdr:row>245</xdr:row>
          <xdr:rowOff>19050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245</xdr:row>
          <xdr:rowOff>161925</xdr:rowOff>
        </xdr:from>
        <xdr:to>
          <xdr:col>15</xdr:col>
          <xdr:colOff>104775</xdr:colOff>
          <xdr:row>247</xdr:row>
          <xdr:rowOff>19050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245</xdr:row>
          <xdr:rowOff>161925</xdr:rowOff>
        </xdr:from>
        <xdr:to>
          <xdr:col>17</xdr:col>
          <xdr:colOff>104775</xdr:colOff>
          <xdr:row>247</xdr:row>
          <xdr:rowOff>19050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245</xdr:row>
          <xdr:rowOff>161925</xdr:rowOff>
        </xdr:from>
        <xdr:to>
          <xdr:col>28</xdr:col>
          <xdr:colOff>104775</xdr:colOff>
          <xdr:row>247</xdr:row>
          <xdr:rowOff>19050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245</xdr:row>
          <xdr:rowOff>161925</xdr:rowOff>
        </xdr:from>
        <xdr:to>
          <xdr:col>41</xdr:col>
          <xdr:colOff>104775</xdr:colOff>
          <xdr:row>247</xdr:row>
          <xdr:rowOff>19050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245</xdr:row>
          <xdr:rowOff>161925</xdr:rowOff>
        </xdr:from>
        <xdr:to>
          <xdr:col>54</xdr:col>
          <xdr:colOff>104775</xdr:colOff>
          <xdr:row>247</xdr:row>
          <xdr:rowOff>19050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247</xdr:row>
          <xdr:rowOff>161925</xdr:rowOff>
        </xdr:from>
        <xdr:to>
          <xdr:col>15</xdr:col>
          <xdr:colOff>104775</xdr:colOff>
          <xdr:row>249</xdr:row>
          <xdr:rowOff>19050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247</xdr:row>
          <xdr:rowOff>161925</xdr:rowOff>
        </xdr:from>
        <xdr:to>
          <xdr:col>28</xdr:col>
          <xdr:colOff>104775</xdr:colOff>
          <xdr:row>249</xdr:row>
          <xdr:rowOff>19050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247</xdr:row>
          <xdr:rowOff>161925</xdr:rowOff>
        </xdr:from>
        <xdr:to>
          <xdr:col>30</xdr:col>
          <xdr:colOff>104775</xdr:colOff>
          <xdr:row>249</xdr:row>
          <xdr:rowOff>19050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247</xdr:row>
          <xdr:rowOff>161925</xdr:rowOff>
        </xdr:from>
        <xdr:to>
          <xdr:col>41</xdr:col>
          <xdr:colOff>104775</xdr:colOff>
          <xdr:row>249</xdr:row>
          <xdr:rowOff>19050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247</xdr:row>
          <xdr:rowOff>161925</xdr:rowOff>
        </xdr:from>
        <xdr:to>
          <xdr:col>43</xdr:col>
          <xdr:colOff>104775</xdr:colOff>
          <xdr:row>249</xdr:row>
          <xdr:rowOff>19050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247</xdr:row>
          <xdr:rowOff>161925</xdr:rowOff>
        </xdr:from>
        <xdr:to>
          <xdr:col>54</xdr:col>
          <xdr:colOff>104775</xdr:colOff>
          <xdr:row>249</xdr:row>
          <xdr:rowOff>19050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249</xdr:row>
          <xdr:rowOff>161925</xdr:rowOff>
        </xdr:from>
        <xdr:to>
          <xdr:col>15</xdr:col>
          <xdr:colOff>104775</xdr:colOff>
          <xdr:row>251</xdr:row>
          <xdr:rowOff>19050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249</xdr:row>
          <xdr:rowOff>161925</xdr:rowOff>
        </xdr:from>
        <xdr:to>
          <xdr:col>17</xdr:col>
          <xdr:colOff>104775</xdr:colOff>
          <xdr:row>251</xdr:row>
          <xdr:rowOff>19050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249</xdr:row>
          <xdr:rowOff>161925</xdr:rowOff>
        </xdr:from>
        <xdr:to>
          <xdr:col>28</xdr:col>
          <xdr:colOff>104775</xdr:colOff>
          <xdr:row>251</xdr:row>
          <xdr:rowOff>19050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249</xdr:row>
          <xdr:rowOff>161925</xdr:rowOff>
        </xdr:from>
        <xdr:to>
          <xdr:col>30</xdr:col>
          <xdr:colOff>104775</xdr:colOff>
          <xdr:row>251</xdr:row>
          <xdr:rowOff>19050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249</xdr:row>
          <xdr:rowOff>161925</xdr:rowOff>
        </xdr:from>
        <xdr:to>
          <xdr:col>41</xdr:col>
          <xdr:colOff>104775</xdr:colOff>
          <xdr:row>251</xdr:row>
          <xdr:rowOff>19050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249</xdr:row>
          <xdr:rowOff>161925</xdr:rowOff>
        </xdr:from>
        <xdr:to>
          <xdr:col>54</xdr:col>
          <xdr:colOff>104775</xdr:colOff>
          <xdr:row>251</xdr:row>
          <xdr:rowOff>19050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251</xdr:row>
          <xdr:rowOff>161925</xdr:rowOff>
        </xdr:from>
        <xdr:to>
          <xdr:col>15</xdr:col>
          <xdr:colOff>104775</xdr:colOff>
          <xdr:row>253</xdr:row>
          <xdr:rowOff>19050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251</xdr:row>
          <xdr:rowOff>161925</xdr:rowOff>
        </xdr:from>
        <xdr:to>
          <xdr:col>28</xdr:col>
          <xdr:colOff>104775</xdr:colOff>
          <xdr:row>253</xdr:row>
          <xdr:rowOff>19050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251</xdr:row>
          <xdr:rowOff>161925</xdr:rowOff>
        </xdr:from>
        <xdr:to>
          <xdr:col>41</xdr:col>
          <xdr:colOff>104775</xdr:colOff>
          <xdr:row>253</xdr:row>
          <xdr:rowOff>19050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251</xdr:row>
          <xdr:rowOff>161925</xdr:rowOff>
        </xdr:from>
        <xdr:to>
          <xdr:col>54</xdr:col>
          <xdr:colOff>104775</xdr:colOff>
          <xdr:row>253</xdr:row>
          <xdr:rowOff>19050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253</xdr:row>
          <xdr:rowOff>161925</xdr:rowOff>
        </xdr:from>
        <xdr:to>
          <xdr:col>15</xdr:col>
          <xdr:colOff>104775</xdr:colOff>
          <xdr:row>255</xdr:row>
          <xdr:rowOff>19050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253</xdr:row>
          <xdr:rowOff>161925</xdr:rowOff>
        </xdr:from>
        <xdr:to>
          <xdr:col>28</xdr:col>
          <xdr:colOff>104775</xdr:colOff>
          <xdr:row>255</xdr:row>
          <xdr:rowOff>19050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253</xdr:row>
          <xdr:rowOff>161925</xdr:rowOff>
        </xdr:from>
        <xdr:to>
          <xdr:col>41</xdr:col>
          <xdr:colOff>104775</xdr:colOff>
          <xdr:row>255</xdr:row>
          <xdr:rowOff>19050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253</xdr:row>
          <xdr:rowOff>161925</xdr:rowOff>
        </xdr:from>
        <xdr:to>
          <xdr:col>54</xdr:col>
          <xdr:colOff>104775</xdr:colOff>
          <xdr:row>255</xdr:row>
          <xdr:rowOff>19050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253</xdr:row>
          <xdr:rowOff>161925</xdr:rowOff>
        </xdr:from>
        <xdr:to>
          <xdr:col>56</xdr:col>
          <xdr:colOff>104775</xdr:colOff>
          <xdr:row>255</xdr:row>
          <xdr:rowOff>19050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255</xdr:row>
          <xdr:rowOff>161925</xdr:rowOff>
        </xdr:from>
        <xdr:to>
          <xdr:col>15</xdr:col>
          <xdr:colOff>104775</xdr:colOff>
          <xdr:row>257</xdr:row>
          <xdr:rowOff>19050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255</xdr:row>
          <xdr:rowOff>161925</xdr:rowOff>
        </xdr:from>
        <xdr:to>
          <xdr:col>28</xdr:col>
          <xdr:colOff>104775</xdr:colOff>
          <xdr:row>257</xdr:row>
          <xdr:rowOff>19050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255</xdr:row>
          <xdr:rowOff>161925</xdr:rowOff>
        </xdr:from>
        <xdr:to>
          <xdr:col>41</xdr:col>
          <xdr:colOff>104775</xdr:colOff>
          <xdr:row>257</xdr:row>
          <xdr:rowOff>19050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255</xdr:row>
          <xdr:rowOff>161925</xdr:rowOff>
        </xdr:from>
        <xdr:to>
          <xdr:col>43</xdr:col>
          <xdr:colOff>104775</xdr:colOff>
          <xdr:row>257</xdr:row>
          <xdr:rowOff>19050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255</xdr:row>
          <xdr:rowOff>161925</xdr:rowOff>
        </xdr:from>
        <xdr:to>
          <xdr:col>54</xdr:col>
          <xdr:colOff>104775</xdr:colOff>
          <xdr:row>257</xdr:row>
          <xdr:rowOff>19050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257</xdr:row>
          <xdr:rowOff>161925</xdr:rowOff>
        </xdr:from>
        <xdr:to>
          <xdr:col>15</xdr:col>
          <xdr:colOff>104775</xdr:colOff>
          <xdr:row>259</xdr:row>
          <xdr:rowOff>19050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257</xdr:row>
          <xdr:rowOff>161925</xdr:rowOff>
        </xdr:from>
        <xdr:to>
          <xdr:col>28</xdr:col>
          <xdr:colOff>104775</xdr:colOff>
          <xdr:row>259</xdr:row>
          <xdr:rowOff>19050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000-00006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257</xdr:row>
          <xdr:rowOff>161925</xdr:rowOff>
        </xdr:from>
        <xdr:to>
          <xdr:col>30</xdr:col>
          <xdr:colOff>104775</xdr:colOff>
          <xdr:row>259</xdr:row>
          <xdr:rowOff>19050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257</xdr:row>
          <xdr:rowOff>161925</xdr:rowOff>
        </xdr:from>
        <xdr:to>
          <xdr:col>41</xdr:col>
          <xdr:colOff>104775</xdr:colOff>
          <xdr:row>259</xdr:row>
          <xdr:rowOff>19050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257</xdr:row>
          <xdr:rowOff>161925</xdr:rowOff>
        </xdr:from>
        <xdr:to>
          <xdr:col>54</xdr:col>
          <xdr:colOff>104775</xdr:colOff>
          <xdr:row>259</xdr:row>
          <xdr:rowOff>19050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259</xdr:row>
          <xdr:rowOff>161925</xdr:rowOff>
        </xdr:from>
        <xdr:to>
          <xdr:col>15</xdr:col>
          <xdr:colOff>104775</xdr:colOff>
          <xdr:row>261</xdr:row>
          <xdr:rowOff>19050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259</xdr:row>
          <xdr:rowOff>161925</xdr:rowOff>
        </xdr:from>
        <xdr:to>
          <xdr:col>28</xdr:col>
          <xdr:colOff>104775</xdr:colOff>
          <xdr:row>261</xdr:row>
          <xdr:rowOff>19050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000-00006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259</xdr:row>
          <xdr:rowOff>161925</xdr:rowOff>
        </xdr:from>
        <xdr:to>
          <xdr:col>41</xdr:col>
          <xdr:colOff>104775</xdr:colOff>
          <xdr:row>261</xdr:row>
          <xdr:rowOff>19050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259</xdr:row>
          <xdr:rowOff>161925</xdr:rowOff>
        </xdr:from>
        <xdr:to>
          <xdr:col>54</xdr:col>
          <xdr:colOff>104775</xdr:colOff>
          <xdr:row>261</xdr:row>
          <xdr:rowOff>19050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261</xdr:row>
          <xdr:rowOff>161925</xdr:rowOff>
        </xdr:from>
        <xdr:to>
          <xdr:col>15</xdr:col>
          <xdr:colOff>104775</xdr:colOff>
          <xdr:row>263</xdr:row>
          <xdr:rowOff>19050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261</xdr:row>
          <xdr:rowOff>161925</xdr:rowOff>
        </xdr:from>
        <xdr:to>
          <xdr:col>17</xdr:col>
          <xdr:colOff>104775</xdr:colOff>
          <xdr:row>263</xdr:row>
          <xdr:rowOff>19050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261</xdr:row>
          <xdr:rowOff>161925</xdr:rowOff>
        </xdr:from>
        <xdr:to>
          <xdr:col>28</xdr:col>
          <xdr:colOff>104775</xdr:colOff>
          <xdr:row>263</xdr:row>
          <xdr:rowOff>19050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261</xdr:row>
          <xdr:rowOff>161925</xdr:rowOff>
        </xdr:from>
        <xdr:to>
          <xdr:col>41</xdr:col>
          <xdr:colOff>104775</xdr:colOff>
          <xdr:row>263</xdr:row>
          <xdr:rowOff>19050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261</xdr:row>
          <xdr:rowOff>161925</xdr:rowOff>
        </xdr:from>
        <xdr:to>
          <xdr:col>54</xdr:col>
          <xdr:colOff>104775</xdr:colOff>
          <xdr:row>263</xdr:row>
          <xdr:rowOff>19050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263</xdr:row>
          <xdr:rowOff>161925</xdr:rowOff>
        </xdr:from>
        <xdr:to>
          <xdr:col>15</xdr:col>
          <xdr:colOff>104775</xdr:colOff>
          <xdr:row>265</xdr:row>
          <xdr:rowOff>19050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263</xdr:row>
          <xdr:rowOff>161925</xdr:rowOff>
        </xdr:from>
        <xdr:to>
          <xdr:col>28</xdr:col>
          <xdr:colOff>104775</xdr:colOff>
          <xdr:row>265</xdr:row>
          <xdr:rowOff>19050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263</xdr:row>
          <xdr:rowOff>161925</xdr:rowOff>
        </xdr:from>
        <xdr:to>
          <xdr:col>41</xdr:col>
          <xdr:colOff>104775</xdr:colOff>
          <xdr:row>265</xdr:row>
          <xdr:rowOff>19050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263</xdr:row>
          <xdr:rowOff>161925</xdr:rowOff>
        </xdr:from>
        <xdr:to>
          <xdr:col>43</xdr:col>
          <xdr:colOff>104775</xdr:colOff>
          <xdr:row>265</xdr:row>
          <xdr:rowOff>19050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263</xdr:row>
          <xdr:rowOff>161925</xdr:rowOff>
        </xdr:from>
        <xdr:to>
          <xdr:col>54</xdr:col>
          <xdr:colOff>104775</xdr:colOff>
          <xdr:row>265</xdr:row>
          <xdr:rowOff>19050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265</xdr:row>
          <xdr:rowOff>161925</xdr:rowOff>
        </xdr:from>
        <xdr:to>
          <xdr:col>15</xdr:col>
          <xdr:colOff>104775</xdr:colOff>
          <xdr:row>267</xdr:row>
          <xdr:rowOff>19050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265</xdr:row>
          <xdr:rowOff>161925</xdr:rowOff>
        </xdr:from>
        <xdr:to>
          <xdr:col>28</xdr:col>
          <xdr:colOff>104775</xdr:colOff>
          <xdr:row>267</xdr:row>
          <xdr:rowOff>19050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265</xdr:row>
          <xdr:rowOff>161925</xdr:rowOff>
        </xdr:from>
        <xdr:to>
          <xdr:col>41</xdr:col>
          <xdr:colOff>104775</xdr:colOff>
          <xdr:row>267</xdr:row>
          <xdr:rowOff>19050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265</xdr:row>
          <xdr:rowOff>161925</xdr:rowOff>
        </xdr:from>
        <xdr:to>
          <xdr:col>54</xdr:col>
          <xdr:colOff>104775</xdr:colOff>
          <xdr:row>267</xdr:row>
          <xdr:rowOff>19050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267</xdr:row>
          <xdr:rowOff>161925</xdr:rowOff>
        </xdr:from>
        <xdr:to>
          <xdr:col>15</xdr:col>
          <xdr:colOff>104775</xdr:colOff>
          <xdr:row>269</xdr:row>
          <xdr:rowOff>19050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267</xdr:row>
          <xdr:rowOff>161925</xdr:rowOff>
        </xdr:from>
        <xdr:to>
          <xdr:col>28</xdr:col>
          <xdr:colOff>104775</xdr:colOff>
          <xdr:row>269</xdr:row>
          <xdr:rowOff>19050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267</xdr:row>
          <xdr:rowOff>161925</xdr:rowOff>
        </xdr:from>
        <xdr:to>
          <xdr:col>41</xdr:col>
          <xdr:colOff>104775</xdr:colOff>
          <xdr:row>269</xdr:row>
          <xdr:rowOff>19050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267</xdr:row>
          <xdr:rowOff>161925</xdr:rowOff>
        </xdr:from>
        <xdr:to>
          <xdr:col>54</xdr:col>
          <xdr:colOff>104775</xdr:colOff>
          <xdr:row>269</xdr:row>
          <xdr:rowOff>19050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269</xdr:row>
          <xdr:rowOff>161925</xdr:rowOff>
        </xdr:from>
        <xdr:to>
          <xdr:col>15</xdr:col>
          <xdr:colOff>104775</xdr:colOff>
          <xdr:row>271</xdr:row>
          <xdr:rowOff>19050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269</xdr:row>
          <xdr:rowOff>161925</xdr:rowOff>
        </xdr:from>
        <xdr:to>
          <xdr:col>28</xdr:col>
          <xdr:colOff>104775</xdr:colOff>
          <xdr:row>271</xdr:row>
          <xdr:rowOff>19050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269</xdr:row>
          <xdr:rowOff>161925</xdr:rowOff>
        </xdr:from>
        <xdr:to>
          <xdr:col>41</xdr:col>
          <xdr:colOff>104775</xdr:colOff>
          <xdr:row>271</xdr:row>
          <xdr:rowOff>19050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269</xdr:row>
          <xdr:rowOff>161925</xdr:rowOff>
        </xdr:from>
        <xdr:to>
          <xdr:col>54</xdr:col>
          <xdr:colOff>104775</xdr:colOff>
          <xdr:row>271</xdr:row>
          <xdr:rowOff>19050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161925</xdr:rowOff>
        </xdr:from>
        <xdr:to>
          <xdr:col>15</xdr:col>
          <xdr:colOff>104775</xdr:colOff>
          <xdr:row>273</xdr:row>
          <xdr:rowOff>19050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271</xdr:row>
          <xdr:rowOff>161925</xdr:rowOff>
        </xdr:from>
        <xdr:to>
          <xdr:col>28</xdr:col>
          <xdr:colOff>104775</xdr:colOff>
          <xdr:row>273</xdr:row>
          <xdr:rowOff>19050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271</xdr:row>
          <xdr:rowOff>161925</xdr:rowOff>
        </xdr:from>
        <xdr:to>
          <xdr:col>41</xdr:col>
          <xdr:colOff>104775</xdr:colOff>
          <xdr:row>273</xdr:row>
          <xdr:rowOff>19050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271</xdr:row>
          <xdr:rowOff>161925</xdr:rowOff>
        </xdr:from>
        <xdr:to>
          <xdr:col>54</xdr:col>
          <xdr:colOff>104775</xdr:colOff>
          <xdr:row>273</xdr:row>
          <xdr:rowOff>19050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273</xdr:row>
          <xdr:rowOff>161925</xdr:rowOff>
        </xdr:from>
        <xdr:to>
          <xdr:col>15</xdr:col>
          <xdr:colOff>104775</xdr:colOff>
          <xdr:row>275</xdr:row>
          <xdr:rowOff>19050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273</xdr:row>
          <xdr:rowOff>161925</xdr:rowOff>
        </xdr:from>
        <xdr:to>
          <xdr:col>28</xdr:col>
          <xdr:colOff>104775</xdr:colOff>
          <xdr:row>275</xdr:row>
          <xdr:rowOff>19050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273</xdr:row>
          <xdr:rowOff>161925</xdr:rowOff>
        </xdr:from>
        <xdr:to>
          <xdr:col>41</xdr:col>
          <xdr:colOff>104775</xdr:colOff>
          <xdr:row>275</xdr:row>
          <xdr:rowOff>19050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273</xdr:row>
          <xdr:rowOff>161925</xdr:rowOff>
        </xdr:from>
        <xdr:to>
          <xdr:col>54</xdr:col>
          <xdr:colOff>104775</xdr:colOff>
          <xdr:row>275</xdr:row>
          <xdr:rowOff>19050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275</xdr:row>
          <xdr:rowOff>161925</xdr:rowOff>
        </xdr:from>
        <xdr:to>
          <xdr:col>15</xdr:col>
          <xdr:colOff>104775</xdr:colOff>
          <xdr:row>277</xdr:row>
          <xdr:rowOff>19050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275</xdr:row>
          <xdr:rowOff>161925</xdr:rowOff>
        </xdr:from>
        <xdr:to>
          <xdr:col>28</xdr:col>
          <xdr:colOff>104775</xdr:colOff>
          <xdr:row>277</xdr:row>
          <xdr:rowOff>19050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275</xdr:row>
          <xdr:rowOff>161925</xdr:rowOff>
        </xdr:from>
        <xdr:to>
          <xdr:col>41</xdr:col>
          <xdr:colOff>104775</xdr:colOff>
          <xdr:row>277</xdr:row>
          <xdr:rowOff>19050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275</xdr:row>
          <xdr:rowOff>161925</xdr:rowOff>
        </xdr:from>
        <xdr:to>
          <xdr:col>54</xdr:col>
          <xdr:colOff>104775</xdr:colOff>
          <xdr:row>277</xdr:row>
          <xdr:rowOff>19050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277</xdr:row>
          <xdr:rowOff>161925</xdr:rowOff>
        </xdr:from>
        <xdr:to>
          <xdr:col>15</xdr:col>
          <xdr:colOff>104775</xdr:colOff>
          <xdr:row>279</xdr:row>
          <xdr:rowOff>19050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277</xdr:row>
          <xdr:rowOff>161925</xdr:rowOff>
        </xdr:from>
        <xdr:to>
          <xdr:col>28</xdr:col>
          <xdr:colOff>104775</xdr:colOff>
          <xdr:row>279</xdr:row>
          <xdr:rowOff>19050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277</xdr:row>
          <xdr:rowOff>161925</xdr:rowOff>
        </xdr:from>
        <xdr:to>
          <xdr:col>41</xdr:col>
          <xdr:colOff>104775</xdr:colOff>
          <xdr:row>279</xdr:row>
          <xdr:rowOff>19050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277</xdr:row>
          <xdr:rowOff>161925</xdr:rowOff>
        </xdr:from>
        <xdr:to>
          <xdr:col>54</xdr:col>
          <xdr:colOff>104775</xdr:colOff>
          <xdr:row>279</xdr:row>
          <xdr:rowOff>19050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279</xdr:row>
          <xdr:rowOff>161925</xdr:rowOff>
        </xdr:from>
        <xdr:to>
          <xdr:col>15</xdr:col>
          <xdr:colOff>104775</xdr:colOff>
          <xdr:row>281</xdr:row>
          <xdr:rowOff>19050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279</xdr:row>
          <xdr:rowOff>161925</xdr:rowOff>
        </xdr:from>
        <xdr:to>
          <xdr:col>17</xdr:col>
          <xdr:colOff>104775</xdr:colOff>
          <xdr:row>281</xdr:row>
          <xdr:rowOff>19050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279</xdr:row>
          <xdr:rowOff>161925</xdr:rowOff>
        </xdr:from>
        <xdr:to>
          <xdr:col>28</xdr:col>
          <xdr:colOff>104775</xdr:colOff>
          <xdr:row>281</xdr:row>
          <xdr:rowOff>19050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279</xdr:row>
          <xdr:rowOff>161925</xdr:rowOff>
        </xdr:from>
        <xdr:to>
          <xdr:col>30</xdr:col>
          <xdr:colOff>104775</xdr:colOff>
          <xdr:row>281</xdr:row>
          <xdr:rowOff>19050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279</xdr:row>
          <xdr:rowOff>161925</xdr:rowOff>
        </xdr:from>
        <xdr:to>
          <xdr:col>41</xdr:col>
          <xdr:colOff>104775</xdr:colOff>
          <xdr:row>281</xdr:row>
          <xdr:rowOff>19050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279</xdr:row>
          <xdr:rowOff>161925</xdr:rowOff>
        </xdr:from>
        <xdr:to>
          <xdr:col>54</xdr:col>
          <xdr:colOff>104775</xdr:colOff>
          <xdr:row>281</xdr:row>
          <xdr:rowOff>19050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281</xdr:row>
          <xdr:rowOff>161925</xdr:rowOff>
        </xdr:from>
        <xdr:to>
          <xdr:col>15</xdr:col>
          <xdr:colOff>104775</xdr:colOff>
          <xdr:row>283</xdr:row>
          <xdr:rowOff>19050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281</xdr:row>
          <xdr:rowOff>161925</xdr:rowOff>
        </xdr:from>
        <xdr:to>
          <xdr:col>28</xdr:col>
          <xdr:colOff>104775</xdr:colOff>
          <xdr:row>283</xdr:row>
          <xdr:rowOff>19050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281</xdr:row>
          <xdr:rowOff>161925</xdr:rowOff>
        </xdr:from>
        <xdr:to>
          <xdr:col>30</xdr:col>
          <xdr:colOff>104775</xdr:colOff>
          <xdr:row>283</xdr:row>
          <xdr:rowOff>19050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281</xdr:row>
          <xdr:rowOff>161925</xdr:rowOff>
        </xdr:from>
        <xdr:to>
          <xdr:col>41</xdr:col>
          <xdr:colOff>104775</xdr:colOff>
          <xdr:row>283</xdr:row>
          <xdr:rowOff>19050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281</xdr:row>
          <xdr:rowOff>161925</xdr:rowOff>
        </xdr:from>
        <xdr:to>
          <xdr:col>54</xdr:col>
          <xdr:colOff>104775</xdr:colOff>
          <xdr:row>283</xdr:row>
          <xdr:rowOff>19050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281</xdr:row>
          <xdr:rowOff>161925</xdr:rowOff>
        </xdr:from>
        <xdr:to>
          <xdr:col>56</xdr:col>
          <xdr:colOff>104775</xdr:colOff>
          <xdr:row>283</xdr:row>
          <xdr:rowOff>19050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283</xdr:row>
          <xdr:rowOff>161925</xdr:rowOff>
        </xdr:from>
        <xdr:to>
          <xdr:col>15</xdr:col>
          <xdr:colOff>104775</xdr:colOff>
          <xdr:row>285</xdr:row>
          <xdr:rowOff>19050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283</xdr:row>
          <xdr:rowOff>161925</xdr:rowOff>
        </xdr:from>
        <xdr:to>
          <xdr:col>17</xdr:col>
          <xdr:colOff>104775</xdr:colOff>
          <xdr:row>285</xdr:row>
          <xdr:rowOff>19050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283</xdr:row>
          <xdr:rowOff>161925</xdr:rowOff>
        </xdr:from>
        <xdr:to>
          <xdr:col>28</xdr:col>
          <xdr:colOff>104775</xdr:colOff>
          <xdr:row>285</xdr:row>
          <xdr:rowOff>19050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283</xdr:row>
          <xdr:rowOff>161925</xdr:rowOff>
        </xdr:from>
        <xdr:to>
          <xdr:col>30</xdr:col>
          <xdr:colOff>104775</xdr:colOff>
          <xdr:row>285</xdr:row>
          <xdr:rowOff>19050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283</xdr:row>
          <xdr:rowOff>161925</xdr:rowOff>
        </xdr:from>
        <xdr:to>
          <xdr:col>41</xdr:col>
          <xdr:colOff>104775</xdr:colOff>
          <xdr:row>285</xdr:row>
          <xdr:rowOff>19050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283</xdr:row>
          <xdr:rowOff>161925</xdr:rowOff>
        </xdr:from>
        <xdr:to>
          <xdr:col>54</xdr:col>
          <xdr:colOff>104775</xdr:colOff>
          <xdr:row>285</xdr:row>
          <xdr:rowOff>19050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285</xdr:row>
          <xdr:rowOff>161925</xdr:rowOff>
        </xdr:from>
        <xdr:to>
          <xdr:col>15</xdr:col>
          <xdr:colOff>104775</xdr:colOff>
          <xdr:row>287</xdr:row>
          <xdr:rowOff>19050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285</xdr:row>
          <xdr:rowOff>161925</xdr:rowOff>
        </xdr:from>
        <xdr:to>
          <xdr:col>17</xdr:col>
          <xdr:colOff>104775</xdr:colOff>
          <xdr:row>287</xdr:row>
          <xdr:rowOff>19050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285</xdr:row>
          <xdr:rowOff>161925</xdr:rowOff>
        </xdr:from>
        <xdr:to>
          <xdr:col>28</xdr:col>
          <xdr:colOff>104775</xdr:colOff>
          <xdr:row>287</xdr:row>
          <xdr:rowOff>19050</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285</xdr:row>
          <xdr:rowOff>161925</xdr:rowOff>
        </xdr:from>
        <xdr:to>
          <xdr:col>41</xdr:col>
          <xdr:colOff>104775</xdr:colOff>
          <xdr:row>287</xdr:row>
          <xdr:rowOff>19050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285</xdr:row>
          <xdr:rowOff>161925</xdr:rowOff>
        </xdr:from>
        <xdr:to>
          <xdr:col>54</xdr:col>
          <xdr:colOff>104775</xdr:colOff>
          <xdr:row>287</xdr:row>
          <xdr:rowOff>19050</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287</xdr:row>
          <xdr:rowOff>161925</xdr:rowOff>
        </xdr:from>
        <xdr:to>
          <xdr:col>15</xdr:col>
          <xdr:colOff>104775</xdr:colOff>
          <xdr:row>289</xdr:row>
          <xdr:rowOff>19050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287</xdr:row>
          <xdr:rowOff>161925</xdr:rowOff>
        </xdr:from>
        <xdr:to>
          <xdr:col>28</xdr:col>
          <xdr:colOff>104775</xdr:colOff>
          <xdr:row>289</xdr:row>
          <xdr:rowOff>19050</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287</xdr:row>
          <xdr:rowOff>161925</xdr:rowOff>
        </xdr:from>
        <xdr:to>
          <xdr:col>41</xdr:col>
          <xdr:colOff>104775</xdr:colOff>
          <xdr:row>289</xdr:row>
          <xdr:rowOff>19050</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287</xdr:row>
          <xdr:rowOff>161925</xdr:rowOff>
        </xdr:from>
        <xdr:to>
          <xdr:col>54</xdr:col>
          <xdr:colOff>104775</xdr:colOff>
          <xdr:row>289</xdr:row>
          <xdr:rowOff>19050</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289</xdr:row>
          <xdr:rowOff>161925</xdr:rowOff>
        </xdr:from>
        <xdr:to>
          <xdr:col>15</xdr:col>
          <xdr:colOff>104775</xdr:colOff>
          <xdr:row>291</xdr:row>
          <xdr:rowOff>19050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289</xdr:row>
          <xdr:rowOff>161925</xdr:rowOff>
        </xdr:from>
        <xdr:to>
          <xdr:col>28</xdr:col>
          <xdr:colOff>104775</xdr:colOff>
          <xdr:row>291</xdr:row>
          <xdr:rowOff>19050</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000-0000B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289</xdr:row>
          <xdr:rowOff>161925</xdr:rowOff>
        </xdr:from>
        <xdr:to>
          <xdr:col>41</xdr:col>
          <xdr:colOff>104775</xdr:colOff>
          <xdr:row>291</xdr:row>
          <xdr:rowOff>19050</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000-0000B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289</xdr:row>
          <xdr:rowOff>161925</xdr:rowOff>
        </xdr:from>
        <xdr:to>
          <xdr:col>54</xdr:col>
          <xdr:colOff>104775</xdr:colOff>
          <xdr:row>291</xdr:row>
          <xdr:rowOff>19050</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291</xdr:row>
          <xdr:rowOff>161925</xdr:rowOff>
        </xdr:from>
        <xdr:to>
          <xdr:col>15</xdr:col>
          <xdr:colOff>104775</xdr:colOff>
          <xdr:row>293</xdr:row>
          <xdr:rowOff>19050</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000-0000B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291</xdr:row>
          <xdr:rowOff>161925</xdr:rowOff>
        </xdr:from>
        <xdr:to>
          <xdr:col>28</xdr:col>
          <xdr:colOff>104775</xdr:colOff>
          <xdr:row>293</xdr:row>
          <xdr:rowOff>19050</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000-0000B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291</xdr:row>
          <xdr:rowOff>161925</xdr:rowOff>
        </xdr:from>
        <xdr:to>
          <xdr:col>41</xdr:col>
          <xdr:colOff>104775</xdr:colOff>
          <xdr:row>293</xdr:row>
          <xdr:rowOff>19050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291</xdr:row>
          <xdr:rowOff>161925</xdr:rowOff>
        </xdr:from>
        <xdr:to>
          <xdr:col>54</xdr:col>
          <xdr:colOff>104775</xdr:colOff>
          <xdr:row>293</xdr:row>
          <xdr:rowOff>19050</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293</xdr:row>
          <xdr:rowOff>161925</xdr:rowOff>
        </xdr:from>
        <xdr:to>
          <xdr:col>15</xdr:col>
          <xdr:colOff>104775</xdr:colOff>
          <xdr:row>295</xdr:row>
          <xdr:rowOff>19050</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293</xdr:row>
          <xdr:rowOff>161925</xdr:rowOff>
        </xdr:from>
        <xdr:to>
          <xdr:col>28</xdr:col>
          <xdr:colOff>104775</xdr:colOff>
          <xdr:row>295</xdr:row>
          <xdr:rowOff>19050</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293</xdr:row>
          <xdr:rowOff>161925</xdr:rowOff>
        </xdr:from>
        <xdr:to>
          <xdr:col>41</xdr:col>
          <xdr:colOff>104775</xdr:colOff>
          <xdr:row>295</xdr:row>
          <xdr:rowOff>19050</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293</xdr:row>
          <xdr:rowOff>161925</xdr:rowOff>
        </xdr:from>
        <xdr:to>
          <xdr:col>54</xdr:col>
          <xdr:colOff>104775</xdr:colOff>
          <xdr:row>295</xdr:row>
          <xdr:rowOff>19050</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295</xdr:row>
          <xdr:rowOff>161925</xdr:rowOff>
        </xdr:from>
        <xdr:to>
          <xdr:col>15</xdr:col>
          <xdr:colOff>104775</xdr:colOff>
          <xdr:row>297</xdr:row>
          <xdr:rowOff>19050</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295</xdr:row>
          <xdr:rowOff>161925</xdr:rowOff>
        </xdr:from>
        <xdr:to>
          <xdr:col>28</xdr:col>
          <xdr:colOff>104775</xdr:colOff>
          <xdr:row>297</xdr:row>
          <xdr:rowOff>19050</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295</xdr:row>
          <xdr:rowOff>161925</xdr:rowOff>
        </xdr:from>
        <xdr:to>
          <xdr:col>41</xdr:col>
          <xdr:colOff>104775</xdr:colOff>
          <xdr:row>297</xdr:row>
          <xdr:rowOff>19050</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295</xdr:row>
          <xdr:rowOff>161925</xdr:rowOff>
        </xdr:from>
        <xdr:to>
          <xdr:col>54</xdr:col>
          <xdr:colOff>104775</xdr:colOff>
          <xdr:row>297</xdr:row>
          <xdr:rowOff>19050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297</xdr:row>
          <xdr:rowOff>161925</xdr:rowOff>
        </xdr:from>
        <xdr:to>
          <xdr:col>15</xdr:col>
          <xdr:colOff>104775</xdr:colOff>
          <xdr:row>299</xdr:row>
          <xdr:rowOff>19050</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297</xdr:row>
          <xdr:rowOff>161925</xdr:rowOff>
        </xdr:from>
        <xdr:to>
          <xdr:col>28</xdr:col>
          <xdr:colOff>104775</xdr:colOff>
          <xdr:row>299</xdr:row>
          <xdr:rowOff>19050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297</xdr:row>
          <xdr:rowOff>161925</xdr:rowOff>
        </xdr:from>
        <xdr:to>
          <xdr:col>41</xdr:col>
          <xdr:colOff>104775</xdr:colOff>
          <xdr:row>299</xdr:row>
          <xdr:rowOff>19050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297</xdr:row>
          <xdr:rowOff>161925</xdr:rowOff>
        </xdr:from>
        <xdr:to>
          <xdr:col>54</xdr:col>
          <xdr:colOff>104775</xdr:colOff>
          <xdr:row>299</xdr:row>
          <xdr:rowOff>19050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299</xdr:row>
          <xdr:rowOff>161925</xdr:rowOff>
        </xdr:from>
        <xdr:to>
          <xdr:col>15</xdr:col>
          <xdr:colOff>104775</xdr:colOff>
          <xdr:row>301</xdr:row>
          <xdr:rowOff>19050</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299</xdr:row>
          <xdr:rowOff>161925</xdr:rowOff>
        </xdr:from>
        <xdr:to>
          <xdr:col>28</xdr:col>
          <xdr:colOff>104775</xdr:colOff>
          <xdr:row>301</xdr:row>
          <xdr:rowOff>19050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299</xdr:row>
          <xdr:rowOff>161925</xdr:rowOff>
        </xdr:from>
        <xdr:to>
          <xdr:col>41</xdr:col>
          <xdr:colOff>104775</xdr:colOff>
          <xdr:row>301</xdr:row>
          <xdr:rowOff>19050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299</xdr:row>
          <xdr:rowOff>161925</xdr:rowOff>
        </xdr:from>
        <xdr:to>
          <xdr:col>54</xdr:col>
          <xdr:colOff>104775</xdr:colOff>
          <xdr:row>301</xdr:row>
          <xdr:rowOff>19050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301</xdr:row>
          <xdr:rowOff>161925</xdr:rowOff>
        </xdr:from>
        <xdr:to>
          <xdr:col>15</xdr:col>
          <xdr:colOff>104775</xdr:colOff>
          <xdr:row>303</xdr:row>
          <xdr:rowOff>19050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301</xdr:row>
          <xdr:rowOff>161925</xdr:rowOff>
        </xdr:from>
        <xdr:to>
          <xdr:col>28</xdr:col>
          <xdr:colOff>104775</xdr:colOff>
          <xdr:row>303</xdr:row>
          <xdr:rowOff>19050</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301</xdr:row>
          <xdr:rowOff>161925</xdr:rowOff>
        </xdr:from>
        <xdr:to>
          <xdr:col>41</xdr:col>
          <xdr:colOff>104775</xdr:colOff>
          <xdr:row>303</xdr:row>
          <xdr:rowOff>19050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301</xdr:row>
          <xdr:rowOff>161925</xdr:rowOff>
        </xdr:from>
        <xdr:to>
          <xdr:col>54</xdr:col>
          <xdr:colOff>104775</xdr:colOff>
          <xdr:row>303</xdr:row>
          <xdr:rowOff>19050</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303</xdr:row>
          <xdr:rowOff>161925</xdr:rowOff>
        </xdr:from>
        <xdr:to>
          <xdr:col>15</xdr:col>
          <xdr:colOff>104775</xdr:colOff>
          <xdr:row>305</xdr:row>
          <xdr:rowOff>19050</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303</xdr:row>
          <xdr:rowOff>161925</xdr:rowOff>
        </xdr:from>
        <xdr:to>
          <xdr:col>28</xdr:col>
          <xdr:colOff>104775</xdr:colOff>
          <xdr:row>305</xdr:row>
          <xdr:rowOff>19050</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303</xdr:row>
          <xdr:rowOff>161925</xdr:rowOff>
        </xdr:from>
        <xdr:to>
          <xdr:col>41</xdr:col>
          <xdr:colOff>104775</xdr:colOff>
          <xdr:row>305</xdr:row>
          <xdr:rowOff>19050</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303</xdr:row>
          <xdr:rowOff>161925</xdr:rowOff>
        </xdr:from>
        <xdr:to>
          <xdr:col>54</xdr:col>
          <xdr:colOff>104775</xdr:colOff>
          <xdr:row>305</xdr:row>
          <xdr:rowOff>19050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305</xdr:row>
          <xdr:rowOff>161925</xdr:rowOff>
        </xdr:from>
        <xdr:to>
          <xdr:col>15</xdr:col>
          <xdr:colOff>104775</xdr:colOff>
          <xdr:row>307</xdr:row>
          <xdr:rowOff>19050</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305</xdr:row>
          <xdr:rowOff>161925</xdr:rowOff>
        </xdr:from>
        <xdr:to>
          <xdr:col>28</xdr:col>
          <xdr:colOff>104775</xdr:colOff>
          <xdr:row>307</xdr:row>
          <xdr:rowOff>19050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305</xdr:row>
          <xdr:rowOff>161925</xdr:rowOff>
        </xdr:from>
        <xdr:to>
          <xdr:col>41</xdr:col>
          <xdr:colOff>104775</xdr:colOff>
          <xdr:row>307</xdr:row>
          <xdr:rowOff>19050</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305</xdr:row>
          <xdr:rowOff>161925</xdr:rowOff>
        </xdr:from>
        <xdr:to>
          <xdr:col>54</xdr:col>
          <xdr:colOff>104775</xdr:colOff>
          <xdr:row>307</xdr:row>
          <xdr:rowOff>19050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305</xdr:row>
          <xdr:rowOff>161925</xdr:rowOff>
        </xdr:from>
        <xdr:to>
          <xdr:col>56</xdr:col>
          <xdr:colOff>104775</xdr:colOff>
          <xdr:row>307</xdr:row>
          <xdr:rowOff>19050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307</xdr:row>
          <xdr:rowOff>161925</xdr:rowOff>
        </xdr:from>
        <xdr:to>
          <xdr:col>15</xdr:col>
          <xdr:colOff>104775</xdr:colOff>
          <xdr:row>309</xdr:row>
          <xdr:rowOff>19050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307</xdr:row>
          <xdr:rowOff>161925</xdr:rowOff>
        </xdr:from>
        <xdr:to>
          <xdr:col>17</xdr:col>
          <xdr:colOff>104775</xdr:colOff>
          <xdr:row>309</xdr:row>
          <xdr:rowOff>19050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307</xdr:row>
          <xdr:rowOff>161925</xdr:rowOff>
        </xdr:from>
        <xdr:to>
          <xdr:col>28</xdr:col>
          <xdr:colOff>104775</xdr:colOff>
          <xdr:row>309</xdr:row>
          <xdr:rowOff>19050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307</xdr:row>
          <xdr:rowOff>161925</xdr:rowOff>
        </xdr:from>
        <xdr:to>
          <xdr:col>30</xdr:col>
          <xdr:colOff>104775</xdr:colOff>
          <xdr:row>309</xdr:row>
          <xdr:rowOff>19050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307</xdr:row>
          <xdr:rowOff>161925</xdr:rowOff>
        </xdr:from>
        <xdr:to>
          <xdr:col>41</xdr:col>
          <xdr:colOff>104775</xdr:colOff>
          <xdr:row>309</xdr:row>
          <xdr:rowOff>19050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307</xdr:row>
          <xdr:rowOff>161925</xdr:rowOff>
        </xdr:from>
        <xdr:to>
          <xdr:col>54</xdr:col>
          <xdr:colOff>104775</xdr:colOff>
          <xdr:row>309</xdr:row>
          <xdr:rowOff>19050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309</xdr:row>
          <xdr:rowOff>133350</xdr:rowOff>
        </xdr:from>
        <xdr:to>
          <xdr:col>15</xdr:col>
          <xdr:colOff>104775</xdr:colOff>
          <xdr:row>311</xdr:row>
          <xdr:rowOff>19050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309</xdr:row>
          <xdr:rowOff>133350</xdr:rowOff>
        </xdr:from>
        <xdr:to>
          <xdr:col>28</xdr:col>
          <xdr:colOff>104775</xdr:colOff>
          <xdr:row>311</xdr:row>
          <xdr:rowOff>19050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309</xdr:row>
          <xdr:rowOff>133350</xdr:rowOff>
        </xdr:from>
        <xdr:to>
          <xdr:col>41</xdr:col>
          <xdr:colOff>104775</xdr:colOff>
          <xdr:row>311</xdr:row>
          <xdr:rowOff>19050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309</xdr:row>
          <xdr:rowOff>133350</xdr:rowOff>
        </xdr:from>
        <xdr:to>
          <xdr:col>54</xdr:col>
          <xdr:colOff>104775</xdr:colOff>
          <xdr:row>311</xdr:row>
          <xdr:rowOff>19050</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311</xdr:row>
          <xdr:rowOff>161925</xdr:rowOff>
        </xdr:from>
        <xdr:to>
          <xdr:col>15</xdr:col>
          <xdr:colOff>95250</xdr:colOff>
          <xdr:row>313</xdr:row>
          <xdr:rowOff>19050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311</xdr:row>
          <xdr:rowOff>161925</xdr:rowOff>
        </xdr:from>
        <xdr:to>
          <xdr:col>28</xdr:col>
          <xdr:colOff>104775</xdr:colOff>
          <xdr:row>313</xdr:row>
          <xdr:rowOff>19050</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311</xdr:row>
          <xdr:rowOff>161925</xdr:rowOff>
        </xdr:from>
        <xdr:to>
          <xdr:col>41</xdr:col>
          <xdr:colOff>95250</xdr:colOff>
          <xdr:row>313</xdr:row>
          <xdr:rowOff>19050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311</xdr:row>
          <xdr:rowOff>161925</xdr:rowOff>
        </xdr:from>
        <xdr:to>
          <xdr:col>54</xdr:col>
          <xdr:colOff>104775</xdr:colOff>
          <xdr:row>313</xdr:row>
          <xdr:rowOff>19050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313</xdr:row>
          <xdr:rowOff>142875</xdr:rowOff>
        </xdr:from>
        <xdr:to>
          <xdr:col>15</xdr:col>
          <xdr:colOff>104775</xdr:colOff>
          <xdr:row>315</xdr:row>
          <xdr:rowOff>28575</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313</xdr:row>
          <xdr:rowOff>142875</xdr:rowOff>
        </xdr:from>
        <xdr:to>
          <xdr:col>28</xdr:col>
          <xdr:colOff>104775</xdr:colOff>
          <xdr:row>315</xdr:row>
          <xdr:rowOff>28575</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313</xdr:row>
          <xdr:rowOff>142875</xdr:rowOff>
        </xdr:from>
        <xdr:to>
          <xdr:col>41</xdr:col>
          <xdr:colOff>104775</xdr:colOff>
          <xdr:row>315</xdr:row>
          <xdr:rowOff>28575</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313</xdr:row>
          <xdr:rowOff>142875</xdr:rowOff>
        </xdr:from>
        <xdr:to>
          <xdr:col>54</xdr:col>
          <xdr:colOff>104775</xdr:colOff>
          <xdr:row>315</xdr:row>
          <xdr:rowOff>28575</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315</xdr:row>
          <xdr:rowOff>161925</xdr:rowOff>
        </xdr:from>
        <xdr:to>
          <xdr:col>15</xdr:col>
          <xdr:colOff>95250</xdr:colOff>
          <xdr:row>317</xdr:row>
          <xdr:rowOff>9525</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315</xdr:row>
          <xdr:rowOff>161925</xdr:rowOff>
        </xdr:from>
        <xdr:to>
          <xdr:col>28</xdr:col>
          <xdr:colOff>104775</xdr:colOff>
          <xdr:row>317</xdr:row>
          <xdr:rowOff>9525</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325</xdr:row>
          <xdr:rowOff>171450</xdr:rowOff>
        </xdr:from>
        <xdr:to>
          <xdr:col>17</xdr:col>
          <xdr:colOff>104775</xdr:colOff>
          <xdr:row>327</xdr:row>
          <xdr:rowOff>19050</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000-00000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325</xdr:row>
          <xdr:rowOff>171450</xdr:rowOff>
        </xdr:from>
        <xdr:to>
          <xdr:col>30</xdr:col>
          <xdr:colOff>104775</xdr:colOff>
          <xdr:row>327</xdr:row>
          <xdr:rowOff>19050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000-00000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325</xdr:row>
          <xdr:rowOff>171450</xdr:rowOff>
        </xdr:from>
        <xdr:to>
          <xdr:col>43</xdr:col>
          <xdr:colOff>104775</xdr:colOff>
          <xdr:row>327</xdr:row>
          <xdr:rowOff>19050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000-00000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325</xdr:row>
          <xdr:rowOff>171450</xdr:rowOff>
        </xdr:from>
        <xdr:to>
          <xdr:col>56</xdr:col>
          <xdr:colOff>104775</xdr:colOff>
          <xdr:row>327</xdr:row>
          <xdr:rowOff>19050</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000-00000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327</xdr:row>
          <xdr:rowOff>171450</xdr:rowOff>
        </xdr:from>
        <xdr:to>
          <xdr:col>17</xdr:col>
          <xdr:colOff>104775</xdr:colOff>
          <xdr:row>329</xdr:row>
          <xdr:rowOff>28575</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000-00000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327</xdr:row>
          <xdr:rowOff>171450</xdr:rowOff>
        </xdr:from>
        <xdr:to>
          <xdr:col>30</xdr:col>
          <xdr:colOff>104775</xdr:colOff>
          <xdr:row>329</xdr:row>
          <xdr:rowOff>28575</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327</xdr:row>
          <xdr:rowOff>171450</xdr:rowOff>
        </xdr:from>
        <xdr:to>
          <xdr:col>43</xdr:col>
          <xdr:colOff>104775</xdr:colOff>
          <xdr:row>329</xdr:row>
          <xdr:rowOff>28575</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00000000-0008-0000-0000-00000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327</xdr:row>
          <xdr:rowOff>171450</xdr:rowOff>
        </xdr:from>
        <xdr:to>
          <xdr:col>56</xdr:col>
          <xdr:colOff>104775</xdr:colOff>
          <xdr:row>329</xdr:row>
          <xdr:rowOff>28575</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000-00000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329</xdr:row>
          <xdr:rowOff>171450</xdr:rowOff>
        </xdr:from>
        <xdr:to>
          <xdr:col>17</xdr:col>
          <xdr:colOff>104775</xdr:colOff>
          <xdr:row>331</xdr:row>
          <xdr:rowOff>28575</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000-00000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329</xdr:row>
          <xdr:rowOff>171450</xdr:rowOff>
        </xdr:from>
        <xdr:to>
          <xdr:col>30</xdr:col>
          <xdr:colOff>104775</xdr:colOff>
          <xdr:row>331</xdr:row>
          <xdr:rowOff>28575</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000-00000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329</xdr:row>
          <xdr:rowOff>171450</xdr:rowOff>
        </xdr:from>
        <xdr:to>
          <xdr:col>43</xdr:col>
          <xdr:colOff>104775</xdr:colOff>
          <xdr:row>331</xdr:row>
          <xdr:rowOff>28575</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000-00000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329</xdr:row>
          <xdr:rowOff>171450</xdr:rowOff>
        </xdr:from>
        <xdr:to>
          <xdr:col>56</xdr:col>
          <xdr:colOff>104775</xdr:colOff>
          <xdr:row>331</xdr:row>
          <xdr:rowOff>28575</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00000000-0008-0000-0000-00000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331</xdr:row>
          <xdr:rowOff>123825</xdr:rowOff>
        </xdr:from>
        <xdr:to>
          <xdr:col>17</xdr:col>
          <xdr:colOff>104775</xdr:colOff>
          <xdr:row>333</xdr:row>
          <xdr:rowOff>38100</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00000000-0008-0000-0000-00000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331</xdr:row>
          <xdr:rowOff>123825</xdr:rowOff>
        </xdr:from>
        <xdr:to>
          <xdr:col>30</xdr:col>
          <xdr:colOff>104775</xdr:colOff>
          <xdr:row>333</xdr:row>
          <xdr:rowOff>38100</xdr:rowOff>
        </xdr:to>
        <xdr:sp macro="" textlink="">
          <xdr:nvSpPr>
            <xdr:cNvPr id="4622" name="Check Box 526" hidden="1">
              <a:extLst>
                <a:ext uri="{63B3BB69-23CF-44E3-9099-C40C66FF867C}">
                  <a14:compatExt spid="_x0000_s4622"/>
                </a:ext>
                <a:ext uri="{FF2B5EF4-FFF2-40B4-BE49-F238E27FC236}">
                  <a16:creationId xmlns:a16="http://schemas.microsoft.com/office/drawing/2014/main" id="{00000000-0008-0000-0000-00000E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335</xdr:row>
          <xdr:rowOff>123825</xdr:rowOff>
        </xdr:from>
        <xdr:to>
          <xdr:col>17</xdr:col>
          <xdr:colOff>104775</xdr:colOff>
          <xdr:row>337</xdr:row>
          <xdr:rowOff>38100</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00000000-0008-0000-0000-000010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335</xdr:row>
          <xdr:rowOff>123825</xdr:rowOff>
        </xdr:from>
        <xdr:to>
          <xdr:col>30</xdr:col>
          <xdr:colOff>104775</xdr:colOff>
          <xdr:row>337</xdr:row>
          <xdr:rowOff>38100</xdr:rowOff>
        </xdr:to>
        <xdr:sp macro="" textlink="">
          <xdr:nvSpPr>
            <xdr:cNvPr id="4625" name="Check Box 529" hidden="1">
              <a:extLst>
                <a:ext uri="{63B3BB69-23CF-44E3-9099-C40C66FF867C}">
                  <a14:compatExt spid="_x0000_s4625"/>
                </a:ext>
                <a:ext uri="{FF2B5EF4-FFF2-40B4-BE49-F238E27FC236}">
                  <a16:creationId xmlns:a16="http://schemas.microsoft.com/office/drawing/2014/main" id="{00000000-0008-0000-0000-00001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335</xdr:row>
          <xdr:rowOff>123825</xdr:rowOff>
        </xdr:from>
        <xdr:to>
          <xdr:col>43</xdr:col>
          <xdr:colOff>104775</xdr:colOff>
          <xdr:row>337</xdr:row>
          <xdr:rowOff>38100</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00000000-0008-0000-0000-00001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335</xdr:row>
          <xdr:rowOff>123825</xdr:rowOff>
        </xdr:from>
        <xdr:to>
          <xdr:col>56</xdr:col>
          <xdr:colOff>104775</xdr:colOff>
          <xdr:row>337</xdr:row>
          <xdr:rowOff>38100</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00000000-0008-0000-0000-00001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337</xdr:row>
          <xdr:rowOff>123825</xdr:rowOff>
        </xdr:from>
        <xdr:to>
          <xdr:col>17</xdr:col>
          <xdr:colOff>104775</xdr:colOff>
          <xdr:row>339</xdr:row>
          <xdr:rowOff>38100</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00000000-0008-0000-0000-00001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337</xdr:row>
          <xdr:rowOff>123825</xdr:rowOff>
        </xdr:from>
        <xdr:to>
          <xdr:col>30</xdr:col>
          <xdr:colOff>104775</xdr:colOff>
          <xdr:row>339</xdr:row>
          <xdr:rowOff>38100</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00000000-0008-0000-0000-00001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337</xdr:row>
          <xdr:rowOff>123825</xdr:rowOff>
        </xdr:from>
        <xdr:to>
          <xdr:col>43</xdr:col>
          <xdr:colOff>104775</xdr:colOff>
          <xdr:row>339</xdr:row>
          <xdr:rowOff>38100</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00000000-0008-0000-0000-00001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224</xdr:row>
          <xdr:rowOff>161925</xdr:rowOff>
        </xdr:from>
        <xdr:to>
          <xdr:col>15</xdr:col>
          <xdr:colOff>104775</xdr:colOff>
          <xdr:row>226</xdr:row>
          <xdr:rowOff>19050</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00000000-0008-0000-0000-00001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224</xdr:row>
          <xdr:rowOff>161925</xdr:rowOff>
        </xdr:from>
        <xdr:to>
          <xdr:col>17</xdr:col>
          <xdr:colOff>104775</xdr:colOff>
          <xdr:row>226</xdr:row>
          <xdr:rowOff>19050</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00000000-0008-0000-0000-00001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224</xdr:row>
          <xdr:rowOff>171450</xdr:rowOff>
        </xdr:from>
        <xdr:to>
          <xdr:col>28</xdr:col>
          <xdr:colOff>104775</xdr:colOff>
          <xdr:row>226</xdr:row>
          <xdr:rowOff>28575</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00000000-0008-0000-0000-00001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224</xdr:row>
          <xdr:rowOff>171450</xdr:rowOff>
        </xdr:from>
        <xdr:to>
          <xdr:col>30</xdr:col>
          <xdr:colOff>104775</xdr:colOff>
          <xdr:row>226</xdr:row>
          <xdr:rowOff>28575</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00000000-0008-0000-0000-00001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224</xdr:row>
          <xdr:rowOff>171450</xdr:rowOff>
        </xdr:from>
        <xdr:to>
          <xdr:col>41</xdr:col>
          <xdr:colOff>104775</xdr:colOff>
          <xdr:row>226</xdr:row>
          <xdr:rowOff>28575</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224</xdr:row>
          <xdr:rowOff>171450</xdr:rowOff>
        </xdr:from>
        <xdr:to>
          <xdr:col>43</xdr:col>
          <xdr:colOff>104775</xdr:colOff>
          <xdr:row>226</xdr:row>
          <xdr:rowOff>28575</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000-00001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224</xdr:row>
          <xdr:rowOff>171450</xdr:rowOff>
        </xdr:from>
        <xdr:to>
          <xdr:col>54</xdr:col>
          <xdr:colOff>104775</xdr:colOff>
          <xdr:row>226</xdr:row>
          <xdr:rowOff>28575</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000-00001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224</xdr:row>
          <xdr:rowOff>171450</xdr:rowOff>
        </xdr:from>
        <xdr:to>
          <xdr:col>56</xdr:col>
          <xdr:colOff>104775</xdr:colOff>
          <xdr:row>226</xdr:row>
          <xdr:rowOff>28575</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00000000-0008-0000-0000-00001E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190</xdr:row>
          <xdr:rowOff>152400</xdr:rowOff>
        </xdr:from>
        <xdr:to>
          <xdr:col>28</xdr:col>
          <xdr:colOff>104775</xdr:colOff>
          <xdr:row>192</xdr:row>
          <xdr:rowOff>9525</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00000000-0008-0000-0000-00001F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190</xdr:row>
          <xdr:rowOff>152400</xdr:rowOff>
        </xdr:from>
        <xdr:to>
          <xdr:col>30</xdr:col>
          <xdr:colOff>104775</xdr:colOff>
          <xdr:row>192</xdr:row>
          <xdr:rowOff>9525</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0000000-0008-0000-0000-000020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153</xdr:row>
          <xdr:rowOff>142875</xdr:rowOff>
        </xdr:from>
        <xdr:to>
          <xdr:col>23</xdr:col>
          <xdr:colOff>0</xdr:colOff>
          <xdr:row>155</xdr:row>
          <xdr:rowOff>19050</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153</xdr:row>
          <xdr:rowOff>142875</xdr:rowOff>
        </xdr:from>
        <xdr:to>
          <xdr:col>35</xdr:col>
          <xdr:colOff>152400</xdr:colOff>
          <xdr:row>155</xdr:row>
          <xdr:rowOff>19050</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157</xdr:row>
          <xdr:rowOff>142875</xdr:rowOff>
        </xdr:from>
        <xdr:to>
          <xdr:col>36</xdr:col>
          <xdr:colOff>0</xdr:colOff>
          <xdr:row>159</xdr:row>
          <xdr:rowOff>19050</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157</xdr:row>
          <xdr:rowOff>104775</xdr:rowOff>
        </xdr:from>
        <xdr:to>
          <xdr:col>23</xdr:col>
          <xdr:colOff>0</xdr:colOff>
          <xdr:row>159</xdr:row>
          <xdr:rowOff>57150</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0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155</xdr:row>
          <xdr:rowOff>152400</xdr:rowOff>
        </xdr:from>
        <xdr:to>
          <xdr:col>35</xdr:col>
          <xdr:colOff>152400</xdr:colOff>
          <xdr:row>157</xdr:row>
          <xdr:rowOff>28575</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0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305</xdr:row>
          <xdr:rowOff>161925</xdr:rowOff>
        </xdr:from>
        <xdr:to>
          <xdr:col>17</xdr:col>
          <xdr:colOff>104775</xdr:colOff>
          <xdr:row>307</xdr:row>
          <xdr:rowOff>19050</xdr:rowOff>
        </xdr:to>
        <xdr:sp macro="" textlink="">
          <xdr:nvSpPr>
            <xdr:cNvPr id="4650" name="Check Box 554" hidden="1">
              <a:extLst>
                <a:ext uri="{63B3BB69-23CF-44E3-9099-C40C66FF867C}">
                  <a14:compatExt spid="_x0000_s4650"/>
                </a:ext>
                <a:ext uri="{FF2B5EF4-FFF2-40B4-BE49-F238E27FC236}">
                  <a16:creationId xmlns:a16="http://schemas.microsoft.com/office/drawing/2014/main" id="{00000000-0008-0000-0000-00002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281</xdr:row>
          <xdr:rowOff>161925</xdr:rowOff>
        </xdr:from>
        <xdr:to>
          <xdr:col>17</xdr:col>
          <xdr:colOff>104775</xdr:colOff>
          <xdr:row>283</xdr:row>
          <xdr:rowOff>19050</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000-00003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273</xdr:row>
          <xdr:rowOff>161925</xdr:rowOff>
        </xdr:from>
        <xdr:to>
          <xdr:col>56</xdr:col>
          <xdr:colOff>104775</xdr:colOff>
          <xdr:row>275</xdr:row>
          <xdr:rowOff>19050</xdr:rowOff>
        </xdr:to>
        <xdr:sp macro="" textlink="">
          <xdr:nvSpPr>
            <xdr:cNvPr id="4659" name="Check Box 563" hidden="1">
              <a:extLst>
                <a:ext uri="{63B3BB69-23CF-44E3-9099-C40C66FF867C}">
                  <a14:compatExt spid="_x0000_s4659"/>
                </a:ext>
                <a:ext uri="{FF2B5EF4-FFF2-40B4-BE49-F238E27FC236}">
                  <a16:creationId xmlns:a16="http://schemas.microsoft.com/office/drawing/2014/main" id="{00000000-0008-0000-0000-00003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253</xdr:row>
          <xdr:rowOff>161925</xdr:rowOff>
        </xdr:from>
        <xdr:to>
          <xdr:col>17</xdr:col>
          <xdr:colOff>104775</xdr:colOff>
          <xdr:row>255</xdr:row>
          <xdr:rowOff>19050</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000-00003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263</xdr:row>
          <xdr:rowOff>161925</xdr:rowOff>
        </xdr:from>
        <xdr:to>
          <xdr:col>56</xdr:col>
          <xdr:colOff>104775</xdr:colOff>
          <xdr:row>265</xdr:row>
          <xdr:rowOff>19050</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00000000-0008-0000-0000-00003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247</xdr:row>
          <xdr:rowOff>161925</xdr:rowOff>
        </xdr:from>
        <xdr:to>
          <xdr:col>17</xdr:col>
          <xdr:colOff>104775</xdr:colOff>
          <xdr:row>249</xdr:row>
          <xdr:rowOff>19050</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000-00003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235</xdr:row>
          <xdr:rowOff>161925</xdr:rowOff>
        </xdr:from>
        <xdr:to>
          <xdr:col>56</xdr:col>
          <xdr:colOff>104775</xdr:colOff>
          <xdr:row>237</xdr:row>
          <xdr:rowOff>19050</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000-00003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253</xdr:row>
          <xdr:rowOff>161925</xdr:rowOff>
        </xdr:from>
        <xdr:to>
          <xdr:col>30</xdr:col>
          <xdr:colOff>104775</xdr:colOff>
          <xdr:row>255</xdr:row>
          <xdr:rowOff>19050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000-00003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315</xdr:row>
          <xdr:rowOff>161925</xdr:rowOff>
        </xdr:from>
        <xdr:to>
          <xdr:col>41</xdr:col>
          <xdr:colOff>104775</xdr:colOff>
          <xdr:row>317</xdr:row>
          <xdr:rowOff>9525</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235</xdr:row>
          <xdr:rowOff>161925</xdr:rowOff>
        </xdr:from>
        <xdr:to>
          <xdr:col>43</xdr:col>
          <xdr:colOff>104775</xdr:colOff>
          <xdr:row>237</xdr:row>
          <xdr:rowOff>19050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237</xdr:row>
          <xdr:rowOff>161925</xdr:rowOff>
        </xdr:from>
        <xdr:to>
          <xdr:col>17</xdr:col>
          <xdr:colOff>104775</xdr:colOff>
          <xdr:row>239</xdr:row>
          <xdr:rowOff>19050</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237</xdr:row>
          <xdr:rowOff>161925</xdr:rowOff>
        </xdr:from>
        <xdr:to>
          <xdr:col>30</xdr:col>
          <xdr:colOff>104775</xdr:colOff>
          <xdr:row>239</xdr:row>
          <xdr:rowOff>19050</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273</xdr:row>
          <xdr:rowOff>161925</xdr:rowOff>
        </xdr:from>
        <xdr:to>
          <xdr:col>17</xdr:col>
          <xdr:colOff>104775</xdr:colOff>
          <xdr:row>275</xdr:row>
          <xdr:rowOff>19050</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000-00004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293</xdr:row>
          <xdr:rowOff>161925</xdr:rowOff>
        </xdr:from>
        <xdr:to>
          <xdr:col>30</xdr:col>
          <xdr:colOff>104775</xdr:colOff>
          <xdr:row>295</xdr:row>
          <xdr:rowOff>19050</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00000000-0008-0000-0000-00004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305</xdr:row>
          <xdr:rowOff>161925</xdr:rowOff>
        </xdr:from>
        <xdr:to>
          <xdr:col>43</xdr:col>
          <xdr:colOff>104775</xdr:colOff>
          <xdr:row>307</xdr:row>
          <xdr:rowOff>19050</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0000000-0008-0000-0000-00004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22</xdr:row>
          <xdr:rowOff>66675</xdr:rowOff>
        </xdr:from>
        <xdr:to>
          <xdr:col>24</xdr:col>
          <xdr:colOff>123825</xdr:colOff>
          <xdr:row>22</xdr:row>
          <xdr:rowOff>295275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76200</xdr:rowOff>
        </xdr:from>
        <xdr:to>
          <xdr:col>48</xdr:col>
          <xdr:colOff>114300</xdr:colOff>
          <xdr:row>22</xdr:row>
          <xdr:rowOff>276225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 (please read the powder compound requirements from the line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57150</xdr:rowOff>
        </xdr:from>
        <xdr:to>
          <xdr:col>7</xdr:col>
          <xdr:colOff>57150</xdr:colOff>
          <xdr:row>38</xdr:row>
          <xdr:rowOff>66675</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0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104775</xdr:rowOff>
        </xdr:from>
        <xdr:to>
          <xdr:col>7</xdr:col>
          <xdr:colOff>57150</xdr:colOff>
          <xdr:row>39</xdr:row>
          <xdr:rowOff>66675</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0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104775</xdr:rowOff>
        </xdr:from>
        <xdr:to>
          <xdr:col>7</xdr:col>
          <xdr:colOff>57150</xdr:colOff>
          <xdr:row>40</xdr:row>
          <xdr:rowOff>66675</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0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95250</xdr:rowOff>
        </xdr:from>
        <xdr:to>
          <xdr:col>7</xdr:col>
          <xdr:colOff>57150</xdr:colOff>
          <xdr:row>42</xdr:row>
          <xdr:rowOff>57150</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0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315</xdr:row>
          <xdr:rowOff>161925</xdr:rowOff>
        </xdr:from>
        <xdr:to>
          <xdr:col>54</xdr:col>
          <xdr:colOff>104775</xdr:colOff>
          <xdr:row>317</xdr:row>
          <xdr:rowOff>9525</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00000000-0008-0000-0000-00005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313</xdr:row>
          <xdr:rowOff>142875</xdr:rowOff>
        </xdr:from>
        <xdr:to>
          <xdr:col>43</xdr:col>
          <xdr:colOff>104775</xdr:colOff>
          <xdr:row>315</xdr:row>
          <xdr:rowOff>28575</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00000000-0008-0000-0000-00005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309</xdr:row>
          <xdr:rowOff>133350</xdr:rowOff>
        </xdr:from>
        <xdr:to>
          <xdr:col>30</xdr:col>
          <xdr:colOff>104775</xdr:colOff>
          <xdr:row>311</xdr:row>
          <xdr:rowOff>19050</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00000000-0008-0000-0000-00005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307</xdr:row>
          <xdr:rowOff>161925</xdr:rowOff>
        </xdr:from>
        <xdr:to>
          <xdr:col>43</xdr:col>
          <xdr:colOff>104775</xdr:colOff>
          <xdr:row>309</xdr:row>
          <xdr:rowOff>19050</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000-00005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295</xdr:row>
          <xdr:rowOff>161925</xdr:rowOff>
        </xdr:from>
        <xdr:to>
          <xdr:col>56</xdr:col>
          <xdr:colOff>104775</xdr:colOff>
          <xdr:row>297</xdr:row>
          <xdr:rowOff>19050</xdr:rowOff>
        </xdr:to>
        <xdr:sp macro="" textlink="">
          <xdr:nvSpPr>
            <xdr:cNvPr id="4705" name="Check Box 609" hidden="1">
              <a:extLst>
                <a:ext uri="{63B3BB69-23CF-44E3-9099-C40C66FF867C}">
                  <a14:compatExt spid="_x0000_s4705"/>
                </a:ext>
                <a:ext uri="{FF2B5EF4-FFF2-40B4-BE49-F238E27FC236}">
                  <a16:creationId xmlns:a16="http://schemas.microsoft.com/office/drawing/2014/main" id="{00000000-0008-0000-0000-00006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295</xdr:row>
          <xdr:rowOff>161925</xdr:rowOff>
        </xdr:from>
        <xdr:to>
          <xdr:col>17</xdr:col>
          <xdr:colOff>104775</xdr:colOff>
          <xdr:row>297</xdr:row>
          <xdr:rowOff>19050</xdr:rowOff>
        </xdr:to>
        <xdr:sp macro="" textlink="">
          <xdr:nvSpPr>
            <xdr:cNvPr id="4706" name="Check Box 610" hidden="1">
              <a:extLst>
                <a:ext uri="{63B3BB69-23CF-44E3-9099-C40C66FF867C}">
                  <a14:compatExt spid="_x0000_s4706"/>
                </a:ext>
                <a:ext uri="{FF2B5EF4-FFF2-40B4-BE49-F238E27FC236}">
                  <a16:creationId xmlns:a16="http://schemas.microsoft.com/office/drawing/2014/main" id="{00000000-0008-0000-0000-00006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293</xdr:row>
          <xdr:rowOff>161925</xdr:rowOff>
        </xdr:from>
        <xdr:to>
          <xdr:col>43</xdr:col>
          <xdr:colOff>104775</xdr:colOff>
          <xdr:row>295</xdr:row>
          <xdr:rowOff>19050</xdr:rowOff>
        </xdr:to>
        <xdr:sp macro="" textlink="">
          <xdr:nvSpPr>
            <xdr:cNvPr id="4707" name="Check Box 611" hidden="1">
              <a:extLst>
                <a:ext uri="{63B3BB69-23CF-44E3-9099-C40C66FF867C}">
                  <a14:compatExt spid="_x0000_s4707"/>
                </a:ext>
                <a:ext uri="{FF2B5EF4-FFF2-40B4-BE49-F238E27FC236}">
                  <a16:creationId xmlns:a16="http://schemas.microsoft.com/office/drawing/2014/main" id="{00000000-0008-0000-0000-00006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289</xdr:row>
          <xdr:rowOff>161925</xdr:rowOff>
        </xdr:from>
        <xdr:to>
          <xdr:col>30</xdr:col>
          <xdr:colOff>104775</xdr:colOff>
          <xdr:row>291</xdr:row>
          <xdr:rowOff>19050</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00000000-0008-0000-0000-00006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287</xdr:row>
          <xdr:rowOff>161925</xdr:rowOff>
        </xdr:from>
        <xdr:to>
          <xdr:col>43</xdr:col>
          <xdr:colOff>104775</xdr:colOff>
          <xdr:row>289</xdr:row>
          <xdr:rowOff>19050</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00000000-0008-0000-0000-00006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285</xdr:row>
          <xdr:rowOff>161925</xdr:rowOff>
        </xdr:from>
        <xdr:to>
          <xdr:col>56</xdr:col>
          <xdr:colOff>104775</xdr:colOff>
          <xdr:row>287</xdr:row>
          <xdr:rowOff>19050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285</xdr:row>
          <xdr:rowOff>161925</xdr:rowOff>
        </xdr:from>
        <xdr:to>
          <xdr:col>30</xdr:col>
          <xdr:colOff>104775</xdr:colOff>
          <xdr:row>287</xdr:row>
          <xdr:rowOff>19050</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283</xdr:row>
          <xdr:rowOff>161925</xdr:rowOff>
        </xdr:from>
        <xdr:to>
          <xdr:col>43</xdr:col>
          <xdr:colOff>104775</xdr:colOff>
          <xdr:row>285</xdr:row>
          <xdr:rowOff>19050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275</xdr:row>
          <xdr:rowOff>161925</xdr:rowOff>
        </xdr:from>
        <xdr:to>
          <xdr:col>17</xdr:col>
          <xdr:colOff>104775</xdr:colOff>
          <xdr:row>277</xdr:row>
          <xdr:rowOff>19050</xdr:rowOff>
        </xdr:to>
        <xdr:sp macro="" textlink="">
          <xdr:nvSpPr>
            <xdr:cNvPr id="4715" name="Check Box 619" hidden="1">
              <a:extLst>
                <a:ext uri="{63B3BB69-23CF-44E3-9099-C40C66FF867C}">
                  <a14:compatExt spid="_x0000_s4715"/>
                </a:ext>
                <a:ext uri="{FF2B5EF4-FFF2-40B4-BE49-F238E27FC236}">
                  <a16:creationId xmlns:a16="http://schemas.microsoft.com/office/drawing/2014/main" id="{00000000-0008-0000-0000-00006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265</xdr:row>
          <xdr:rowOff>161925</xdr:rowOff>
        </xdr:from>
        <xdr:to>
          <xdr:col>17</xdr:col>
          <xdr:colOff>104775</xdr:colOff>
          <xdr:row>267</xdr:row>
          <xdr:rowOff>19050</xdr:rowOff>
        </xdr:to>
        <xdr:sp macro="" textlink="">
          <xdr:nvSpPr>
            <xdr:cNvPr id="4721" name="Check Box 625" hidden="1">
              <a:extLst>
                <a:ext uri="{63B3BB69-23CF-44E3-9099-C40C66FF867C}">
                  <a14:compatExt spid="_x0000_s4721"/>
                </a:ext>
                <a:ext uri="{FF2B5EF4-FFF2-40B4-BE49-F238E27FC236}">
                  <a16:creationId xmlns:a16="http://schemas.microsoft.com/office/drawing/2014/main" id="{00000000-0008-0000-0000-00007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259</xdr:row>
          <xdr:rowOff>161925</xdr:rowOff>
        </xdr:from>
        <xdr:to>
          <xdr:col>43</xdr:col>
          <xdr:colOff>104775</xdr:colOff>
          <xdr:row>261</xdr:row>
          <xdr:rowOff>19050</xdr:rowOff>
        </xdr:to>
        <xdr:sp macro="" textlink="">
          <xdr:nvSpPr>
            <xdr:cNvPr id="4722" name="Check Box 626" hidden="1">
              <a:extLst>
                <a:ext uri="{63B3BB69-23CF-44E3-9099-C40C66FF867C}">
                  <a14:compatExt spid="_x0000_s4722"/>
                </a:ext>
                <a:ext uri="{FF2B5EF4-FFF2-40B4-BE49-F238E27FC236}">
                  <a16:creationId xmlns:a16="http://schemas.microsoft.com/office/drawing/2014/main" id="{00000000-0008-0000-0000-00007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265</xdr:row>
          <xdr:rowOff>161925</xdr:rowOff>
        </xdr:from>
        <xdr:to>
          <xdr:col>43</xdr:col>
          <xdr:colOff>104775</xdr:colOff>
          <xdr:row>267</xdr:row>
          <xdr:rowOff>19050</xdr:rowOff>
        </xdr:to>
        <xdr:sp macro="" textlink="">
          <xdr:nvSpPr>
            <xdr:cNvPr id="4723" name="Check Box 627" hidden="1">
              <a:extLst>
                <a:ext uri="{63B3BB69-23CF-44E3-9099-C40C66FF867C}">
                  <a14:compatExt spid="_x0000_s4723"/>
                </a:ext>
                <a:ext uri="{FF2B5EF4-FFF2-40B4-BE49-F238E27FC236}">
                  <a16:creationId xmlns:a16="http://schemas.microsoft.com/office/drawing/2014/main" id="{00000000-0008-0000-0000-00007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151</xdr:row>
          <xdr:rowOff>142875</xdr:rowOff>
        </xdr:from>
        <xdr:to>
          <xdr:col>8</xdr:col>
          <xdr:colOff>47625</xdr:colOff>
          <xdr:row>153</xdr:row>
          <xdr:rowOff>19050</xdr:rowOff>
        </xdr:to>
        <xdr:sp macro="" textlink="">
          <xdr:nvSpPr>
            <xdr:cNvPr id="4725" name="Check Box 629" hidden="1">
              <a:extLst>
                <a:ext uri="{63B3BB69-23CF-44E3-9099-C40C66FF867C}">
                  <a14:compatExt spid="_x0000_s4725"/>
                </a:ext>
                <a:ext uri="{FF2B5EF4-FFF2-40B4-BE49-F238E27FC236}">
                  <a16:creationId xmlns:a16="http://schemas.microsoft.com/office/drawing/2014/main" id="{00000000-0008-0000-00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154</xdr:row>
          <xdr:rowOff>0</xdr:rowOff>
        </xdr:from>
        <xdr:to>
          <xdr:col>8</xdr:col>
          <xdr:colOff>47625</xdr:colOff>
          <xdr:row>154</xdr:row>
          <xdr:rowOff>152400</xdr:rowOff>
        </xdr:to>
        <xdr:sp macro="" textlink="">
          <xdr:nvSpPr>
            <xdr:cNvPr id="4726" name="Check Box 630" hidden="1">
              <a:extLst>
                <a:ext uri="{63B3BB69-23CF-44E3-9099-C40C66FF867C}">
                  <a14:compatExt spid="_x0000_s4726"/>
                </a:ext>
                <a:ext uri="{FF2B5EF4-FFF2-40B4-BE49-F238E27FC236}">
                  <a16:creationId xmlns:a16="http://schemas.microsoft.com/office/drawing/2014/main" id="{00000000-0008-0000-00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876300</xdr:rowOff>
        </xdr:from>
        <xdr:to>
          <xdr:col>22</xdr:col>
          <xdr:colOff>9525</xdr:colOff>
          <xdr:row>22</xdr:row>
          <xdr:rowOff>1123950</xdr:rowOff>
        </xdr:to>
        <xdr:sp macro="" textlink="">
          <xdr:nvSpPr>
            <xdr:cNvPr id="4733" name="Check Box 637" hidden="1">
              <a:extLst>
                <a:ext uri="{63B3BB69-23CF-44E3-9099-C40C66FF867C}">
                  <a14:compatExt spid="_x0000_s4733"/>
                </a:ext>
                <a:ext uri="{FF2B5EF4-FFF2-40B4-BE49-F238E27FC236}">
                  <a16:creationId xmlns:a16="http://schemas.microsoft.com/office/drawing/2014/main" id="{00000000-0008-0000-00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76200</xdr:colOff>
      <xdr:row>22</xdr:row>
      <xdr:rowOff>733425</xdr:rowOff>
    </xdr:from>
    <xdr:to>
      <xdr:col>48</xdr:col>
      <xdr:colOff>57150</xdr:colOff>
      <xdr:row>22</xdr:row>
      <xdr:rowOff>933450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76625" y="6591300"/>
          <a:ext cx="43529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 be heated (up to at 70°C for 5 mins.), if required.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21</xdr:col>
      <xdr:colOff>76200</xdr:colOff>
      <xdr:row>22</xdr:row>
      <xdr:rowOff>542925</xdr:rowOff>
    </xdr:from>
    <xdr:to>
      <xdr:col>45</xdr:col>
      <xdr:colOff>38101</xdr:colOff>
      <xdr:row>22</xdr:row>
      <xdr:rowOff>733425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76625" y="6400800"/>
          <a:ext cx="384810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 be sonicated (up to 10 min.), if required.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21</xdr:col>
      <xdr:colOff>85726</xdr:colOff>
      <xdr:row>22</xdr:row>
      <xdr:rowOff>942975</xdr:rowOff>
    </xdr:from>
    <xdr:to>
      <xdr:col>40</xdr:col>
      <xdr:colOff>9525</xdr:colOff>
      <xdr:row>22</xdr:row>
      <xdr:rowOff>1076325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86151" y="6800850"/>
          <a:ext cx="3000374"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cannot be sonicated and heated.</a:t>
          </a:r>
          <a:endParaRPr kumimoji="1" lang="ja-JP" altLang="en-US" sz="10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20</xdr:col>
          <xdr:colOff>95250</xdr:colOff>
          <xdr:row>22</xdr:row>
          <xdr:rowOff>695325</xdr:rowOff>
        </xdr:from>
        <xdr:to>
          <xdr:col>22</xdr:col>
          <xdr:colOff>9525</xdr:colOff>
          <xdr:row>22</xdr:row>
          <xdr:rowOff>942975</xdr:rowOff>
        </xdr:to>
        <xdr:sp macro="" textlink="">
          <xdr:nvSpPr>
            <xdr:cNvPr id="4734" name="Check Box 638" hidden="1">
              <a:extLst>
                <a:ext uri="{63B3BB69-23CF-44E3-9099-C40C66FF867C}">
                  <a14:compatExt spid="_x0000_s4734"/>
                </a:ext>
                <a:ext uri="{FF2B5EF4-FFF2-40B4-BE49-F238E27FC236}">
                  <a16:creationId xmlns:a16="http://schemas.microsoft.com/office/drawing/2014/main" id="{00000000-0008-0000-00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514350</xdr:rowOff>
        </xdr:from>
        <xdr:to>
          <xdr:col>22</xdr:col>
          <xdr:colOff>9525</xdr:colOff>
          <xdr:row>22</xdr:row>
          <xdr:rowOff>762000</xdr:rowOff>
        </xdr:to>
        <xdr:sp macro="" textlink="">
          <xdr:nvSpPr>
            <xdr:cNvPr id="4735" name="Check Box 639" hidden="1">
              <a:extLst>
                <a:ext uri="{63B3BB69-23CF-44E3-9099-C40C66FF867C}">
                  <a14:compatExt spid="_x0000_s4735"/>
                </a:ext>
                <a:ext uri="{FF2B5EF4-FFF2-40B4-BE49-F238E27FC236}">
                  <a16:creationId xmlns:a16="http://schemas.microsoft.com/office/drawing/2014/main" id="{00000000-0008-0000-00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66676</xdr:colOff>
      <xdr:row>22</xdr:row>
      <xdr:rowOff>1123949</xdr:rowOff>
    </xdr:from>
    <xdr:to>
      <xdr:col>56</xdr:col>
      <xdr:colOff>114301</xdr:colOff>
      <xdr:row>22</xdr:row>
      <xdr:rowOff>1314450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43251" y="6981824"/>
          <a:ext cx="6057900"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rgbClr val="FF0000"/>
              </a:solidFill>
              <a:latin typeface="Arial" panose="020B0604020202020204" pitchFamily="34" charset="0"/>
              <a:cs typeface="Arial" panose="020B0604020202020204" pitchFamily="34" charset="0"/>
            </a:rPr>
            <a:t>NB:  Compound(s) which can not be solubilized will be incorporated in your data report with the notation “not tested”.</a:t>
          </a:r>
          <a:endParaRPr kumimoji="1" lang="ja-JP" altLang="en-US" sz="900">
            <a:solidFill>
              <a:srgbClr val="FF0000"/>
            </a:solidFill>
            <a:latin typeface="Arial" panose="020B0604020202020204" pitchFamily="34" charset="0"/>
            <a:cs typeface="Arial" panose="020B0604020202020204" pitchFamily="34" charset="0"/>
          </a:endParaRPr>
        </a:p>
      </xdr:txBody>
    </xdr:sp>
    <xdr:clientData/>
  </xdr:twoCellAnchor>
  <xdr:twoCellAnchor>
    <xdr:from>
      <xdr:col>19</xdr:col>
      <xdr:colOff>66675</xdr:colOff>
      <xdr:row>22</xdr:row>
      <xdr:rowOff>342899</xdr:rowOff>
    </xdr:from>
    <xdr:to>
      <xdr:col>39</xdr:col>
      <xdr:colOff>152400</xdr:colOff>
      <xdr:row>22</xdr:row>
      <xdr:rowOff>561974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43250" y="6200774"/>
          <a:ext cx="33242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Arial" panose="020B0604020202020204" pitchFamily="34" charset="0"/>
              <a:cs typeface="Arial" panose="020B0604020202020204" pitchFamily="34" charset="0"/>
            </a:rPr>
            <a:t>Compounds preparation method when not dissolving.</a:t>
          </a:r>
          <a:endParaRPr kumimoji="1" lang="ja-JP" altLang="en-US" sz="105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13</xdr:col>
          <xdr:colOff>142875</xdr:colOff>
          <xdr:row>317</xdr:row>
          <xdr:rowOff>161925</xdr:rowOff>
        </xdr:from>
        <xdr:to>
          <xdr:col>15</xdr:col>
          <xdr:colOff>104775</xdr:colOff>
          <xdr:row>319</xdr:row>
          <xdr:rowOff>19050</xdr:rowOff>
        </xdr:to>
        <xdr:sp macro="" textlink="">
          <xdr:nvSpPr>
            <xdr:cNvPr id="4759" name="Check Box 663" hidden="1">
              <a:extLst>
                <a:ext uri="{63B3BB69-23CF-44E3-9099-C40C66FF867C}">
                  <a14:compatExt spid="_x0000_s4759"/>
                </a:ext>
                <a:ext uri="{FF2B5EF4-FFF2-40B4-BE49-F238E27FC236}">
                  <a16:creationId xmlns:a16="http://schemas.microsoft.com/office/drawing/2014/main" id="{00000000-0008-0000-0000-00009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317</xdr:row>
          <xdr:rowOff>161925</xdr:rowOff>
        </xdr:from>
        <xdr:to>
          <xdr:col>28</xdr:col>
          <xdr:colOff>104775</xdr:colOff>
          <xdr:row>319</xdr:row>
          <xdr:rowOff>19050</xdr:rowOff>
        </xdr:to>
        <xdr:sp macro="" textlink="">
          <xdr:nvSpPr>
            <xdr:cNvPr id="4760" name="Check Box 664" hidden="1">
              <a:extLst>
                <a:ext uri="{63B3BB69-23CF-44E3-9099-C40C66FF867C}">
                  <a14:compatExt spid="_x0000_s4760"/>
                </a:ext>
                <a:ext uri="{FF2B5EF4-FFF2-40B4-BE49-F238E27FC236}">
                  <a16:creationId xmlns:a16="http://schemas.microsoft.com/office/drawing/2014/main" id="{00000000-0008-0000-0000-00009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317</xdr:row>
          <xdr:rowOff>161925</xdr:rowOff>
        </xdr:from>
        <xdr:to>
          <xdr:col>41</xdr:col>
          <xdr:colOff>104775</xdr:colOff>
          <xdr:row>319</xdr:row>
          <xdr:rowOff>19050</xdr:rowOff>
        </xdr:to>
        <xdr:sp macro="" textlink="">
          <xdr:nvSpPr>
            <xdr:cNvPr id="4762" name="Check Box 666" hidden="1">
              <a:extLst>
                <a:ext uri="{63B3BB69-23CF-44E3-9099-C40C66FF867C}">
                  <a14:compatExt spid="_x0000_s4762"/>
                </a:ext>
                <a:ext uri="{FF2B5EF4-FFF2-40B4-BE49-F238E27FC236}">
                  <a16:creationId xmlns:a16="http://schemas.microsoft.com/office/drawing/2014/main" id="{00000000-0008-0000-0000-00009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317</xdr:row>
          <xdr:rowOff>161925</xdr:rowOff>
        </xdr:from>
        <xdr:to>
          <xdr:col>54</xdr:col>
          <xdr:colOff>104775</xdr:colOff>
          <xdr:row>319</xdr:row>
          <xdr:rowOff>19050</xdr:rowOff>
        </xdr:to>
        <xdr:sp macro="" textlink="">
          <xdr:nvSpPr>
            <xdr:cNvPr id="4763" name="Check Box 667" hidden="1">
              <a:extLst>
                <a:ext uri="{63B3BB69-23CF-44E3-9099-C40C66FF867C}">
                  <a14:compatExt spid="_x0000_s4763"/>
                </a:ext>
                <a:ext uri="{FF2B5EF4-FFF2-40B4-BE49-F238E27FC236}">
                  <a16:creationId xmlns:a16="http://schemas.microsoft.com/office/drawing/2014/main" id="{00000000-0008-0000-0000-00009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257</xdr:row>
          <xdr:rowOff>161925</xdr:rowOff>
        </xdr:from>
        <xdr:to>
          <xdr:col>17</xdr:col>
          <xdr:colOff>104775</xdr:colOff>
          <xdr:row>259</xdr:row>
          <xdr:rowOff>19050</xdr:rowOff>
        </xdr:to>
        <xdr:sp macro="" textlink="">
          <xdr:nvSpPr>
            <xdr:cNvPr id="4780" name="Check Box 684" hidden="1">
              <a:extLst>
                <a:ext uri="{63B3BB69-23CF-44E3-9099-C40C66FF867C}">
                  <a14:compatExt spid="_x0000_s4780"/>
                </a:ext>
                <a:ext uri="{FF2B5EF4-FFF2-40B4-BE49-F238E27FC236}">
                  <a16:creationId xmlns:a16="http://schemas.microsoft.com/office/drawing/2014/main" id="{00000000-0008-0000-0000-0000A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267</xdr:row>
          <xdr:rowOff>161925</xdr:rowOff>
        </xdr:from>
        <xdr:to>
          <xdr:col>17</xdr:col>
          <xdr:colOff>104775</xdr:colOff>
          <xdr:row>269</xdr:row>
          <xdr:rowOff>19050</xdr:rowOff>
        </xdr:to>
        <xdr:sp macro="" textlink="">
          <xdr:nvSpPr>
            <xdr:cNvPr id="4781" name="Check Box 685" hidden="1">
              <a:extLst>
                <a:ext uri="{63B3BB69-23CF-44E3-9099-C40C66FF867C}">
                  <a14:compatExt spid="_x0000_s4781"/>
                </a:ext>
                <a:ext uri="{FF2B5EF4-FFF2-40B4-BE49-F238E27FC236}">
                  <a16:creationId xmlns:a16="http://schemas.microsoft.com/office/drawing/2014/main" id="{00000000-0008-0000-0000-0000A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271</xdr:row>
          <xdr:rowOff>161925</xdr:rowOff>
        </xdr:from>
        <xdr:to>
          <xdr:col>17</xdr:col>
          <xdr:colOff>104775</xdr:colOff>
          <xdr:row>273</xdr:row>
          <xdr:rowOff>19050</xdr:rowOff>
        </xdr:to>
        <xdr:sp macro="" textlink="">
          <xdr:nvSpPr>
            <xdr:cNvPr id="4783" name="Check Box 687" hidden="1">
              <a:extLst>
                <a:ext uri="{63B3BB69-23CF-44E3-9099-C40C66FF867C}">
                  <a14:compatExt spid="_x0000_s4783"/>
                </a:ext>
                <a:ext uri="{FF2B5EF4-FFF2-40B4-BE49-F238E27FC236}">
                  <a16:creationId xmlns:a16="http://schemas.microsoft.com/office/drawing/2014/main" id="{00000000-0008-0000-0000-0000AF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287</xdr:row>
          <xdr:rowOff>161925</xdr:rowOff>
        </xdr:from>
        <xdr:to>
          <xdr:col>17</xdr:col>
          <xdr:colOff>104775</xdr:colOff>
          <xdr:row>289</xdr:row>
          <xdr:rowOff>19050</xdr:rowOff>
        </xdr:to>
        <xdr:sp macro="" textlink="">
          <xdr:nvSpPr>
            <xdr:cNvPr id="4785" name="Check Box 689" hidden="1">
              <a:extLst>
                <a:ext uri="{63B3BB69-23CF-44E3-9099-C40C66FF867C}">
                  <a14:compatExt spid="_x0000_s4785"/>
                </a:ext>
                <a:ext uri="{FF2B5EF4-FFF2-40B4-BE49-F238E27FC236}">
                  <a16:creationId xmlns:a16="http://schemas.microsoft.com/office/drawing/2014/main" id="{00000000-0008-0000-0000-0000B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289</xdr:row>
          <xdr:rowOff>161925</xdr:rowOff>
        </xdr:from>
        <xdr:to>
          <xdr:col>17</xdr:col>
          <xdr:colOff>104775</xdr:colOff>
          <xdr:row>291</xdr:row>
          <xdr:rowOff>19050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00000000-0008-0000-0000-0000B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291</xdr:row>
          <xdr:rowOff>161925</xdr:rowOff>
        </xdr:from>
        <xdr:to>
          <xdr:col>17</xdr:col>
          <xdr:colOff>104775</xdr:colOff>
          <xdr:row>293</xdr:row>
          <xdr:rowOff>19050</xdr:rowOff>
        </xdr:to>
        <xdr:sp macro="" textlink="">
          <xdr:nvSpPr>
            <xdr:cNvPr id="4787" name="Check Box 691" hidden="1">
              <a:extLst>
                <a:ext uri="{63B3BB69-23CF-44E3-9099-C40C66FF867C}">
                  <a14:compatExt spid="_x0000_s4787"/>
                </a:ext>
                <a:ext uri="{FF2B5EF4-FFF2-40B4-BE49-F238E27FC236}">
                  <a16:creationId xmlns:a16="http://schemas.microsoft.com/office/drawing/2014/main" id="{00000000-0008-0000-0000-0000B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299</xdr:row>
          <xdr:rowOff>161925</xdr:rowOff>
        </xdr:from>
        <xdr:to>
          <xdr:col>17</xdr:col>
          <xdr:colOff>104775</xdr:colOff>
          <xdr:row>301</xdr:row>
          <xdr:rowOff>19050</xdr:rowOff>
        </xdr:to>
        <xdr:sp macro="" textlink="">
          <xdr:nvSpPr>
            <xdr:cNvPr id="4789" name="Check Box 693" hidden="1">
              <a:extLst>
                <a:ext uri="{63B3BB69-23CF-44E3-9099-C40C66FF867C}">
                  <a14:compatExt spid="_x0000_s4789"/>
                </a:ext>
                <a:ext uri="{FF2B5EF4-FFF2-40B4-BE49-F238E27FC236}">
                  <a16:creationId xmlns:a16="http://schemas.microsoft.com/office/drawing/2014/main" id="{00000000-0008-0000-0000-0000B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309</xdr:row>
          <xdr:rowOff>142875</xdr:rowOff>
        </xdr:from>
        <xdr:to>
          <xdr:col>17</xdr:col>
          <xdr:colOff>104775</xdr:colOff>
          <xdr:row>311</xdr:row>
          <xdr:rowOff>28575</xdr:rowOff>
        </xdr:to>
        <xdr:sp macro="" textlink="">
          <xdr:nvSpPr>
            <xdr:cNvPr id="4792" name="Check Box 696" hidden="1">
              <a:extLst>
                <a:ext uri="{63B3BB69-23CF-44E3-9099-C40C66FF867C}">
                  <a14:compatExt spid="_x0000_s4792"/>
                </a:ext>
                <a:ext uri="{FF2B5EF4-FFF2-40B4-BE49-F238E27FC236}">
                  <a16:creationId xmlns:a16="http://schemas.microsoft.com/office/drawing/2014/main" id="{00000000-0008-0000-0000-0000B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311</xdr:row>
          <xdr:rowOff>161925</xdr:rowOff>
        </xdr:from>
        <xdr:to>
          <xdr:col>17</xdr:col>
          <xdr:colOff>104775</xdr:colOff>
          <xdr:row>313</xdr:row>
          <xdr:rowOff>19050</xdr:rowOff>
        </xdr:to>
        <xdr:sp macro="" textlink="">
          <xdr:nvSpPr>
            <xdr:cNvPr id="4793" name="Check Box 697" hidden="1">
              <a:extLst>
                <a:ext uri="{63B3BB69-23CF-44E3-9099-C40C66FF867C}">
                  <a14:compatExt spid="_x0000_s4793"/>
                </a:ext>
                <a:ext uri="{FF2B5EF4-FFF2-40B4-BE49-F238E27FC236}">
                  <a16:creationId xmlns:a16="http://schemas.microsoft.com/office/drawing/2014/main" id="{00000000-0008-0000-0000-0000B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315</xdr:row>
          <xdr:rowOff>161925</xdr:rowOff>
        </xdr:from>
        <xdr:to>
          <xdr:col>17</xdr:col>
          <xdr:colOff>104775</xdr:colOff>
          <xdr:row>317</xdr:row>
          <xdr:rowOff>9525</xdr:rowOff>
        </xdr:to>
        <xdr:sp macro="" textlink="">
          <xdr:nvSpPr>
            <xdr:cNvPr id="4794" name="Check Box 698" hidden="1">
              <a:extLst>
                <a:ext uri="{63B3BB69-23CF-44E3-9099-C40C66FF867C}">
                  <a14:compatExt spid="_x0000_s4794"/>
                </a:ext>
                <a:ext uri="{FF2B5EF4-FFF2-40B4-BE49-F238E27FC236}">
                  <a16:creationId xmlns:a16="http://schemas.microsoft.com/office/drawing/2014/main" id="{00000000-0008-0000-0000-0000B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315</xdr:row>
          <xdr:rowOff>161925</xdr:rowOff>
        </xdr:from>
        <xdr:to>
          <xdr:col>30</xdr:col>
          <xdr:colOff>104775</xdr:colOff>
          <xdr:row>317</xdr:row>
          <xdr:rowOff>9525</xdr:rowOff>
        </xdr:to>
        <xdr:sp macro="" textlink="">
          <xdr:nvSpPr>
            <xdr:cNvPr id="4795" name="Check Box 699" hidden="1">
              <a:extLst>
                <a:ext uri="{63B3BB69-23CF-44E3-9099-C40C66FF867C}">
                  <a14:compatExt spid="_x0000_s4795"/>
                </a:ext>
                <a:ext uri="{FF2B5EF4-FFF2-40B4-BE49-F238E27FC236}">
                  <a16:creationId xmlns:a16="http://schemas.microsoft.com/office/drawing/2014/main" id="{00000000-0008-0000-0000-0000B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311</xdr:row>
          <xdr:rowOff>161925</xdr:rowOff>
        </xdr:from>
        <xdr:to>
          <xdr:col>30</xdr:col>
          <xdr:colOff>104775</xdr:colOff>
          <xdr:row>313</xdr:row>
          <xdr:rowOff>19050</xdr:rowOff>
        </xdr:to>
        <xdr:sp macro="" textlink="">
          <xdr:nvSpPr>
            <xdr:cNvPr id="4796" name="Check Box 700" hidden="1">
              <a:extLst>
                <a:ext uri="{63B3BB69-23CF-44E3-9099-C40C66FF867C}">
                  <a14:compatExt spid="_x0000_s4796"/>
                </a:ext>
                <a:ext uri="{FF2B5EF4-FFF2-40B4-BE49-F238E27FC236}">
                  <a16:creationId xmlns:a16="http://schemas.microsoft.com/office/drawing/2014/main" id="{00000000-0008-0000-0000-0000B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295</xdr:row>
          <xdr:rowOff>161925</xdr:rowOff>
        </xdr:from>
        <xdr:to>
          <xdr:col>30</xdr:col>
          <xdr:colOff>104775</xdr:colOff>
          <xdr:row>297</xdr:row>
          <xdr:rowOff>19050</xdr:rowOff>
        </xdr:to>
        <xdr:sp macro="" textlink="">
          <xdr:nvSpPr>
            <xdr:cNvPr id="4799" name="Check Box 703" hidden="1">
              <a:extLst>
                <a:ext uri="{63B3BB69-23CF-44E3-9099-C40C66FF867C}">
                  <a14:compatExt spid="_x0000_s4799"/>
                </a:ext>
                <a:ext uri="{FF2B5EF4-FFF2-40B4-BE49-F238E27FC236}">
                  <a16:creationId xmlns:a16="http://schemas.microsoft.com/office/drawing/2014/main" id="{00000000-0008-0000-0000-0000BF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267</xdr:row>
          <xdr:rowOff>161925</xdr:rowOff>
        </xdr:from>
        <xdr:to>
          <xdr:col>30</xdr:col>
          <xdr:colOff>104775</xdr:colOff>
          <xdr:row>269</xdr:row>
          <xdr:rowOff>19050</xdr:rowOff>
        </xdr:to>
        <xdr:sp macro="" textlink="">
          <xdr:nvSpPr>
            <xdr:cNvPr id="4802" name="Check Box 706" hidden="1">
              <a:extLst>
                <a:ext uri="{63B3BB69-23CF-44E3-9099-C40C66FF867C}">
                  <a14:compatExt spid="_x0000_s4802"/>
                </a:ext>
                <a:ext uri="{FF2B5EF4-FFF2-40B4-BE49-F238E27FC236}">
                  <a16:creationId xmlns:a16="http://schemas.microsoft.com/office/drawing/2014/main" id="{00000000-0008-0000-0000-0000C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265</xdr:row>
          <xdr:rowOff>161925</xdr:rowOff>
        </xdr:from>
        <xdr:to>
          <xdr:col>30</xdr:col>
          <xdr:colOff>104775</xdr:colOff>
          <xdr:row>267</xdr:row>
          <xdr:rowOff>19050</xdr:rowOff>
        </xdr:to>
        <xdr:sp macro="" textlink="">
          <xdr:nvSpPr>
            <xdr:cNvPr id="4803" name="Check Box 707" hidden="1">
              <a:extLst>
                <a:ext uri="{63B3BB69-23CF-44E3-9099-C40C66FF867C}">
                  <a14:compatExt spid="_x0000_s4803"/>
                </a:ext>
                <a:ext uri="{FF2B5EF4-FFF2-40B4-BE49-F238E27FC236}">
                  <a16:creationId xmlns:a16="http://schemas.microsoft.com/office/drawing/2014/main" id="{00000000-0008-0000-0000-0000C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255</xdr:row>
          <xdr:rowOff>161925</xdr:rowOff>
        </xdr:from>
        <xdr:to>
          <xdr:col>30</xdr:col>
          <xdr:colOff>104775</xdr:colOff>
          <xdr:row>257</xdr:row>
          <xdr:rowOff>19050</xdr:rowOff>
        </xdr:to>
        <xdr:sp macro="" textlink="">
          <xdr:nvSpPr>
            <xdr:cNvPr id="4805" name="Check Box 709" hidden="1">
              <a:extLst>
                <a:ext uri="{63B3BB69-23CF-44E3-9099-C40C66FF867C}">
                  <a14:compatExt spid="_x0000_s4805"/>
                </a:ext>
                <a:ext uri="{FF2B5EF4-FFF2-40B4-BE49-F238E27FC236}">
                  <a16:creationId xmlns:a16="http://schemas.microsoft.com/office/drawing/2014/main" id="{00000000-0008-0000-0000-0000C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251</xdr:row>
          <xdr:rowOff>161925</xdr:rowOff>
        </xdr:from>
        <xdr:to>
          <xdr:col>30</xdr:col>
          <xdr:colOff>104775</xdr:colOff>
          <xdr:row>253</xdr:row>
          <xdr:rowOff>19050</xdr:rowOff>
        </xdr:to>
        <xdr:sp macro="" textlink="">
          <xdr:nvSpPr>
            <xdr:cNvPr id="4806" name="Check Box 710" hidden="1">
              <a:extLst>
                <a:ext uri="{63B3BB69-23CF-44E3-9099-C40C66FF867C}">
                  <a14:compatExt spid="_x0000_s4806"/>
                </a:ext>
                <a:ext uri="{FF2B5EF4-FFF2-40B4-BE49-F238E27FC236}">
                  <a16:creationId xmlns:a16="http://schemas.microsoft.com/office/drawing/2014/main" id="{00000000-0008-0000-0000-0000C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245</xdr:row>
          <xdr:rowOff>161925</xdr:rowOff>
        </xdr:from>
        <xdr:to>
          <xdr:col>30</xdr:col>
          <xdr:colOff>104775</xdr:colOff>
          <xdr:row>247</xdr:row>
          <xdr:rowOff>19050</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00000000-0008-0000-0000-0000C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243</xdr:row>
          <xdr:rowOff>161925</xdr:rowOff>
        </xdr:from>
        <xdr:to>
          <xdr:col>30</xdr:col>
          <xdr:colOff>104775</xdr:colOff>
          <xdr:row>245</xdr:row>
          <xdr:rowOff>19050</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00000000-0008-0000-0000-0000C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245</xdr:row>
          <xdr:rowOff>161925</xdr:rowOff>
        </xdr:from>
        <xdr:to>
          <xdr:col>43</xdr:col>
          <xdr:colOff>104775</xdr:colOff>
          <xdr:row>247</xdr:row>
          <xdr:rowOff>19050</xdr:rowOff>
        </xdr:to>
        <xdr:sp macro="" textlink="">
          <xdr:nvSpPr>
            <xdr:cNvPr id="4814" name="Check Box 718" hidden="1">
              <a:extLst>
                <a:ext uri="{63B3BB69-23CF-44E3-9099-C40C66FF867C}">
                  <a14:compatExt spid="_x0000_s4814"/>
                </a:ext>
                <a:ext uri="{FF2B5EF4-FFF2-40B4-BE49-F238E27FC236}">
                  <a16:creationId xmlns:a16="http://schemas.microsoft.com/office/drawing/2014/main" id="{00000000-0008-0000-0000-0000CE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249</xdr:row>
          <xdr:rowOff>161925</xdr:rowOff>
        </xdr:from>
        <xdr:to>
          <xdr:col>43</xdr:col>
          <xdr:colOff>104775</xdr:colOff>
          <xdr:row>251</xdr:row>
          <xdr:rowOff>19050</xdr:rowOff>
        </xdr:to>
        <xdr:sp macro="" textlink="">
          <xdr:nvSpPr>
            <xdr:cNvPr id="4815" name="Check Box 719" hidden="1">
              <a:extLst>
                <a:ext uri="{63B3BB69-23CF-44E3-9099-C40C66FF867C}">
                  <a14:compatExt spid="_x0000_s4815"/>
                </a:ext>
                <a:ext uri="{FF2B5EF4-FFF2-40B4-BE49-F238E27FC236}">
                  <a16:creationId xmlns:a16="http://schemas.microsoft.com/office/drawing/2014/main" id="{00000000-0008-0000-0000-0000CF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253</xdr:row>
          <xdr:rowOff>161925</xdr:rowOff>
        </xdr:from>
        <xdr:to>
          <xdr:col>43</xdr:col>
          <xdr:colOff>104775</xdr:colOff>
          <xdr:row>255</xdr:row>
          <xdr:rowOff>19050</xdr:rowOff>
        </xdr:to>
        <xdr:sp macro="" textlink="">
          <xdr:nvSpPr>
            <xdr:cNvPr id="4816" name="Check Box 720" hidden="1">
              <a:extLst>
                <a:ext uri="{63B3BB69-23CF-44E3-9099-C40C66FF867C}">
                  <a14:compatExt spid="_x0000_s4816"/>
                </a:ext>
                <a:ext uri="{FF2B5EF4-FFF2-40B4-BE49-F238E27FC236}">
                  <a16:creationId xmlns:a16="http://schemas.microsoft.com/office/drawing/2014/main" id="{00000000-0008-0000-0000-0000D0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261</xdr:row>
          <xdr:rowOff>161925</xdr:rowOff>
        </xdr:from>
        <xdr:to>
          <xdr:col>43</xdr:col>
          <xdr:colOff>104775</xdr:colOff>
          <xdr:row>263</xdr:row>
          <xdr:rowOff>19050</xdr:rowOff>
        </xdr:to>
        <xdr:sp macro="" textlink="">
          <xdr:nvSpPr>
            <xdr:cNvPr id="4818" name="Check Box 722" hidden="1">
              <a:extLst>
                <a:ext uri="{63B3BB69-23CF-44E3-9099-C40C66FF867C}">
                  <a14:compatExt spid="_x0000_s4818"/>
                </a:ext>
                <a:ext uri="{FF2B5EF4-FFF2-40B4-BE49-F238E27FC236}">
                  <a16:creationId xmlns:a16="http://schemas.microsoft.com/office/drawing/2014/main" id="{00000000-0008-0000-0000-0000D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267</xdr:row>
          <xdr:rowOff>161925</xdr:rowOff>
        </xdr:from>
        <xdr:to>
          <xdr:col>43</xdr:col>
          <xdr:colOff>104775</xdr:colOff>
          <xdr:row>269</xdr:row>
          <xdr:rowOff>19050</xdr:rowOff>
        </xdr:to>
        <xdr:sp macro="" textlink="">
          <xdr:nvSpPr>
            <xdr:cNvPr id="4819" name="Check Box 723" hidden="1">
              <a:extLst>
                <a:ext uri="{63B3BB69-23CF-44E3-9099-C40C66FF867C}">
                  <a14:compatExt spid="_x0000_s4819"/>
                </a:ext>
                <a:ext uri="{FF2B5EF4-FFF2-40B4-BE49-F238E27FC236}">
                  <a16:creationId xmlns:a16="http://schemas.microsoft.com/office/drawing/2014/main" id="{00000000-0008-0000-0000-0000D3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271</xdr:row>
          <xdr:rowOff>161925</xdr:rowOff>
        </xdr:from>
        <xdr:to>
          <xdr:col>43</xdr:col>
          <xdr:colOff>104775</xdr:colOff>
          <xdr:row>273</xdr:row>
          <xdr:rowOff>19050</xdr:rowOff>
        </xdr:to>
        <xdr:sp macro="" textlink="">
          <xdr:nvSpPr>
            <xdr:cNvPr id="4821" name="Check Box 725" hidden="1">
              <a:extLst>
                <a:ext uri="{63B3BB69-23CF-44E3-9099-C40C66FF867C}">
                  <a14:compatExt spid="_x0000_s4821"/>
                </a:ext>
                <a:ext uri="{FF2B5EF4-FFF2-40B4-BE49-F238E27FC236}">
                  <a16:creationId xmlns:a16="http://schemas.microsoft.com/office/drawing/2014/main" id="{00000000-0008-0000-0000-0000D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275</xdr:row>
          <xdr:rowOff>161925</xdr:rowOff>
        </xdr:from>
        <xdr:to>
          <xdr:col>43</xdr:col>
          <xdr:colOff>104775</xdr:colOff>
          <xdr:row>277</xdr:row>
          <xdr:rowOff>19050</xdr:rowOff>
        </xdr:to>
        <xdr:sp macro="" textlink="">
          <xdr:nvSpPr>
            <xdr:cNvPr id="4823" name="Check Box 727" hidden="1">
              <a:extLst>
                <a:ext uri="{63B3BB69-23CF-44E3-9099-C40C66FF867C}">
                  <a14:compatExt spid="_x0000_s4823"/>
                </a:ext>
                <a:ext uri="{FF2B5EF4-FFF2-40B4-BE49-F238E27FC236}">
                  <a16:creationId xmlns:a16="http://schemas.microsoft.com/office/drawing/2014/main" id="{00000000-0008-0000-0000-0000D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297</xdr:row>
          <xdr:rowOff>161925</xdr:rowOff>
        </xdr:from>
        <xdr:to>
          <xdr:col>43</xdr:col>
          <xdr:colOff>104775</xdr:colOff>
          <xdr:row>299</xdr:row>
          <xdr:rowOff>19050</xdr:rowOff>
        </xdr:to>
        <xdr:sp macro="" textlink="">
          <xdr:nvSpPr>
            <xdr:cNvPr id="4827" name="Check Box 731" hidden="1">
              <a:extLst>
                <a:ext uri="{63B3BB69-23CF-44E3-9099-C40C66FF867C}">
                  <a14:compatExt spid="_x0000_s4827"/>
                </a:ext>
                <a:ext uri="{FF2B5EF4-FFF2-40B4-BE49-F238E27FC236}">
                  <a16:creationId xmlns:a16="http://schemas.microsoft.com/office/drawing/2014/main" id="{00000000-0008-0000-0000-0000D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301</xdr:row>
          <xdr:rowOff>161925</xdr:rowOff>
        </xdr:from>
        <xdr:to>
          <xdr:col>43</xdr:col>
          <xdr:colOff>104775</xdr:colOff>
          <xdr:row>303</xdr:row>
          <xdr:rowOff>19050</xdr:rowOff>
        </xdr:to>
        <xdr:sp macro="" textlink="">
          <xdr:nvSpPr>
            <xdr:cNvPr id="4829" name="Check Box 733" hidden="1">
              <a:extLst>
                <a:ext uri="{63B3BB69-23CF-44E3-9099-C40C66FF867C}">
                  <a14:compatExt spid="_x0000_s4829"/>
                </a:ext>
                <a:ext uri="{FF2B5EF4-FFF2-40B4-BE49-F238E27FC236}">
                  <a16:creationId xmlns:a16="http://schemas.microsoft.com/office/drawing/2014/main" id="{00000000-0008-0000-0000-0000D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303</xdr:row>
          <xdr:rowOff>161925</xdr:rowOff>
        </xdr:from>
        <xdr:to>
          <xdr:col>43</xdr:col>
          <xdr:colOff>104775</xdr:colOff>
          <xdr:row>305</xdr:row>
          <xdr:rowOff>19050</xdr:rowOff>
        </xdr:to>
        <xdr:sp macro="" textlink="">
          <xdr:nvSpPr>
            <xdr:cNvPr id="4830" name="Check Box 734" hidden="1">
              <a:extLst>
                <a:ext uri="{63B3BB69-23CF-44E3-9099-C40C66FF867C}">
                  <a14:compatExt spid="_x0000_s4830"/>
                </a:ext>
                <a:ext uri="{FF2B5EF4-FFF2-40B4-BE49-F238E27FC236}">
                  <a16:creationId xmlns:a16="http://schemas.microsoft.com/office/drawing/2014/main" id="{00000000-0008-0000-0000-0000DE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315</xdr:row>
          <xdr:rowOff>161925</xdr:rowOff>
        </xdr:from>
        <xdr:to>
          <xdr:col>43</xdr:col>
          <xdr:colOff>104775</xdr:colOff>
          <xdr:row>317</xdr:row>
          <xdr:rowOff>9525</xdr:rowOff>
        </xdr:to>
        <xdr:sp macro="" textlink="">
          <xdr:nvSpPr>
            <xdr:cNvPr id="4832" name="Check Box 736" hidden="1">
              <a:extLst>
                <a:ext uri="{63B3BB69-23CF-44E3-9099-C40C66FF867C}">
                  <a14:compatExt spid="_x0000_s4832"/>
                </a:ext>
                <a:ext uri="{FF2B5EF4-FFF2-40B4-BE49-F238E27FC236}">
                  <a16:creationId xmlns:a16="http://schemas.microsoft.com/office/drawing/2014/main" id="{00000000-0008-0000-0000-0000E0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313</xdr:row>
          <xdr:rowOff>142875</xdr:rowOff>
        </xdr:from>
        <xdr:to>
          <xdr:col>56</xdr:col>
          <xdr:colOff>104775</xdr:colOff>
          <xdr:row>315</xdr:row>
          <xdr:rowOff>28575</xdr:rowOff>
        </xdr:to>
        <xdr:sp macro="" textlink="">
          <xdr:nvSpPr>
            <xdr:cNvPr id="4834" name="Check Box 738" hidden="1">
              <a:extLst>
                <a:ext uri="{63B3BB69-23CF-44E3-9099-C40C66FF867C}">
                  <a14:compatExt spid="_x0000_s4834"/>
                </a:ext>
                <a:ext uri="{FF2B5EF4-FFF2-40B4-BE49-F238E27FC236}">
                  <a16:creationId xmlns:a16="http://schemas.microsoft.com/office/drawing/2014/main" id="{00000000-0008-0000-0000-0000E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307</xdr:row>
          <xdr:rowOff>161925</xdr:rowOff>
        </xdr:from>
        <xdr:to>
          <xdr:col>56</xdr:col>
          <xdr:colOff>104775</xdr:colOff>
          <xdr:row>309</xdr:row>
          <xdr:rowOff>19050</xdr:rowOff>
        </xdr:to>
        <xdr:sp macro="" textlink="">
          <xdr:nvSpPr>
            <xdr:cNvPr id="4836" name="Check Box 740" hidden="1">
              <a:extLst>
                <a:ext uri="{63B3BB69-23CF-44E3-9099-C40C66FF867C}">
                  <a14:compatExt spid="_x0000_s4836"/>
                </a:ext>
                <a:ext uri="{FF2B5EF4-FFF2-40B4-BE49-F238E27FC236}">
                  <a16:creationId xmlns:a16="http://schemas.microsoft.com/office/drawing/2014/main" id="{00000000-0008-0000-0000-0000E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293</xdr:row>
          <xdr:rowOff>161925</xdr:rowOff>
        </xdr:from>
        <xdr:to>
          <xdr:col>56</xdr:col>
          <xdr:colOff>104775</xdr:colOff>
          <xdr:row>295</xdr:row>
          <xdr:rowOff>19050</xdr:rowOff>
        </xdr:to>
        <xdr:sp macro="" textlink="">
          <xdr:nvSpPr>
            <xdr:cNvPr id="4838" name="Check Box 742" hidden="1">
              <a:extLst>
                <a:ext uri="{63B3BB69-23CF-44E3-9099-C40C66FF867C}">
                  <a14:compatExt spid="_x0000_s4838"/>
                </a:ext>
                <a:ext uri="{FF2B5EF4-FFF2-40B4-BE49-F238E27FC236}">
                  <a16:creationId xmlns:a16="http://schemas.microsoft.com/office/drawing/2014/main" id="{00000000-0008-0000-0000-0000E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283</xdr:row>
          <xdr:rowOff>161925</xdr:rowOff>
        </xdr:from>
        <xdr:to>
          <xdr:col>56</xdr:col>
          <xdr:colOff>104775</xdr:colOff>
          <xdr:row>285</xdr:row>
          <xdr:rowOff>19050</xdr:rowOff>
        </xdr:to>
        <xdr:sp macro="" textlink="">
          <xdr:nvSpPr>
            <xdr:cNvPr id="4841" name="Check Box 745" hidden="1">
              <a:extLst>
                <a:ext uri="{63B3BB69-23CF-44E3-9099-C40C66FF867C}">
                  <a14:compatExt spid="_x0000_s4841"/>
                </a:ext>
                <a:ext uri="{FF2B5EF4-FFF2-40B4-BE49-F238E27FC236}">
                  <a16:creationId xmlns:a16="http://schemas.microsoft.com/office/drawing/2014/main" id="{00000000-0008-0000-0000-0000E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279</xdr:row>
          <xdr:rowOff>161925</xdr:rowOff>
        </xdr:from>
        <xdr:to>
          <xdr:col>56</xdr:col>
          <xdr:colOff>104775</xdr:colOff>
          <xdr:row>281</xdr:row>
          <xdr:rowOff>19050</xdr:rowOff>
        </xdr:to>
        <xdr:sp macro="" textlink="">
          <xdr:nvSpPr>
            <xdr:cNvPr id="4842" name="Check Box 746" hidden="1">
              <a:extLst>
                <a:ext uri="{63B3BB69-23CF-44E3-9099-C40C66FF867C}">
                  <a14:compatExt spid="_x0000_s4842"/>
                </a:ext>
                <a:ext uri="{FF2B5EF4-FFF2-40B4-BE49-F238E27FC236}">
                  <a16:creationId xmlns:a16="http://schemas.microsoft.com/office/drawing/2014/main" id="{00000000-0008-0000-0000-0000E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275</xdr:row>
          <xdr:rowOff>161925</xdr:rowOff>
        </xdr:from>
        <xdr:to>
          <xdr:col>56</xdr:col>
          <xdr:colOff>104775</xdr:colOff>
          <xdr:row>277</xdr:row>
          <xdr:rowOff>19050</xdr:rowOff>
        </xdr:to>
        <xdr:sp macro="" textlink="">
          <xdr:nvSpPr>
            <xdr:cNvPr id="4844" name="Check Box 748" hidden="1">
              <a:extLst>
                <a:ext uri="{63B3BB69-23CF-44E3-9099-C40C66FF867C}">
                  <a14:compatExt spid="_x0000_s4844"/>
                </a:ext>
                <a:ext uri="{FF2B5EF4-FFF2-40B4-BE49-F238E27FC236}">
                  <a16:creationId xmlns:a16="http://schemas.microsoft.com/office/drawing/2014/main" id="{00000000-0008-0000-0000-0000E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259</xdr:row>
          <xdr:rowOff>161925</xdr:rowOff>
        </xdr:from>
        <xdr:to>
          <xdr:col>56</xdr:col>
          <xdr:colOff>104775</xdr:colOff>
          <xdr:row>261</xdr:row>
          <xdr:rowOff>19050</xdr:rowOff>
        </xdr:to>
        <xdr:sp macro="" textlink="">
          <xdr:nvSpPr>
            <xdr:cNvPr id="4849" name="Check Box 753" hidden="1">
              <a:extLst>
                <a:ext uri="{63B3BB69-23CF-44E3-9099-C40C66FF867C}">
                  <a14:compatExt spid="_x0000_s4849"/>
                </a:ext>
                <a:ext uri="{FF2B5EF4-FFF2-40B4-BE49-F238E27FC236}">
                  <a16:creationId xmlns:a16="http://schemas.microsoft.com/office/drawing/2014/main" id="{00000000-0008-0000-0000-0000F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257</xdr:row>
          <xdr:rowOff>161925</xdr:rowOff>
        </xdr:from>
        <xdr:to>
          <xdr:col>56</xdr:col>
          <xdr:colOff>104775</xdr:colOff>
          <xdr:row>259</xdr:row>
          <xdr:rowOff>19050</xdr:rowOff>
        </xdr:to>
        <xdr:sp macro="" textlink="">
          <xdr:nvSpPr>
            <xdr:cNvPr id="4850" name="Check Box 754" hidden="1">
              <a:extLst>
                <a:ext uri="{63B3BB69-23CF-44E3-9099-C40C66FF867C}">
                  <a14:compatExt spid="_x0000_s4850"/>
                </a:ext>
                <a:ext uri="{FF2B5EF4-FFF2-40B4-BE49-F238E27FC236}">
                  <a16:creationId xmlns:a16="http://schemas.microsoft.com/office/drawing/2014/main" id="{00000000-0008-0000-0000-0000F2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247</xdr:row>
          <xdr:rowOff>161925</xdr:rowOff>
        </xdr:from>
        <xdr:to>
          <xdr:col>56</xdr:col>
          <xdr:colOff>104775</xdr:colOff>
          <xdr:row>249</xdr:row>
          <xdr:rowOff>19050</xdr:rowOff>
        </xdr:to>
        <xdr:sp macro="" textlink="">
          <xdr:nvSpPr>
            <xdr:cNvPr id="4852" name="Check Box 756" hidden="1">
              <a:extLst>
                <a:ext uri="{63B3BB69-23CF-44E3-9099-C40C66FF867C}">
                  <a14:compatExt spid="_x0000_s4852"/>
                </a:ext>
                <a:ext uri="{FF2B5EF4-FFF2-40B4-BE49-F238E27FC236}">
                  <a16:creationId xmlns:a16="http://schemas.microsoft.com/office/drawing/2014/main" id="{00000000-0008-0000-0000-0000F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245</xdr:row>
          <xdr:rowOff>161925</xdr:rowOff>
        </xdr:from>
        <xdr:to>
          <xdr:col>56</xdr:col>
          <xdr:colOff>104775</xdr:colOff>
          <xdr:row>247</xdr:row>
          <xdr:rowOff>19050</xdr:rowOff>
        </xdr:to>
        <xdr:sp macro="" textlink="">
          <xdr:nvSpPr>
            <xdr:cNvPr id="4853" name="Check Box 757" hidden="1">
              <a:extLst>
                <a:ext uri="{63B3BB69-23CF-44E3-9099-C40C66FF867C}">
                  <a14:compatExt spid="_x0000_s4853"/>
                </a:ext>
                <a:ext uri="{FF2B5EF4-FFF2-40B4-BE49-F238E27FC236}">
                  <a16:creationId xmlns:a16="http://schemas.microsoft.com/office/drawing/2014/main" id="{00000000-0008-0000-0000-0000F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251</xdr:row>
          <xdr:rowOff>171450</xdr:rowOff>
        </xdr:from>
        <xdr:to>
          <xdr:col>43</xdr:col>
          <xdr:colOff>104775</xdr:colOff>
          <xdr:row>253</xdr:row>
          <xdr:rowOff>28575</xdr:rowOff>
        </xdr:to>
        <xdr:sp macro="" textlink="">
          <xdr:nvSpPr>
            <xdr:cNvPr id="4856" name="Check Box 760" hidden="1">
              <a:extLst>
                <a:ext uri="{63B3BB69-23CF-44E3-9099-C40C66FF867C}">
                  <a14:compatExt spid="_x0000_s4856"/>
                </a:ext>
                <a:ext uri="{FF2B5EF4-FFF2-40B4-BE49-F238E27FC236}">
                  <a16:creationId xmlns:a16="http://schemas.microsoft.com/office/drawing/2014/main" id="{00000000-0008-0000-0000-0000F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251</xdr:row>
          <xdr:rowOff>161925</xdr:rowOff>
        </xdr:from>
        <xdr:to>
          <xdr:col>56</xdr:col>
          <xdr:colOff>104775</xdr:colOff>
          <xdr:row>253</xdr:row>
          <xdr:rowOff>19050</xdr:rowOff>
        </xdr:to>
        <xdr:sp macro="" textlink="">
          <xdr:nvSpPr>
            <xdr:cNvPr id="4857" name="Check Box 761" hidden="1">
              <a:extLst>
                <a:ext uri="{63B3BB69-23CF-44E3-9099-C40C66FF867C}">
                  <a14:compatExt spid="_x0000_s4857"/>
                </a:ext>
                <a:ext uri="{FF2B5EF4-FFF2-40B4-BE49-F238E27FC236}">
                  <a16:creationId xmlns:a16="http://schemas.microsoft.com/office/drawing/2014/main" id="{00000000-0008-0000-0000-0000F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142875</xdr:colOff>
      <xdr:row>1</xdr:row>
      <xdr:rowOff>38100</xdr:rowOff>
    </xdr:from>
    <xdr:to>
      <xdr:col>14</xdr:col>
      <xdr:colOff>504825</xdr:colOff>
      <xdr:row>3</xdr:row>
      <xdr:rowOff>142875</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1743075" y="190500"/>
          <a:ext cx="5629275" cy="409575"/>
        </a:xfrm>
        <a:prstGeom prst="rect">
          <a:avLst/>
        </a:prstGeom>
      </xdr:spPr>
      <xdr:txBody>
        <a:bodyPr wrap="none" fromWordArt="1">
          <a:prstTxWarp prst="textPlain">
            <a:avLst>
              <a:gd name="adj" fmla="val 50000"/>
            </a:avLst>
          </a:prstTxWarp>
        </a:bodyPr>
        <a:lstStyle/>
        <a:p>
          <a:pPr algn="ctr" rtl="0">
            <a:buNone/>
          </a:pPr>
          <a:r>
            <a:rPr lang="en-US" altLang="ja-JP" sz="3600" kern="10" spc="0">
              <a:ln w="12700">
                <a:solidFill>
                  <a:srgbClr val="3333CC"/>
                </a:solidFill>
                <a:round/>
                <a:headEnd/>
                <a:tailEnd/>
              </a:ln>
              <a:solidFill>
                <a:srgbClr xmlns:mc="http://schemas.openxmlformats.org/markup-compatibility/2006" xmlns:a14="http://schemas.microsoft.com/office/drawing/2010/main" val="333399" mc:Ignorable="a14" a14:legacySpreadsheetColorIndex="62"/>
              </a:solidFill>
              <a:effectLst>
                <a:outerShdw dist="45791" dir="2021404" algn="ctr" rotWithShape="0">
                  <a:srgbClr val="9999FF"/>
                </a:outerShdw>
              </a:effectLst>
              <a:latin typeface="Arial" panose="020B0604020202020204" pitchFamily="34" charset="0"/>
              <a:cs typeface="Arial" panose="020B0604020202020204" pitchFamily="34" charset="0"/>
            </a:rPr>
            <a:t>Sample Shipping Information</a:t>
          </a:r>
          <a:endParaRPr lang="ja-JP" altLang="en-US" sz="3600" kern="10" spc="0">
            <a:ln w="12700">
              <a:solidFill>
                <a:srgbClr val="3333CC"/>
              </a:solidFill>
              <a:round/>
              <a:headEnd/>
              <a:tailEnd/>
            </a:ln>
            <a:solidFill>
              <a:srgbClr xmlns:mc="http://schemas.openxmlformats.org/markup-compatibility/2006" xmlns:a14="http://schemas.microsoft.com/office/drawing/2010/main" val="333399" mc:Ignorable="a14" a14:legacySpreadsheetColorIndex="62"/>
            </a:solidFill>
            <a:effectLst>
              <a:outerShdw dist="45791" dir="2021404" algn="ctr" rotWithShape="0">
                <a:srgbClr val="9999FF"/>
              </a:outerShdw>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531" Type="http://schemas.openxmlformats.org/officeDocument/2006/relationships/ctrlProp" Target="../ctrlProps/ctrlProp526.xml"/><Relationship Id="rId573" Type="http://schemas.openxmlformats.org/officeDocument/2006/relationships/ctrlProp" Target="../ctrlProps/ctrlProp568.xml"/><Relationship Id="rId170" Type="http://schemas.openxmlformats.org/officeDocument/2006/relationships/ctrlProp" Target="../ctrlProps/ctrlProp165.xml"/><Relationship Id="rId226" Type="http://schemas.openxmlformats.org/officeDocument/2006/relationships/ctrlProp" Target="../ctrlProps/ctrlProp221.xml"/><Relationship Id="rId433" Type="http://schemas.openxmlformats.org/officeDocument/2006/relationships/ctrlProp" Target="../ctrlProps/ctrlProp428.xml"/><Relationship Id="rId268" Type="http://schemas.openxmlformats.org/officeDocument/2006/relationships/ctrlProp" Target="../ctrlProps/ctrlProp263.xml"/><Relationship Id="rId475" Type="http://schemas.openxmlformats.org/officeDocument/2006/relationships/ctrlProp" Target="../ctrlProps/ctrlProp470.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00" Type="http://schemas.openxmlformats.org/officeDocument/2006/relationships/ctrlProp" Target="../ctrlProps/ctrlProp495.xml"/><Relationship Id="rId542" Type="http://schemas.openxmlformats.org/officeDocument/2006/relationships/ctrlProp" Target="../ctrlProps/ctrlProp537.xml"/><Relationship Id="rId584" Type="http://schemas.openxmlformats.org/officeDocument/2006/relationships/ctrlProp" Target="../ctrlProps/ctrlProp579.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402" Type="http://schemas.openxmlformats.org/officeDocument/2006/relationships/ctrlProp" Target="../ctrlProps/ctrlProp397.xml"/><Relationship Id="rId279" Type="http://schemas.openxmlformats.org/officeDocument/2006/relationships/ctrlProp" Target="../ctrlProps/ctrlProp274.xml"/><Relationship Id="rId444" Type="http://schemas.openxmlformats.org/officeDocument/2006/relationships/ctrlProp" Target="../ctrlProps/ctrlProp439.xml"/><Relationship Id="rId486" Type="http://schemas.openxmlformats.org/officeDocument/2006/relationships/ctrlProp" Target="../ctrlProps/ctrlProp481.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388" Type="http://schemas.openxmlformats.org/officeDocument/2006/relationships/ctrlProp" Target="../ctrlProps/ctrlProp383.xml"/><Relationship Id="rId511" Type="http://schemas.openxmlformats.org/officeDocument/2006/relationships/ctrlProp" Target="../ctrlProps/ctrlProp506.xml"/><Relationship Id="rId553" Type="http://schemas.openxmlformats.org/officeDocument/2006/relationships/ctrlProp" Target="../ctrlProps/ctrlProp548.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595" Type="http://schemas.openxmlformats.org/officeDocument/2006/relationships/ctrlProp" Target="../ctrlProps/ctrlProp590.xml"/><Relationship Id="rId248" Type="http://schemas.openxmlformats.org/officeDocument/2006/relationships/ctrlProp" Target="../ctrlProps/ctrlProp243.xml"/><Relationship Id="rId455" Type="http://schemas.openxmlformats.org/officeDocument/2006/relationships/ctrlProp" Target="../ctrlProps/ctrlProp450.xml"/><Relationship Id="rId497" Type="http://schemas.openxmlformats.org/officeDocument/2006/relationships/ctrlProp" Target="../ctrlProps/ctrlProp492.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22" Type="http://schemas.openxmlformats.org/officeDocument/2006/relationships/ctrlProp" Target="../ctrlProps/ctrlProp517.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399" Type="http://schemas.openxmlformats.org/officeDocument/2006/relationships/ctrlProp" Target="../ctrlProps/ctrlProp394.xml"/><Relationship Id="rId564" Type="http://schemas.openxmlformats.org/officeDocument/2006/relationships/ctrlProp" Target="../ctrlProps/ctrlProp559.xml"/><Relationship Id="rId259" Type="http://schemas.openxmlformats.org/officeDocument/2006/relationships/ctrlProp" Target="../ctrlProps/ctrlProp254.xml"/><Relationship Id="rId424" Type="http://schemas.openxmlformats.org/officeDocument/2006/relationships/ctrlProp" Target="../ctrlProps/ctrlProp419.xml"/><Relationship Id="rId466" Type="http://schemas.openxmlformats.org/officeDocument/2006/relationships/ctrlProp" Target="../ctrlProps/ctrlProp461.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533" Type="http://schemas.openxmlformats.org/officeDocument/2006/relationships/ctrlProp" Target="../ctrlProps/ctrlProp528.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172" Type="http://schemas.openxmlformats.org/officeDocument/2006/relationships/ctrlProp" Target="../ctrlProps/ctrlProp167.xml"/><Relationship Id="rId228" Type="http://schemas.openxmlformats.org/officeDocument/2006/relationships/ctrlProp" Target="../ctrlProps/ctrlProp223.xml"/><Relationship Id="rId435" Type="http://schemas.openxmlformats.org/officeDocument/2006/relationships/ctrlProp" Target="../ctrlProps/ctrlProp430.xml"/><Relationship Id="rId477" Type="http://schemas.openxmlformats.org/officeDocument/2006/relationships/ctrlProp" Target="../ctrlProps/ctrlProp472.xml"/><Relationship Id="rId281" Type="http://schemas.openxmlformats.org/officeDocument/2006/relationships/ctrlProp" Target="../ctrlProps/ctrlProp276.xml"/><Relationship Id="rId337" Type="http://schemas.openxmlformats.org/officeDocument/2006/relationships/ctrlProp" Target="../ctrlProps/ctrlProp332.xml"/><Relationship Id="rId502" Type="http://schemas.openxmlformats.org/officeDocument/2006/relationships/ctrlProp" Target="../ctrlProps/ctrlProp497.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44" Type="http://schemas.openxmlformats.org/officeDocument/2006/relationships/ctrlProp" Target="../ctrlProps/ctrlProp539.xml"/><Relationship Id="rId586" Type="http://schemas.openxmlformats.org/officeDocument/2006/relationships/ctrlProp" Target="../ctrlProps/ctrlProp581.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390" Type="http://schemas.openxmlformats.org/officeDocument/2006/relationships/ctrlProp" Target="../ctrlProps/ctrlProp385.xml"/><Relationship Id="rId404" Type="http://schemas.openxmlformats.org/officeDocument/2006/relationships/ctrlProp" Target="../ctrlProps/ctrlProp399.xml"/><Relationship Id="rId446" Type="http://schemas.openxmlformats.org/officeDocument/2006/relationships/ctrlProp" Target="../ctrlProps/ctrlProp441.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88" Type="http://schemas.openxmlformats.org/officeDocument/2006/relationships/ctrlProp" Target="../ctrlProps/ctrlProp483.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513" Type="http://schemas.openxmlformats.org/officeDocument/2006/relationships/ctrlProp" Target="../ctrlProps/ctrlProp508.xml"/><Relationship Id="rId555" Type="http://schemas.openxmlformats.org/officeDocument/2006/relationships/ctrlProp" Target="../ctrlProps/ctrlProp550.xml"/><Relationship Id="rId597" Type="http://schemas.openxmlformats.org/officeDocument/2006/relationships/ctrlProp" Target="../ctrlProps/ctrlProp592.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457" Type="http://schemas.openxmlformats.org/officeDocument/2006/relationships/ctrlProp" Target="../ctrlProps/ctrlProp452.xml"/><Relationship Id="rId261" Type="http://schemas.openxmlformats.org/officeDocument/2006/relationships/ctrlProp" Target="../ctrlProps/ctrlProp256.xml"/><Relationship Id="rId499" Type="http://schemas.openxmlformats.org/officeDocument/2006/relationships/ctrlProp" Target="../ctrlProps/ctrlProp494.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524" Type="http://schemas.openxmlformats.org/officeDocument/2006/relationships/ctrlProp" Target="../ctrlProps/ctrlProp519.xml"/><Relationship Id="rId566" Type="http://schemas.openxmlformats.org/officeDocument/2006/relationships/ctrlProp" Target="../ctrlProps/ctrlProp561.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426" Type="http://schemas.openxmlformats.org/officeDocument/2006/relationships/ctrlProp" Target="../ctrlProps/ctrlProp421.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535" Type="http://schemas.openxmlformats.org/officeDocument/2006/relationships/ctrlProp" Target="../ctrlProps/ctrlProp530.xml"/><Relationship Id="rId577" Type="http://schemas.openxmlformats.org/officeDocument/2006/relationships/ctrlProp" Target="../ctrlProps/ctrlProp572.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241" Type="http://schemas.openxmlformats.org/officeDocument/2006/relationships/ctrlProp" Target="../ctrlProps/ctrlProp236.xml"/><Relationship Id="rId437" Type="http://schemas.openxmlformats.org/officeDocument/2006/relationships/ctrlProp" Target="../ctrlProps/ctrlProp432.xml"/><Relationship Id="rId479" Type="http://schemas.openxmlformats.org/officeDocument/2006/relationships/ctrlProp" Target="../ctrlProps/ctrlProp474.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490" Type="http://schemas.openxmlformats.org/officeDocument/2006/relationships/ctrlProp" Target="../ctrlProps/ctrlProp485.xml"/><Relationship Id="rId504" Type="http://schemas.openxmlformats.org/officeDocument/2006/relationships/ctrlProp" Target="../ctrlProps/ctrlProp499.xml"/><Relationship Id="rId546" Type="http://schemas.openxmlformats.org/officeDocument/2006/relationships/ctrlProp" Target="../ctrlProps/ctrlProp541.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406" Type="http://schemas.openxmlformats.org/officeDocument/2006/relationships/ctrlProp" Target="../ctrlProps/ctrlProp401.xml"/><Relationship Id="rId588" Type="http://schemas.openxmlformats.org/officeDocument/2006/relationships/ctrlProp" Target="../ctrlProps/ctrlProp583.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448" Type="http://schemas.openxmlformats.org/officeDocument/2006/relationships/ctrlProp" Target="../ctrlProps/ctrlProp443.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557" Type="http://schemas.openxmlformats.org/officeDocument/2006/relationships/ctrlProp" Target="../ctrlProps/ctrlProp552.xml"/><Relationship Id="rId599" Type="http://schemas.openxmlformats.org/officeDocument/2006/relationships/ctrlProp" Target="../ctrlProps/ctrlProp594.xml"/><Relationship Id="rId196" Type="http://schemas.openxmlformats.org/officeDocument/2006/relationships/ctrlProp" Target="../ctrlProps/ctrlProp191.xml"/><Relationship Id="rId417" Type="http://schemas.openxmlformats.org/officeDocument/2006/relationships/ctrlProp" Target="../ctrlProps/ctrlProp412.xml"/><Relationship Id="rId459" Type="http://schemas.openxmlformats.org/officeDocument/2006/relationships/ctrlProp" Target="../ctrlProps/ctrlProp454.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26" Type="http://schemas.openxmlformats.org/officeDocument/2006/relationships/ctrlProp" Target="../ctrlProps/ctrlProp52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547" Type="http://schemas.openxmlformats.org/officeDocument/2006/relationships/ctrlProp" Target="../ctrlProps/ctrlProp542.xml"/><Relationship Id="rId568" Type="http://schemas.openxmlformats.org/officeDocument/2006/relationships/ctrlProp" Target="../ctrlProps/ctrlProp563.xml"/><Relationship Id="rId589" Type="http://schemas.openxmlformats.org/officeDocument/2006/relationships/ctrlProp" Target="../ctrlProps/ctrlProp584.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372" Type="http://schemas.openxmlformats.org/officeDocument/2006/relationships/ctrlProp" Target="../ctrlProps/ctrlProp367.xml"/><Relationship Id="rId393" Type="http://schemas.openxmlformats.org/officeDocument/2006/relationships/ctrlProp" Target="../ctrlProps/ctrlProp388.xml"/><Relationship Id="rId407" Type="http://schemas.openxmlformats.org/officeDocument/2006/relationships/ctrlProp" Target="../ctrlProps/ctrlProp402.xml"/><Relationship Id="rId428" Type="http://schemas.openxmlformats.org/officeDocument/2006/relationships/ctrlProp" Target="../ctrlProps/ctrlProp423.xml"/><Relationship Id="rId449" Type="http://schemas.openxmlformats.org/officeDocument/2006/relationships/ctrlProp" Target="../ctrlProps/ctrlProp444.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481" Type="http://schemas.openxmlformats.org/officeDocument/2006/relationships/ctrlProp" Target="../ctrlProps/ctrlProp476.xml"/><Relationship Id="rId516" Type="http://schemas.openxmlformats.org/officeDocument/2006/relationships/ctrlProp" Target="../ctrlProps/ctrlProp511.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537" Type="http://schemas.openxmlformats.org/officeDocument/2006/relationships/ctrlProp" Target="../ctrlProps/ctrlProp532.xml"/><Relationship Id="rId558" Type="http://schemas.openxmlformats.org/officeDocument/2006/relationships/ctrlProp" Target="../ctrlProps/ctrlProp553.xml"/><Relationship Id="rId579" Type="http://schemas.openxmlformats.org/officeDocument/2006/relationships/ctrlProp" Target="../ctrlProps/ctrlProp574.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383" Type="http://schemas.openxmlformats.org/officeDocument/2006/relationships/ctrlProp" Target="../ctrlProps/ctrlProp378.xml"/><Relationship Id="rId418" Type="http://schemas.openxmlformats.org/officeDocument/2006/relationships/ctrlProp" Target="../ctrlProps/ctrlProp413.xml"/><Relationship Id="rId439" Type="http://schemas.openxmlformats.org/officeDocument/2006/relationships/ctrlProp" Target="../ctrlProps/ctrlProp434.xml"/><Relationship Id="rId590" Type="http://schemas.openxmlformats.org/officeDocument/2006/relationships/ctrlProp" Target="../ctrlProps/ctrlProp585.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450" Type="http://schemas.openxmlformats.org/officeDocument/2006/relationships/ctrlProp" Target="../ctrlProps/ctrlProp445.xml"/><Relationship Id="rId471" Type="http://schemas.openxmlformats.org/officeDocument/2006/relationships/ctrlProp" Target="../ctrlProps/ctrlProp466.xml"/><Relationship Id="rId506" Type="http://schemas.openxmlformats.org/officeDocument/2006/relationships/ctrlProp" Target="../ctrlProps/ctrlProp501.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492" Type="http://schemas.openxmlformats.org/officeDocument/2006/relationships/ctrlProp" Target="../ctrlProps/ctrlProp487.xml"/><Relationship Id="rId527" Type="http://schemas.openxmlformats.org/officeDocument/2006/relationships/ctrlProp" Target="../ctrlProps/ctrlProp522.xml"/><Relationship Id="rId548" Type="http://schemas.openxmlformats.org/officeDocument/2006/relationships/ctrlProp" Target="../ctrlProps/ctrlProp543.xml"/><Relationship Id="rId569" Type="http://schemas.openxmlformats.org/officeDocument/2006/relationships/ctrlProp" Target="../ctrlProps/ctrlProp564.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373" Type="http://schemas.openxmlformats.org/officeDocument/2006/relationships/ctrlProp" Target="../ctrlProps/ctrlProp368.xml"/><Relationship Id="rId394" Type="http://schemas.openxmlformats.org/officeDocument/2006/relationships/ctrlProp" Target="../ctrlProps/ctrlProp389.xml"/><Relationship Id="rId408" Type="http://schemas.openxmlformats.org/officeDocument/2006/relationships/ctrlProp" Target="../ctrlProps/ctrlProp403.xml"/><Relationship Id="rId429" Type="http://schemas.openxmlformats.org/officeDocument/2006/relationships/ctrlProp" Target="../ctrlProps/ctrlProp424.xml"/><Relationship Id="rId580" Type="http://schemas.openxmlformats.org/officeDocument/2006/relationships/ctrlProp" Target="../ctrlProps/ctrlProp575.xml"/><Relationship Id="rId1" Type="http://schemas.openxmlformats.org/officeDocument/2006/relationships/hyperlink" Target="http://www.carnabio.com/output/pdf/ProfilingProfilingBook_en.pdf"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440" Type="http://schemas.openxmlformats.org/officeDocument/2006/relationships/ctrlProp" Target="../ctrlProps/ctrlProp435.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461" Type="http://schemas.openxmlformats.org/officeDocument/2006/relationships/ctrlProp" Target="../ctrlProps/ctrlProp456.xml"/><Relationship Id="rId482" Type="http://schemas.openxmlformats.org/officeDocument/2006/relationships/ctrlProp" Target="../ctrlProps/ctrlProp477.xml"/><Relationship Id="rId517" Type="http://schemas.openxmlformats.org/officeDocument/2006/relationships/ctrlProp" Target="../ctrlProps/ctrlProp512.xml"/><Relationship Id="rId538" Type="http://schemas.openxmlformats.org/officeDocument/2006/relationships/ctrlProp" Target="../ctrlProps/ctrlProp533.xml"/><Relationship Id="rId559" Type="http://schemas.openxmlformats.org/officeDocument/2006/relationships/ctrlProp" Target="../ctrlProps/ctrlProp554.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363" Type="http://schemas.openxmlformats.org/officeDocument/2006/relationships/ctrlProp" Target="../ctrlProps/ctrlProp358.xml"/><Relationship Id="rId384" Type="http://schemas.openxmlformats.org/officeDocument/2006/relationships/ctrlProp" Target="../ctrlProps/ctrlProp379.xml"/><Relationship Id="rId419" Type="http://schemas.openxmlformats.org/officeDocument/2006/relationships/ctrlProp" Target="../ctrlProps/ctrlProp414.xml"/><Relationship Id="rId570" Type="http://schemas.openxmlformats.org/officeDocument/2006/relationships/ctrlProp" Target="../ctrlProps/ctrlProp565.xml"/><Relationship Id="rId591" Type="http://schemas.openxmlformats.org/officeDocument/2006/relationships/ctrlProp" Target="../ctrlProps/ctrlProp586.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430" Type="http://schemas.openxmlformats.org/officeDocument/2006/relationships/ctrlProp" Target="../ctrlProps/ctrlProp425.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451" Type="http://schemas.openxmlformats.org/officeDocument/2006/relationships/ctrlProp" Target="../ctrlProps/ctrlProp446.xml"/><Relationship Id="rId472" Type="http://schemas.openxmlformats.org/officeDocument/2006/relationships/ctrlProp" Target="../ctrlProps/ctrlProp467.xml"/><Relationship Id="rId493" Type="http://schemas.openxmlformats.org/officeDocument/2006/relationships/ctrlProp" Target="../ctrlProps/ctrlProp488.xml"/><Relationship Id="rId507" Type="http://schemas.openxmlformats.org/officeDocument/2006/relationships/ctrlProp" Target="../ctrlProps/ctrlProp502.xml"/><Relationship Id="rId528" Type="http://schemas.openxmlformats.org/officeDocument/2006/relationships/ctrlProp" Target="../ctrlProps/ctrlProp523.xml"/><Relationship Id="rId549" Type="http://schemas.openxmlformats.org/officeDocument/2006/relationships/ctrlProp" Target="../ctrlProps/ctrlProp54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581" Type="http://schemas.openxmlformats.org/officeDocument/2006/relationships/ctrlProp" Target="../ctrlProps/ctrlProp576.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420" Type="http://schemas.openxmlformats.org/officeDocument/2006/relationships/ctrlProp" Target="../ctrlProps/ctrlProp415.xml"/><Relationship Id="rId2" Type="http://schemas.openxmlformats.org/officeDocument/2006/relationships/hyperlink" Target="mailto:info@carnabio.com"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41" Type="http://schemas.openxmlformats.org/officeDocument/2006/relationships/ctrlProp" Target="../ctrlProps/ctrlProp436.xml"/><Relationship Id="rId462" Type="http://schemas.openxmlformats.org/officeDocument/2006/relationships/ctrlProp" Target="../ctrlProps/ctrlProp457.xml"/><Relationship Id="rId483" Type="http://schemas.openxmlformats.org/officeDocument/2006/relationships/ctrlProp" Target="../ctrlProps/ctrlProp478.xml"/><Relationship Id="rId518" Type="http://schemas.openxmlformats.org/officeDocument/2006/relationships/ctrlProp" Target="../ctrlProps/ctrlProp513.xml"/><Relationship Id="rId539" Type="http://schemas.openxmlformats.org/officeDocument/2006/relationships/ctrlProp" Target="../ctrlProps/ctrlProp53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550" Type="http://schemas.openxmlformats.org/officeDocument/2006/relationships/ctrlProp" Target="../ctrlProps/ctrlProp545.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571" Type="http://schemas.openxmlformats.org/officeDocument/2006/relationships/ctrlProp" Target="../ctrlProps/ctrlProp566.xml"/><Relationship Id="rId592" Type="http://schemas.openxmlformats.org/officeDocument/2006/relationships/ctrlProp" Target="../ctrlProps/ctrlProp587.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410" Type="http://schemas.openxmlformats.org/officeDocument/2006/relationships/ctrlProp" Target="../ctrlProps/ctrlProp405.xml"/><Relationship Id="rId431" Type="http://schemas.openxmlformats.org/officeDocument/2006/relationships/ctrlProp" Target="../ctrlProps/ctrlProp426.xml"/><Relationship Id="rId452" Type="http://schemas.openxmlformats.org/officeDocument/2006/relationships/ctrlProp" Target="../ctrlProps/ctrlProp447.xml"/><Relationship Id="rId473" Type="http://schemas.openxmlformats.org/officeDocument/2006/relationships/ctrlProp" Target="../ctrlProps/ctrlProp468.xml"/><Relationship Id="rId494" Type="http://schemas.openxmlformats.org/officeDocument/2006/relationships/ctrlProp" Target="../ctrlProps/ctrlProp489.xml"/><Relationship Id="rId508" Type="http://schemas.openxmlformats.org/officeDocument/2006/relationships/ctrlProp" Target="../ctrlProps/ctrlProp503.xml"/><Relationship Id="rId529" Type="http://schemas.openxmlformats.org/officeDocument/2006/relationships/ctrlProp" Target="../ctrlProps/ctrlProp524.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40" Type="http://schemas.openxmlformats.org/officeDocument/2006/relationships/ctrlProp" Target="../ctrlProps/ctrlProp535.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96" Type="http://schemas.openxmlformats.org/officeDocument/2006/relationships/ctrlProp" Target="../ctrlProps/ctrlProp391.xml"/><Relationship Id="rId561" Type="http://schemas.openxmlformats.org/officeDocument/2006/relationships/ctrlProp" Target="../ctrlProps/ctrlProp556.xml"/><Relationship Id="rId582" Type="http://schemas.openxmlformats.org/officeDocument/2006/relationships/ctrlProp" Target="../ctrlProps/ctrlProp577.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400" Type="http://schemas.openxmlformats.org/officeDocument/2006/relationships/ctrlProp" Target="../ctrlProps/ctrlProp395.xml"/><Relationship Id="rId421" Type="http://schemas.openxmlformats.org/officeDocument/2006/relationships/ctrlProp" Target="../ctrlProps/ctrlProp416.xml"/><Relationship Id="rId442" Type="http://schemas.openxmlformats.org/officeDocument/2006/relationships/ctrlProp" Target="../ctrlProps/ctrlProp437.xml"/><Relationship Id="rId463" Type="http://schemas.openxmlformats.org/officeDocument/2006/relationships/ctrlProp" Target="../ctrlProps/ctrlProp458.xml"/><Relationship Id="rId484" Type="http://schemas.openxmlformats.org/officeDocument/2006/relationships/ctrlProp" Target="../ctrlProps/ctrlProp479.xml"/><Relationship Id="rId519" Type="http://schemas.openxmlformats.org/officeDocument/2006/relationships/ctrlProp" Target="../ctrlProps/ctrlProp514.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530" Type="http://schemas.openxmlformats.org/officeDocument/2006/relationships/ctrlProp" Target="../ctrlProps/ctrlProp525.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551" Type="http://schemas.openxmlformats.org/officeDocument/2006/relationships/ctrlProp" Target="../ctrlProps/ctrlProp546.xml"/><Relationship Id="rId572" Type="http://schemas.openxmlformats.org/officeDocument/2006/relationships/ctrlProp" Target="../ctrlProps/ctrlProp567.xml"/><Relationship Id="rId593" Type="http://schemas.openxmlformats.org/officeDocument/2006/relationships/ctrlProp" Target="../ctrlProps/ctrlProp588.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411" Type="http://schemas.openxmlformats.org/officeDocument/2006/relationships/ctrlProp" Target="../ctrlProps/ctrlProp406.xml"/><Relationship Id="rId432" Type="http://schemas.openxmlformats.org/officeDocument/2006/relationships/ctrlProp" Target="../ctrlProps/ctrlProp427.xml"/><Relationship Id="rId453" Type="http://schemas.openxmlformats.org/officeDocument/2006/relationships/ctrlProp" Target="../ctrlProps/ctrlProp448.xml"/><Relationship Id="rId474" Type="http://schemas.openxmlformats.org/officeDocument/2006/relationships/ctrlProp" Target="../ctrlProps/ctrlProp469.xml"/><Relationship Id="rId509" Type="http://schemas.openxmlformats.org/officeDocument/2006/relationships/ctrlProp" Target="../ctrlProps/ctrlProp504.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495" Type="http://schemas.openxmlformats.org/officeDocument/2006/relationships/ctrlProp" Target="../ctrlProps/ctrlProp490.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397" Type="http://schemas.openxmlformats.org/officeDocument/2006/relationships/ctrlProp" Target="../ctrlProps/ctrlProp392.xml"/><Relationship Id="rId520" Type="http://schemas.openxmlformats.org/officeDocument/2006/relationships/ctrlProp" Target="../ctrlProps/ctrlProp515.xml"/><Relationship Id="rId541" Type="http://schemas.openxmlformats.org/officeDocument/2006/relationships/ctrlProp" Target="../ctrlProps/ctrlProp536.xml"/><Relationship Id="rId562" Type="http://schemas.openxmlformats.org/officeDocument/2006/relationships/ctrlProp" Target="../ctrlProps/ctrlProp557.xml"/><Relationship Id="rId583" Type="http://schemas.openxmlformats.org/officeDocument/2006/relationships/ctrlProp" Target="../ctrlProps/ctrlProp578.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01" Type="http://schemas.openxmlformats.org/officeDocument/2006/relationships/ctrlProp" Target="../ctrlProps/ctrlProp396.xml"/><Relationship Id="rId422" Type="http://schemas.openxmlformats.org/officeDocument/2006/relationships/ctrlProp" Target="../ctrlProps/ctrlProp417.xml"/><Relationship Id="rId443" Type="http://schemas.openxmlformats.org/officeDocument/2006/relationships/ctrlProp" Target="../ctrlProps/ctrlProp438.xml"/><Relationship Id="rId464" Type="http://schemas.openxmlformats.org/officeDocument/2006/relationships/ctrlProp" Target="../ctrlProps/ctrlProp459.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251" Type="http://schemas.openxmlformats.org/officeDocument/2006/relationships/ctrlProp" Target="../ctrlProps/ctrlProp246.xml"/><Relationship Id="rId489" Type="http://schemas.openxmlformats.org/officeDocument/2006/relationships/ctrlProp" Target="../ctrlProps/ctrlProp484.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598" Type="http://schemas.openxmlformats.org/officeDocument/2006/relationships/ctrlProp" Target="../ctrlProps/ctrlProp593.xml"/><Relationship Id="rId220" Type="http://schemas.openxmlformats.org/officeDocument/2006/relationships/ctrlProp" Target="../ctrlProps/ctrlProp215.xml"/><Relationship Id="rId458" Type="http://schemas.openxmlformats.org/officeDocument/2006/relationships/ctrlProp" Target="../ctrlProps/ctrlProp453.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carnabio.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pageSetUpPr fitToPage="1"/>
  </sheetPr>
  <dimension ref="A1:EK814"/>
  <sheetViews>
    <sheetView tabSelected="1" zoomScaleNormal="100" workbookViewId="0">
      <selection activeCell="N10" sqref="N10:BG10"/>
    </sheetView>
  </sheetViews>
  <sheetFormatPr defaultRowHeight="12.75"/>
  <cols>
    <col min="1" max="5" width="2.42578125" style="56" customWidth="1"/>
    <col min="6" max="14" width="2.42578125" style="86" customWidth="1"/>
    <col min="15" max="15" width="2.5703125" style="86" customWidth="1"/>
    <col min="16" max="16" width="2.42578125" style="86" customWidth="1"/>
    <col min="17" max="17" width="2.5703125" style="86" customWidth="1"/>
    <col min="18" max="19" width="2.28515625" style="86" customWidth="1"/>
    <col min="20" max="27" width="2.42578125" style="86" customWidth="1"/>
    <col min="28" max="28" width="2.5703125" style="86" customWidth="1"/>
    <col min="29" max="29" width="2.42578125" style="86" customWidth="1"/>
    <col min="30" max="30" width="2.5703125" style="86" customWidth="1"/>
    <col min="31" max="32" width="2.28515625" style="86" customWidth="1"/>
    <col min="33" max="40" width="2.42578125" style="86" customWidth="1"/>
    <col min="41" max="41" width="2.5703125" style="86" customWidth="1"/>
    <col min="42" max="42" width="2.42578125" style="86" customWidth="1"/>
    <col min="43" max="43" width="2.5703125" style="86" customWidth="1"/>
    <col min="44" max="45" width="2.28515625" style="86" customWidth="1"/>
    <col min="46" max="53" width="2.42578125" style="86" customWidth="1"/>
    <col min="54" max="54" width="2.5703125" style="86" customWidth="1"/>
    <col min="55" max="55" width="2.42578125" style="86" customWidth="1"/>
    <col min="56" max="56" width="2.5703125" style="86" customWidth="1"/>
    <col min="57" max="59" width="2.42578125" style="86" customWidth="1"/>
    <col min="60" max="60" width="11.28515625" style="56" bestFit="1" customWidth="1"/>
    <col min="61" max="62" width="2.42578125" style="56" customWidth="1"/>
    <col min="63" max="83" width="2.42578125" style="85" hidden="1" customWidth="1"/>
    <col min="84" max="84" width="19.140625" style="85" hidden="1" customWidth="1"/>
    <col min="85" max="85" width="19.7109375" style="85" hidden="1" customWidth="1"/>
    <col min="86" max="86" width="9.140625" style="85" hidden="1" customWidth="1"/>
    <col min="87" max="87" width="10" style="85" hidden="1" customWidth="1"/>
    <col min="88" max="89" width="3.5703125" style="85" hidden="1" customWidth="1"/>
    <col min="90" max="90" width="10.42578125" style="85" hidden="1" customWidth="1"/>
    <col min="91" max="93" width="3.5703125" style="85" hidden="1" customWidth="1"/>
    <col min="94" max="107" width="6.85546875" style="85" hidden="1" customWidth="1"/>
    <col min="108" max="108" width="9.140625" style="85" hidden="1" customWidth="1"/>
    <col min="109" max="113" width="9.140625" style="56" hidden="1" customWidth="1"/>
    <col min="114" max="114" width="27" style="56" customWidth="1"/>
    <col min="115" max="123" width="9.140625" style="56"/>
    <col min="124" max="16384" width="9.140625" style="86"/>
  </cols>
  <sheetData>
    <row r="1" spans="1:113">
      <c r="A1" s="29"/>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40" t="s">
        <v>992</v>
      </c>
      <c r="AX1" s="56"/>
      <c r="AY1" s="56"/>
      <c r="AZ1" s="56"/>
      <c r="BA1" s="56"/>
      <c r="BB1" s="56"/>
      <c r="BC1" s="56"/>
      <c r="BD1" s="56"/>
      <c r="BE1" s="56"/>
      <c r="BF1" s="56"/>
      <c r="BG1" s="56"/>
      <c r="BK1" s="85" t="s">
        <v>0</v>
      </c>
      <c r="DE1" s="86"/>
      <c r="DF1" s="86"/>
      <c r="DG1" s="86"/>
      <c r="DH1" s="86"/>
      <c r="DI1" s="85" t="s">
        <v>0</v>
      </c>
    </row>
    <row r="2" spans="1:113">
      <c r="A2" s="29"/>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DE2" s="86"/>
      <c r="DF2" s="86"/>
      <c r="DG2" s="86"/>
      <c r="DH2" s="86"/>
      <c r="DI2" s="86"/>
    </row>
    <row r="3" spans="1:113">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DE3" s="86"/>
      <c r="DF3" s="86"/>
      <c r="DG3" s="86"/>
      <c r="DH3" s="86"/>
      <c r="DI3" s="86"/>
    </row>
    <row r="4" spans="1:113" ht="27.75" customHeight="1">
      <c r="F4" s="56"/>
      <c r="G4" s="56"/>
      <c r="H4" s="56"/>
      <c r="I4" s="56"/>
      <c r="J4" s="56"/>
      <c r="K4" s="56"/>
      <c r="L4" s="56"/>
      <c r="M4" s="56"/>
      <c r="N4" s="56"/>
      <c r="O4" s="56"/>
      <c r="P4" s="56"/>
      <c r="Q4" s="56"/>
      <c r="R4" s="56"/>
      <c r="S4" s="56"/>
      <c r="T4" s="56"/>
      <c r="U4" s="56"/>
      <c r="V4" s="56"/>
      <c r="W4" s="56"/>
      <c r="X4" s="56"/>
      <c r="Y4" s="56"/>
      <c r="Z4" s="56"/>
      <c r="AA4" s="56"/>
      <c r="AB4" s="56"/>
      <c r="AC4" s="56"/>
      <c r="AD4" s="56"/>
      <c r="AE4" s="56"/>
      <c r="AF4" s="134" t="s">
        <v>864</v>
      </c>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DE4" s="86"/>
      <c r="DF4" s="86"/>
      <c r="DG4" s="86"/>
      <c r="DH4" s="86"/>
      <c r="DI4" s="86"/>
    </row>
    <row r="5" spans="1:113" ht="12.75" customHeight="1">
      <c r="F5" s="56"/>
      <c r="G5" s="56"/>
      <c r="H5" s="56"/>
      <c r="I5" s="56"/>
      <c r="J5" s="56"/>
      <c r="K5" s="56"/>
      <c r="L5" s="56"/>
      <c r="M5" s="56"/>
      <c r="N5" s="56"/>
      <c r="O5" s="56"/>
      <c r="P5" s="199" t="s">
        <v>863</v>
      </c>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56"/>
      <c r="AX5" s="56"/>
      <c r="AY5" s="56"/>
      <c r="AZ5" s="56"/>
      <c r="BA5" s="56"/>
      <c r="BB5" s="56"/>
      <c r="BC5" s="56"/>
      <c r="BD5" s="56"/>
      <c r="BE5" s="56"/>
      <c r="BF5" s="56"/>
      <c r="BG5" s="56"/>
      <c r="DE5" s="86"/>
      <c r="DF5" s="86"/>
      <c r="DG5" s="86"/>
      <c r="DH5" s="86"/>
      <c r="DI5" s="86"/>
    </row>
    <row r="6" spans="1:113" ht="12.75" customHeight="1">
      <c r="F6" s="56"/>
      <c r="G6" s="56"/>
      <c r="H6" s="56"/>
      <c r="I6" s="56"/>
      <c r="J6" s="56"/>
      <c r="K6" s="56"/>
      <c r="L6" s="56"/>
      <c r="M6" s="56"/>
      <c r="N6" s="56"/>
      <c r="O6" s="56"/>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56"/>
      <c r="AX6" s="56"/>
      <c r="AY6" s="56"/>
      <c r="AZ6" s="56"/>
      <c r="BA6" s="56"/>
      <c r="BB6" s="56"/>
      <c r="BC6" s="56"/>
      <c r="BD6" s="56"/>
      <c r="BE6" s="56"/>
      <c r="BF6" s="56"/>
      <c r="BG6" s="56"/>
      <c r="CF6" s="85" t="str">
        <f>AW1</f>
        <v>Application Form Rev. 2504</v>
      </c>
      <c r="DE6" s="86"/>
      <c r="DF6" s="86"/>
      <c r="DG6" s="86"/>
      <c r="DH6" s="86"/>
      <c r="DI6" s="86"/>
    </row>
    <row r="7" spans="1:113" ht="12.75" customHeight="1">
      <c r="F7" s="56"/>
      <c r="G7" s="56"/>
      <c r="H7" s="56"/>
      <c r="I7" s="56"/>
      <c r="J7" s="56"/>
      <c r="K7" s="56"/>
      <c r="L7" s="56"/>
      <c r="M7" s="56"/>
      <c r="N7" s="56"/>
      <c r="O7" s="56"/>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56"/>
      <c r="AX7" s="56"/>
      <c r="AY7" s="50" t="s">
        <v>627</v>
      </c>
      <c r="AZ7" s="200"/>
      <c r="BA7" s="200"/>
      <c r="BB7" s="200"/>
      <c r="BC7" s="200"/>
      <c r="BD7" s="200"/>
      <c r="BE7" s="200"/>
      <c r="BF7" s="87"/>
      <c r="BG7" s="56"/>
      <c r="CF7" s="49" t="s">
        <v>628</v>
      </c>
      <c r="DE7" s="86"/>
      <c r="DF7" s="86"/>
      <c r="DG7" s="86"/>
      <c r="DH7" s="86"/>
      <c r="DI7" s="86"/>
    </row>
    <row r="8" spans="1:113" ht="12.75" customHeight="1">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30"/>
      <c r="BA8" s="56"/>
      <c r="BB8" s="56"/>
      <c r="BC8" s="56"/>
      <c r="BD8" s="56"/>
      <c r="BE8" s="56"/>
      <c r="BF8" s="56"/>
      <c r="BG8" s="88"/>
      <c r="DE8" s="86"/>
      <c r="DF8" s="86"/>
      <c r="DG8" s="86"/>
      <c r="DH8" s="86"/>
      <c r="DI8" s="86"/>
    </row>
    <row r="9" spans="1:113" ht="25.5" customHeight="1">
      <c r="F9" s="201" t="s">
        <v>532</v>
      </c>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3"/>
      <c r="BH9" s="180"/>
      <c r="CF9" s="89" t="s">
        <v>1</v>
      </c>
      <c r="DE9" s="86"/>
      <c r="DF9" s="86"/>
      <c r="DG9" s="86"/>
      <c r="DH9" s="86"/>
      <c r="DI9" s="86"/>
    </row>
    <row r="10" spans="1:113" ht="25.5" customHeight="1">
      <c r="F10" s="204" t="s">
        <v>716</v>
      </c>
      <c r="G10" s="205"/>
      <c r="H10" s="205"/>
      <c r="I10" s="205"/>
      <c r="J10" s="205"/>
      <c r="K10" s="205"/>
      <c r="L10" s="205"/>
      <c r="M10" s="206"/>
      <c r="N10" s="207"/>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9"/>
      <c r="BH10" s="180"/>
      <c r="BK10" s="85" t="s">
        <v>576</v>
      </c>
      <c r="CF10" s="85" t="s">
        <v>2</v>
      </c>
      <c r="CG10" s="49" t="str">
        <f>IF($N$10="","",N10)</f>
        <v/>
      </c>
      <c r="CJ10" s="11"/>
      <c r="DE10" s="86"/>
      <c r="DF10" s="86"/>
      <c r="DG10" s="86"/>
      <c r="DH10" s="86"/>
      <c r="DI10" s="86"/>
    </row>
    <row r="11" spans="1:113" ht="25.5" customHeight="1">
      <c r="F11" s="210" t="s">
        <v>717</v>
      </c>
      <c r="G11" s="211"/>
      <c r="H11" s="211"/>
      <c r="I11" s="211"/>
      <c r="J11" s="211"/>
      <c r="K11" s="211"/>
      <c r="L11" s="211"/>
      <c r="M11" s="212"/>
      <c r="N11" s="213"/>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5"/>
      <c r="BH11" s="180"/>
      <c r="BK11" s="85" t="s">
        <v>577</v>
      </c>
      <c r="CG11" s="49"/>
      <c r="CJ11" s="11"/>
      <c r="DE11" s="86"/>
      <c r="DF11" s="86"/>
      <c r="DG11" s="86"/>
      <c r="DH11" s="86"/>
      <c r="DI11" s="86"/>
    </row>
    <row r="12" spans="1:113" ht="25.5" customHeight="1">
      <c r="F12" s="210" t="s">
        <v>718</v>
      </c>
      <c r="G12" s="211"/>
      <c r="H12" s="211"/>
      <c r="I12" s="211"/>
      <c r="J12" s="211"/>
      <c r="K12" s="211"/>
      <c r="L12" s="211"/>
      <c r="M12" s="212"/>
      <c r="N12" s="213"/>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5"/>
      <c r="BH12" s="181"/>
      <c r="BK12" s="85" t="s">
        <v>578</v>
      </c>
      <c r="CF12" s="85" t="s">
        <v>3</v>
      </c>
      <c r="CG12" s="49" t="str">
        <f t="shared" ref="CG12:CG20" si="0">IF($N$10="","",N11)</f>
        <v/>
      </c>
      <c r="DE12" s="86"/>
      <c r="DF12" s="86"/>
      <c r="DG12" s="86"/>
      <c r="DH12" s="86"/>
      <c r="DI12" s="86"/>
    </row>
    <row r="13" spans="1:113" ht="25.5" customHeight="1">
      <c r="F13" s="210" t="s">
        <v>719</v>
      </c>
      <c r="G13" s="211"/>
      <c r="H13" s="211"/>
      <c r="I13" s="211"/>
      <c r="J13" s="211"/>
      <c r="K13" s="211"/>
      <c r="L13" s="211"/>
      <c r="M13" s="212"/>
      <c r="N13" s="213"/>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5"/>
      <c r="BH13" s="181"/>
      <c r="BK13" s="85" t="s">
        <v>579</v>
      </c>
      <c r="CF13" s="85" t="s">
        <v>4</v>
      </c>
      <c r="CG13" s="49" t="str">
        <f t="shared" si="0"/>
        <v/>
      </c>
      <c r="DE13" s="86"/>
      <c r="DF13" s="86"/>
      <c r="DG13" s="86"/>
      <c r="DH13" s="86"/>
      <c r="DI13" s="86"/>
    </row>
    <row r="14" spans="1:113" ht="25.5" customHeight="1">
      <c r="F14" s="210" t="s">
        <v>720</v>
      </c>
      <c r="G14" s="211"/>
      <c r="H14" s="211"/>
      <c r="I14" s="211"/>
      <c r="J14" s="211"/>
      <c r="K14" s="211"/>
      <c r="L14" s="211"/>
      <c r="M14" s="212"/>
      <c r="N14" s="213"/>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5"/>
      <c r="BH14" s="181"/>
      <c r="BK14" s="85" t="s">
        <v>580</v>
      </c>
      <c r="CF14" s="85" t="s">
        <v>5</v>
      </c>
      <c r="CG14" s="85" t="str">
        <f t="shared" si="0"/>
        <v/>
      </c>
      <c r="DE14" s="86"/>
      <c r="DF14" s="86"/>
      <c r="DG14" s="86"/>
      <c r="DH14" s="86"/>
      <c r="DI14" s="86"/>
    </row>
    <row r="15" spans="1:113" ht="25.5" customHeight="1">
      <c r="F15" s="210" t="s">
        <v>721</v>
      </c>
      <c r="G15" s="211"/>
      <c r="H15" s="211"/>
      <c r="I15" s="211"/>
      <c r="J15" s="211"/>
      <c r="K15" s="211"/>
      <c r="L15" s="211"/>
      <c r="M15" s="212"/>
      <c r="N15" s="213"/>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5"/>
      <c r="BH15" s="181"/>
      <c r="BK15" s="85" t="s">
        <v>581</v>
      </c>
      <c r="CF15" s="85" t="s">
        <v>629</v>
      </c>
      <c r="CG15" s="85" t="str">
        <f t="shared" si="0"/>
        <v/>
      </c>
      <c r="DE15" s="86"/>
      <c r="DF15" s="86"/>
      <c r="DG15" s="86"/>
      <c r="DH15" s="86"/>
      <c r="DI15" s="86"/>
    </row>
    <row r="16" spans="1:113" ht="25.5" customHeight="1">
      <c r="F16" s="210" t="s">
        <v>722</v>
      </c>
      <c r="G16" s="211"/>
      <c r="H16" s="211"/>
      <c r="I16" s="211"/>
      <c r="J16" s="211"/>
      <c r="K16" s="211"/>
      <c r="L16" s="211"/>
      <c r="M16" s="212"/>
      <c r="N16" s="213"/>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5"/>
      <c r="BH16" s="181"/>
      <c r="BK16" s="85" t="s">
        <v>582</v>
      </c>
      <c r="CF16" s="85" t="s">
        <v>533</v>
      </c>
      <c r="CG16" s="85" t="str">
        <f t="shared" si="0"/>
        <v/>
      </c>
      <c r="DE16" s="86"/>
      <c r="DF16" s="86"/>
      <c r="DG16" s="86"/>
      <c r="DH16" s="86"/>
      <c r="DI16" s="86"/>
    </row>
    <row r="17" spans="6:113" ht="25.5" customHeight="1">
      <c r="F17" s="210" t="s">
        <v>723</v>
      </c>
      <c r="G17" s="211"/>
      <c r="H17" s="211"/>
      <c r="I17" s="211"/>
      <c r="J17" s="211"/>
      <c r="K17" s="211"/>
      <c r="L17" s="211"/>
      <c r="M17" s="212"/>
      <c r="N17" s="213"/>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5"/>
      <c r="BH17" s="181"/>
      <c r="BK17" s="85" t="s">
        <v>583</v>
      </c>
      <c r="CF17" s="85" t="s">
        <v>6</v>
      </c>
      <c r="CG17" s="85" t="str">
        <f t="shared" si="0"/>
        <v/>
      </c>
      <c r="DE17" s="86"/>
      <c r="DF17" s="86"/>
      <c r="DG17" s="86"/>
      <c r="DH17" s="86"/>
      <c r="DI17" s="86"/>
    </row>
    <row r="18" spans="6:113" ht="25.5" customHeight="1">
      <c r="F18" s="210"/>
      <c r="G18" s="211"/>
      <c r="H18" s="211"/>
      <c r="I18" s="211"/>
      <c r="J18" s="211"/>
      <c r="K18" s="211"/>
      <c r="L18" s="211"/>
      <c r="M18" s="212"/>
      <c r="N18" s="213"/>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5"/>
      <c r="BH18" s="181"/>
      <c r="BK18" s="85" t="s">
        <v>584</v>
      </c>
      <c r="CF18" s="85" t="s">
        <v>7</v>
      </c>
      <c r="CG18" s="85" t="str">
        <f t="shared" si="0"/>
        <v/>
      </c>
      <c r="DE18" s="86"/>
      <c r="DF18" s="86"/>
      <c r="DG18" s="86"/>
      <c r="DH18" s="86"/>
      <c r="DI18" s="86"/>
    </row>
    <row r="19" spans="6:113" ht="25.5" customHeight="1">
      <c r="F19" s="229" t="s">
        <v>724</v>
      </c>
      <c r="G19" s="230"/>
      <c r="H19" s="230"/>
      <c r="I19" s="230"/>
      <c r="J19" s="230"/>
      <c r="K19" s="230"/>
      <c r="L19" s="230"/>
      <c r="M19" s="231"/>
      <c r="N19" s="232"/>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4"/>
      <c r="BH19" s="181"/>
      <c r="BK19" s="85" t="s">
        <v>585</v>
      </c>
      <c r="CG19" s="85" t="str">
        <f t="shared" si="0"/>
        <v/>
      </c>
      <c r="DE19" s="86"/>
      <c r="DF19" s="86"/>
      <c r="DG19" s="86"/>
      <c r="DH19" s="86"/>
      <c r="DI19" s="86"/>
    </row>
    <row r="20" spans="6:113" ht="12.75" customHeight="1">
      <c r="F20" s="28"/>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CF20" s="85" t="s">
        <v>8</v>
      </c>
      <c r="CG20" s="85" t="str">
        <f t="shared" si="0"/>
        <v/>
      </c>
      <c r="DE20" s="86"/>
      <c r="DF20" s="86"/>
      <c r="DG20" s="86"/>
      <c r="DH20" s="86"/>
      <c r="DI20" s="86"/>
    </row>
    <row r="21" spans="6:113" ht="25.5" customHeight="1">
      <c r="F21" s="235" t="s">
        <v>534</v>
      </c>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7"/>
      <c r="CG21" s="90"/>
      <c r="DE21" s="86"/>
      <c r="DF21" s="86"/>
      <c r="DG21" s="86"/>
      <c r="DH21" s="86"/>
      <c r="DI21" s="86"/>
    </row>
    <row r="22" spans="6:113" ht="25.5" customHeight="1">
      <c r="F22" s="204" t="s">
        <v>630</v>
      </c>
      <c r="G22" s="205"/>
      <c r="H22" s="205"/>
      <c r="I22" s="205"/>
      <c r="J22" s="205"/>
      <c r="K22" s="205"/>
      <c r="L22" s="205"/>
      <c r="M22" s="205"/>
      <c r="N22" s="205"/>
      <c r="O22" s="205"/>
      <c r="P22" s="205"/>
      <c r="Q22" s="205"/>
      <c r="R22" s="205"/>
      <c r="S22" s="206"/>
      <c r="T22" s="220"/>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2"/>
      <c r="BL22" s="129" t="s">
        <v>849</v>
      </c>
      <c r="CF22" s="89" t="s">
        <v>9</v>
      </c>
      <c r="DE22" s="86"/>
      <c r="DF22" s="86"/>
      <c r="DG22" s="86"/>
      <c r="DH22" s="86"/>
      <c r="DI22" s="86"/>
    </row>
    <row r="23" spans="6:113" ht="105" customHeight="1">
      <c r="F23" s="216" t="s">
        <v>971</v>
      </c>
      <c r="G23" s="211"/>
      <c r="H23" s="211"/>
      <c r="I23" s="211"/>
      <c r="J23" s="211"/>
      <c r="K23" s="211"/>
      <c r="L23" s="211"/>
      <c r="M23" s="211"/>
      <c r="N23" s="211"/>
      <c r="O23" s="211"/>
      <c r="P23" s="211"/>
      <c r="Q23" s="211"/>
      <c r="R23" s="211"/>
      <c r="S23" s="212"/>
      <c r="T23" s="217" t="s">
        <v>972</v>
      </c>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9"/>
      <c r="BH23" s="5"/>
      <c r="BL23" s="129" t="s">
        <v>850</v>
      </c>
      <c r="CF23" s="85" t="s">
        <v>535</v>
      </c>
      <c r="CG23" s="91">
        <v>1</v>
      </c>
      <c r="CH23" s="85" t="s">
        <v>536</v>
      </c>
      <c r="DE23" s="86"/>
      <c r="DF23" s="86"/>
      <c r="DG23" s="86"/>
      <c r="DH23" s="86"/>
      <c r="DI23" s="86"/>
    </row>
    <row r="24" spans="6:113" ht="25.5" customHeight="1">
      <c r="F24" s="210" t="s">
        <v>631</v>
      </c>
      <c r="G24" s="211"/>
      <c r="H24" s="211"/>
      <c r="I24" s="211"/>
      <c r="J24" s="211"/>
      <c r="K24" s="211"/>
      <c r="L24" s="211"/>
      <c r="M24" s="211"/>
      <c r="N24" s="211"/>
      <c r="O24" s="211"/>
      <c r="P24" s="211"/>
      <c r="Q24" s="211"/>
      <c r="R24" s="211"/>
      <c r="S24" s="212"/>
      <c r="T24" s="220"/>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2"/>
      <c r="BL24" s="129" t="s">
        <v>851</v>
      </c>
      <c r="CF24" s="85" t="s">
        <v>10</v>
      </c>
      <c r="CG24" s="91">
        <v>0</v>
      </c>
      <c r="CH24" s="85" t="s">
        <v>537</v>
      </c>
      <c r="CL24" s="85" t="b">
        <v>0</v>
      </c>
      <c r="CM24" s="85" t="s">
        <v>968</v>
      </c>
      <c r="DE24" s="86"/>
      <c r="DF24" s="86"/>
      <c r="DG24" s="86"/>
      <c r="DH24" s="86"/>
      <c r="DI24" s="86"/>
    </row>
    <row r="25" spans="6:113" ht="25.5" customHeight="1">
      <c r="F25" s="223" t="s">
        <v>632</v>
      </c>
      <c r="G25" s="224"/>
      <c r="H25" s="224"/>
      <c r="I25" s="224"/>
      <c r="J25" s="224"/>
      <c r="K25" s="224"/>
      <c r="L25" s="224"/>
      <c r="M25" s="224"/>
      <c r="N25" s="224"/>
      <c r="O25" s="224"/>
      <c r="P25" s="224"/>
      <c r="Q25" s="224"/>
      <c r="R25" s="224"/>
      <c r="S25" s="225"/>
      <c r="T25" s="226"/>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8"/>
      <c r="BL25" s="129" t="s">
        <v>950</v>
      </c>
      <c r="CF25" s="85" t="s">
        <v>538</v>
      </c>
      <c r="CG25" s="91">
        <v>1</v>
      </c>
      <c r="CH25" s="85" t="s">
        <v>633</v>
      </c>
      <c r="CL25" s="85" t="b">
        <v>0</v>
      </c>
      <c r="CM25" s="85" t="s">
        <v>969</v>
      </c>
      <c r="DE25" s="86"/>
      <c r="DF25" s="86"/>
      <c r="DG25" s="86"/>
      <c r="DH25" s="86"/>
      <c r="DI25" s="86"/>
    </row>
    <row r="26" spans="6:113" ht="12.75" customHeight="1">
      <c r="F26" s="246"/>
      <c r="G26" s="247"/>
      <c r="H26" s="247"/>
      <c r="I26" s="247"/>
      <c r="J26" s="247"/>
      <c r="K26" s="247"/>
      <c r="L26" s="247"/>
      <c r="M26" s="247"/>
      <c r="N26" s="247"/>
      <c r="O26" s="247"/>
      <c r="P26" s="247"/>
      <c r="Q26" s="247"/>
      <c r="R26" s="247"/>
      <c r="S26" s="247"/>
      <c r="T26" s="248"/>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L26" s="129" t="s">
        <v>852</v>
      </c>
      <c r="CF26" s="85" t="s">
        <v>11</v>
      </c>
      <c r="CG26" s="91">
        <v>1</v>
      </c>
      <c r="CH26" s="85" t="s">
        <v>634</v>
      </c>
      <c r="CL26" s="85" t="b">
        <v>0</v>
      </c>
      <c r="CM26" s="85" t="s">
        <v>970</v>
      </c>
      <c r="DE26" s="86"/>
      <c r="DF26" s="86"/>
      <c r="DG26" s="86"/>
      <c r="DH26" s="86"/>
      <c r="DI26" s="86"/>
    </row>
    <row r="27" spans="6:113" ht="21" customHeight="1">
      <c r="F27" s="250" t="s">
        <v>541</v>
      </c>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L27" s="129" t="s">
        <v>853</v>
      </c>
      <c r="CF27" s="85" t="s">
        <v>12</v>
      </c>
      <c r="CG27" s="92"/>
      <c r="DE27" s="86"/>
      <c r="DF27" s="86"/>
      <c r="DG27" s="86"/>
      <c r="DH27" s="86"/>
      <c r="DI27" s="86"/>
    </row>
    <row r="28" spans="6:113" ht="12.75" customHeight="1">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40"/>
      <c r="CF28" s="85" t="s">
        <v>539</v>
      </c>
      <c r="CG28" s="91">
        <v>2</v>
      </c>
      <c r="CH28" s="85" t="s">
        <v>540</v>
      </c>
      <c r="DE28" s="86"/>
      <c r="DF28" s="86"/>
      <c r="DG28" s="86"/>
      <c r="DH28" s="86"/>
      <c r="DI28" s="86"/>
    </row>
    <row r="29" spans="6:113" ht="12.75" customHeight="1">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40"/>
      <c r="CF29" s="86"/>
      <c r="CG29" s="91"/>
      <c r="DE29" s="86"/>
      <c r="DF29" s="86"/>
      <c r="DG29" s="86"/>
      <c r="DH29" s="86"/>
      <c r="DI29" s="86"/>
    </row>
    <row r="30" spans="6:113" ht="12.75" customHeight="1">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40"/>
      <c r="CF30" s="89" t="s">
        <v>635</v>
      </c>
      <c r="CG30" s="85" t="str">
        <f>IF(F28="","",F28)</f>
        <v/>
      </c>
      <c r="CH30" s="49"/>
      <c r="CI30" s="85" t="b">
        <v>0</v>
      </c>
      <c r="CM30" s="49"/>
      <c r="DE30" s="86"/>
      <c r="DF30" s="86"/>
      <c r="DG30" s="86"/>
      <c r="DH30" s="86"/>
      <c r="DI30" s="86"/>
    </row>
    <row r="31" spans="6:113" ht="12.75" customHeight="1">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40"/>
      <c r="CG31" s="85" t="str">
        <f t="shared" ref="CG31:CG33" si="1">IF(F29="","",F29)</f>
        <v/>
      </c>
      <c r="CH31" s="49"/>
      <c r="CM31" s="49"/>
      <c r="DE31" s="86"/>
      <c r="DF31" s="86"/>
      <c r="DG31" s="86"/>
      <c r="DH31" s="86"/>
      <c r="DI31" s="86"/>
    </row>
    <row r="32" spans="6:113" ht="12.75" customHeight="1">
      <c r="F32" s="241"/>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3"/>
      <c r="CG32" s="85" t="str">
        <f t="shared" si="1"/>
        <v/>
      </c>
      <c r="CH32" s="49"/>
      <c r="DE32" s="86"/>
      <c r="DF32" s="86"/>
      <c r="DG32" s="86"/>
      <c r="DH32" s="86"/>
      <c r="DI32" s="86"/>
    </row>
    <row r="33" spans="6:113" ht="12.75" customHeight="1">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CG33" s="85" t="str">
        <f t="shared" si="1"/>
        <v/>
      </c>
      <c r="CH33" s="49"/>
      <c r="DE33" s="86"/>
      <c r="DF33" s="86"/>
      <c r="DG33" s="86"/>
      <c r="DH33" s="86"/>
      <c r="DI33" s="86"/>
    </row>
    <row r="34" spans="6:113" ht="21" customHeight="1">
      <c r="F34" s="251" t="s">
        <v>938</v>
      </c>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3"/>
      <c r="CG34" s="85" t="str">
        <f>IF(F32="","",F32)</f>
        <v/>
      </c>
      <c r="DE34" s="86"/>
      <c r="DF34" s="86"/>
      <c r="DG34" s="86"/>
      <c r="DH34" s="86"/>
      <c r="DI34" s="86"/>
    </row>
    <row r="35" spans="6:113" ht="12.75" customHeight="1">
      <c r="F35" s="254"/>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6"/>
      <c r="DE35" s="86"/>
      <c r="DF35" s="86"/>
      <c r="DG35" s="86"/>
      <c r="DH35" s="86"/>
      <c r="DI35" s="86"/>
    </row>
    <row r="36" spans="6:113" ht="24.75" customHeight="1">
      <c r="F36" s="257" t="s">
        <v>940</v>
      </c>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9"/>
      <c r="DE36" s="86"/>
      <c r="DF36" s="86"/>
      <c r="DG36" s="86"/>
      <c r="DH36" s="86"/>
      <c r="DI36" s="86"/>
    </row>
    <row r="37" spans="6:113" ht="9" customHeight="1">
      <c r="F37" s="257"/>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9"/>
      <c r="DE37" s="86"/>
      <c r="DF37" s="86"/>
      <c r="DG37" s="86"/>
      <c r="DH37" s="86"/>
      <c r="DI37" s="86"/>
    </row>
    <row r="38" spans="6:113" ht="12.75" customHeight="1">
      <c r="F38" s="257" t="s">
        <v>941</v>
      </c>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9"/>
      <c r="DE38" s="86"/>
      <c r="DF38" s="86"/>
      <c r="DG38" s="86"/>
      <c r="DH38" s="86"/>
      <c r="DI38" s="86"/>
    </row>
    <row r="39" spans="6:113" ht="12.75" customHeight="1">
      <c r="F39" s="257" t="s">
        <v>942</v>
      </c>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9"/>
      <c r="DE39" s="86"/>
      <c r="DF39" s="86"/>
      <c r="DG39" s="86"/>
      <c r="DH39" s="86"/>
      <c r="DI39" s="86"/>
    </row>
    <row r="40" spans="6:113" ht="12.75" customHeight="1">
      <c r="F40" s="257" t="s">
        <v>943</v>
      </c>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9"/>
      <c r="DE40" s="86"/>
      <c r="DF40" s="86"/>
      <c r="DG40" s="86"/>
      <c r="DH40" s="86"/>
      <c r="DI40" s="86"/>
    </row>
    <row r="41" spans="6:113" ht="12.75" customHeight="1">
      <c r="F41" s="257" t="s">
        <v>944</v>
      </c>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9"/>
      <c r="DE41" s="86"/>
      <c r="DF41" s="86"/>
      <c r="DG41" s="86"/>
      <c r="DH41" s="86"/>
      <c r="DI41" s="86"/>
    </row>
    <row r="42" spans="6:113" ht="12.75" customHeight="1">
      <c r="F42" s="257" t="s">
        <v>945</v>
      </c>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9"/>
      <c r="DE42" s="86"/>
      <c r="DF42" s="86"/>
      <c r="DG42" s="86"/>
      <c r="DH42" s="86"/>
      <c r="DI42" s="86"/>
    </row>
    <row r="43" spans="6:113" ht="12.75" customHeight="1">
      <c r="F43" s="257"/>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9"/>
      <c r="DE43" s="86"/>
      <c r="DF43" s="86"/>
      <c r="DG43" s="86"/>
      <c r="DH43" s="86"/>
      <c r="DI43" s="86"/>
    </row>
    <row r="44" spans="6:113" ht="25.5" customHeight="1">
      <c r="F44" s="257" t="s">
        <v>946</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9"/>
      <c r="DE44" s="86"/>
      <c r="DF44" s="86"/>
      <c r="DG44" s="86"/>
      <c r="DH44" s="86"/>
      <c r="DI44" s="86"/>
    </row>
    <row r="45" spans="6:113" ht="12.75" customHeight="1">
      <c r="F45" s="257"/>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9"/>
      <c r="DE45" s="86"/>
      <c r="DF45" s="86"/>
      <c r="DG45" s="86"/>
      <c r="DH45" s="86"/>
      <c r="DI45" s="86"/>
    </row>
    <row r="46" spans="6:113" ht="12.75" hidden="1" customHeight="1">
      <c r="F46" s="257" t="s">
        <v>947</v>
      </c>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9"/>
      <c r="DE46" s="86"/>
      <c r="DF46" s="86"/>
      <c r="DG46" s="86"/>
      <c r="DH46" s="86"/>
      <c r="DI46" s="86"/>
    </row>
    <row r="47" spans="6:113" ht="9" hidden="1" customHeight="1">
      <c r="F47" s="257"/>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9"/>
      <c r="DE47" s="86"/>
      <c r="DF47" s="86"/>
      <c r="DG47" s="86"/>
      <c r="DH47" s="86"/>
      <c r="DI47" s="86"/>
    </row>
    <row r="48" spans="6:113" ht="12.75" hidden="1" customHeight="1">
      <c r="F48" s="257" t="s">
        <v>948</v>
      </c>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9"/>
      <c r="DE48" s="86"/>
      <c r="DF48" s="86"/>
      <c r="DG48" s="86"/>
      <c r="DH48" s="86"/>
      <c r="DI48" s="86"/>
    </row>
    <row r="49" spans="6:113" ht="12.75" hidden="1" customHeight="1">
      <c r="F49" s="257" t="s">
        <v>949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9"/>
      <c r="DE49" s="86"/>
      <c r="DF49" s="86"/>
      <c r="DG49" s="86"/>
      <c r="DH49" s="86"/>
      <c r="DI49" s="86"/>
    </row>
    <row r="50" spans="6:113" ht="12.75" hidden="1" customHeight="1">
      <c r="F50" s="257"/>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9"/>
      <c r="DE50" s="86"/>
      <c r="DF50" s="86"/>
      <c r="DG50" s="86"/>
      <c r="DH50" s="86"/>
      <c r="DI50" s="86"/>
    </row>
    <row r="51" spans="6:113" ht="12.75" hidden="1" customHeight="1">
      <c r="F51" s="260" t="s">
        <v>967</v>
      </c>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2"/>
      <c r="DE51" s="86"/>
      <c r="DF51" s="86"/>
      <c r="DG51" s="86"/>
      <c r="DH51" s="86"/>
      <c r="DI51" s="86"/>
    </row>
    <row r="52" spans="6:113" ht="12.75" hidden="1" customHeight="1">
      <c r="F52" s="257"/>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9"/>
      <c r="DE52" s="86"/>
      <c r="DF52" s="86"/>
      <c r="DG52" s="86"/>
      <c r="DH52" s="86"/>
      <c r="DI52" s="86"/>
    </row>
    <row r="53" spans="6:113" ht="12.75" customHeight="1">
      <c r="F53" s="257" t="s">
        <v>939</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9"/>
      <c r="DE53" s="86"/>
      <c r="DF53" s="86"/>
      <c r="DG53" s="86"/>
      <c r="DH53" s="86"/>
      <c r="DI53" s="86"/>
    </row>
    <row r="54" spans="6:113" ht="12.75" customHeight="1">
      <c r="F54" s="355"/>
      <c r="G54" s="356"/>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8"/>
      <c r="DE54" s="86"/>
      <c r="DF54" s="86"/>
      <c r="DG54" s="86"/>
      <c r="DH54" s="86"/>
      <c r="DI54" s="86"/>
    </row>
    <row r="55" spans="6:113" ht="12.75" customHeight="1">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DE55" s="86"/>
      <c r="DF55" s="86"/>
      <c r="DG55" s="86"/>
      <c r="DH55" s="86"/>
      <c r="DI55" s="86"/>
    </row>
    <row r="56" spans="6:113" ht="21" customHeight="1">
      <c r="F56" s="245" t="s">
        <v>636</v>
      </c>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CG56" s="86"/>
      <c r="DE56" s="86"/>
      <c r="DF56" s="86"/>
      <c r="DG56" s="86"/>
      <c r="DH56" s="86"/>
      <c r="DI56" s="86"/>
    </row>
    <row r="57" spans="6:113" ht="12.75" customHeight="1">
      <c r="F57" s="184"/>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6"/>
      <c r="DE57" s="86"/>
      <c r="DF57" s="86"/>
      <c r="DG57" s="86"/>
      <c r="DH57" s="86"/>
      <c r="DI57" s="86"/>
    </row>
    <row r="58" spans="6:113" ht="12.75" customHeight="1">
      <c r="F58" s="373"/>
      <c r="G58" s="51" t="s">
        <v>586</v>
      </c>
      <c r="H58" s="51"/>
      <c r="I58" s="51"/>
      <c r="J58" s="51"/>
      <c r="K58" s="51"/>
      <c r="L58" s="51"/>
      <c r="M58" s="51"/>
      <c r="N58" s="51"/>
      <c r="O58" s="51"/>
      <c r="P58" s="51"/>
      <c r="Q58" s="51"/>
      <c r="R58" s="51"/>
      <c r="S58" s="51"/>
      <c r="T58" s="51"/>
      <c r="U58" s="51"/>
      <c r="V58" s="51"/>
      <c r="W58" s="51"/>
      <c r="X58" s="51"/>
      <c r="Y58" s="51"/>
      <c r="Z58" s="51"/>
      <c r="AA58" s="51"/>
      <c r="AB58" s="51"/>
      <c r="AC58" s="51"/>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5"/>
      <c r="DE58" s="86"/>
      <c r="DF58" s="86"/>
      <c r="DG58" s="86"/>
      <c r="DH58" s="86"/>
      <c r="DI58" s="86"/>
    </row>
    <row r="59" spans="6:113" ht="12.75" customHeight="1">
      <c r="F59" s="376"/>
      <c r="G59" s="51"/>
      <c r="H59" s="263" t="s">
        <v>637</v>
      </c>
      <c r="I59" s="263"/>
      <c r="J59" s="263"/>
      <c r="K59" s="263"/>
      <c r="L59" s="263"/>
      <c r="M59" s="263"/>
      <c r="N59" s="263"/>
      <c r="O59" s="263"/>
      <c r="P59" s="263"/>
      <c r="Q59" s="263"/>
      <c r="R59" s="263"/>
      <c r="S59" s="263"/>
      <c r="T59" s="263"/>
      <c r="U59" s="263"/>
      <c r="V59" s="263"/>
      <c r="W59" s="263"/>
      <c r="X59" s="263"/>
      <c r="Y59" s="263"/>
      <c r="Z59" s="263"/>
      <c r="AA59" s="263"/>
      <c r="AB59" s="263"/>
      <c r="AC59" s="263"/>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2"/>
      <c r="DE59" s="86"/>
      <c r="DF59" s="86"/>
      <c r="DG59" s="86"/>
      <c r="DH59" s="86"/>
      <c r="DI59" s="86"/>
    </row>
    <row r="60" spans="6:113" ht="12.75" customHeight="1">
      <c r="F60" s="53"/>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2"/>
      <c r="DE60" s="86"/>
      <c r="DF60" s="86"/>
      <c r="DG60" s="86"/>
      <c r="DH60" s="86"/>
      <c r="DI60" s="86"/>
    </row>
    <row r="61" spans="6:113" ht="12.75" customHeight="1">
      <c r="F61" s="190"/>
      <c r="G61" s="187" t="s">
        <v>638</v>
      </c>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9"/>
      <c r="DE61" s="86"/>
      <c r="DF61" s="86"/>
      <c r="DG61" s="86"/>
      <c r="DH61" s="86"/>
      <c r="DI61" s="86"/>
    </row>
    <row r="62" spans="6:113" ht="12.75" customHeight="1">
      <c r="F62" s="190"/>
      <c r="G62" s="187"/>
      <c r="H62" s="187" t="s">
        <v>959</v>
      </c>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9"/>
      <c r="DE62" s="86"/>
      <c r="DF62" s="86"/>
      <c r="DG62" s="86"/>
      <c r="DH62" s="86"/>
      <c r="DI62" s="86"/>
    </row>
    <row r="63" spans="6:113" ht="12.75" customHeight="1">
      <c r="F63" s="188"/>
      <c r="G63" s="187"/>
      <c r="H63" s="191" t="s">
        <v>639</v>
      </c>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44"/>
      <c r="AI63" s="44"/>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9"/>
      <c r="DE63" s="86"/>
      <c r="DF63" s="86"/>
      <c r="DG63" s="86"/>
      <c r="DH63" s="86"/>
      <c r="DI63" s="86"/>
    </row>
    <row r="64" spans="6:113" ht="12.75" customHeight="1">
      <c r="F64" s="190"/>
      <c r="G64" s="187"/>
      <c r="H64" s="191" t="s">
        <v>640</v>
      </c>
      <c r="I64" s="191"/>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9"/>
      <c r="DE64" s="86"/>
      <c r="DF64" s="86"/>
      <c r="DG64" s="86"/>
      <c r="DH64" s="86"/>
      <c r="DI64" s="86"/>
    </row>
    <row r="65" spans="6:114" ht="12.75" customHeight="1">
      <c r="F65" s="174"/>
      <c r="G65" s="187"/>
      <c r="H65" s="336" t="s">
        <v>958</v>
      </c>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7"/>
      <c r="DE65" s="86"/>
      <c r="DF65" s="86"/>
      <c r="DG65" s="86"/>
      <c r="DH65" s="86"/>
      <c r="DI65" s="86"/>
      <c r="DJ65" s="147"/>
    </row>
    <row r="66" spans="6:114" ht="12.75" customHeight="1">
      <c r="F66" s="190"/>
      <c r="G66" s="187"/>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7"/>
      <c r="DE66" s="86"/>
      <c r="DF66" s="86"/>
      <c r="DG66" s="86"/>
      <c r="DH66" s="86"/>
      <c r="DI66" s="86"/>
    </row>
    <row r="67" spans="6:114" ht="12.75" customHeight="1">
      <c r="F67" s="190"/>
      <c r="G67" s="187"/>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7"/>
      <c r="DE67" s="86"/>
      <c r="DF67" s="86"/>
      <c r="DG67" s="86"/>
      <c r="DH67" s="86"/>
      <c r="DI67" s="86"/>
    </row>
    <row r="68" spans="6:114" ht="12.75" customHeight="1">
      <c r="F68" s="190"/>
      <c r="G68" s="187"/>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7"/>
      <c r="DE68" s="86"/>
      <c r="DF68" s="86"/>
      <c r="DG68" s="86"/>
      <c r="DH68" s="86"/>
      <c r="DI68" s="86"/>
    </row>
    <row r="69" spans="6:114" ht="12.75" customHeight="1">
      <c r="F69" s="190"/>
      <c r="G69" s="187"/>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7"/>
      <c r="DE69" s="86"/>
      <c r="DF69" s="86"/>
      <c r="DG69" s="86"/>
      <c r="DH69" s="86"/>
      <c r="DI69" s="86"/>
    </row>
    <row r="70" spans="6:114" ht="12.75" customHeight="1">
      <c r="F70" s="190"/>
      <c r="G70" s="187"/>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7"/>
      <c r="DE70" s="86"/>
      <c r="DF70" s="86"/>
      <c r="DG70" s="86"/>
      <c r="DH70" s="86"/>
      <c r="DI70" s="86"/>
    </row>
    <row r="71" spans="6:114" ht="12.75" customHeight="1">
      <c r="F71" s="190"/>
      <c r="G71" s="187"/>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7"/>
      <c r="DE71" s="86"/>
      <c r="DF71" s="86"/>
      <c r="DG71" s="86"/>
      <c r="DH71" s="86"/>
      <c r="DI71" s="86"/>
    </row>
    <row r="72" spans="6:114" ht="12.75" customHeight="1">
      <c r="F72" s="190"/>
      <c r="G72" s="187"/>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c r="BF72" s="336"/>
      <c r="BG72" s="337"/>
      <c r="DE72" s="86"/>
      <c r="DF72" s="86"/>
      <c r="DG72" s="86"/>
      <c r="DH72" s="86"/>
      <c r="DI72" s="86"/>
    </row>
    <row r="73" spans="6:114" ht="12.75" customHeight="1">
      <c r="F73" s="53"/>
      <c r="H73" s="51"/>
      <c r="I73" s="51"/>
      <c r="J73" s="51"/>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1"/>
      <c r="AZ73" s="51"/>
      <c r="BA73" s="51"/>
      <c r="BB73" s="51"/>
      <c r="BC73" s="51"/>
      <c r="BD73" s="51"/>
      <c r="BE73" s="51"/>
      <c r="BF73" s="51"/>
      <c r="BG73" s="52"/>
      <c r="DE73" s="86"/>
      <c r="DF73" s="86"/>
      <c r="DG73" s="86"/>
      <c r="DH73" s="86"/>
      <c r="DI73" s="86"/>
    </row>
    <row r="74" spans="6:114" ht="12.75" customHeight="1">
      <c r="F74" s="53"/>
      <c r="G74" s="51" t="s">
        <v>587</v>
      </c>
      <c r="H74" s="51"/>
      <c r="I74" s="51"/>
      <c r="J74" s="51"/>
      <c r="K74" s="51" t="s">
        <v>590</v>
      </c>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1"/>
      <c r="AZ74" s="51"/>
      <c r="BA74" s="51"/>
      <c r="BB74" s="51"/>
      <c r="BC74" s="51"/>
      <c r="BD74" s="51"/>
      <c r="BE74" s="51"/>
      <c r="BF74" s="51"/>
      <c r="BG74" s="52"/>
      <c r="DE74" s="86"/>
      <c r="DF74" s="86"/>
      <c r="DG74" s="86"/>
      <c r="DH74" s="86"/>
      <c r="DI74" s="86"/>
    </row>
    <row r="75" spans="6:114" ht="12.75" customHeight="1">
      <c r="F75" s="53"/>
      <c r="G75" s="51"/>
      <c r="H75" s="51"/>
      <c r="I75" s="51"/>
      <c r="J75" s="51"/>
      <c r="K75" s="51" t="s">
        <v>641</v>
      </c>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5"/>
      <c r="DE75" s="86"/>
      <c r="DF75" s="86"/>
      <c r="DG75" s="86"/>
      <c r="DH75" s="86"/>
      <c r="DI75" s="86"/>
    </row>
    <row r="76" spans="6:114" ht="12.75" customHeight="1">
      <c r="F76" s="53"/>
      <c r="G76" s="51"/>
      <c r="H76" s="51"/>
      <c r="I76" s="51"/>
      <c r="J76" s="51"/>
      <c r="K76" s="51" t="s">
        <v>589</v>
      </c>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5"/>
      <c r="DE76" s="86"/>
      <c r="DF76" s="86"/>
      <c r="DG76" s="86"/>
      <c r="DH76" s="86"/>
      <c r="DI76" s="86"/>
    </row>
    <row r="77" spans="6:114" ht="12.75" customHeight="1">
      <c r="F77" s="53"/>
      <c r="G77" s="51"/>
      <c r="H77" s="51"/>
      <c r="I77" s="51"/>
      <c r="J77" s="51"/>
      <c r="K77" s="44" t="s">
        <v>591</v>
      </c>
      <c r="U77" s="51"/>
      <c r="V77" s="51"/>
      <c r="W77" s="51"/>
      <c r="X77" s="51"/>
      <c r="Y77" s="51"/>
      <c r="Z77" s="51"/>
      <c r="AA77" s="51"/>
      <c r="AB77" s="51"/>
      <c r="AC77" s="51"/>
      <c r="AD77" s="51"/>
      <c r="AE77" s="51"/>
      <c r="AF77" s="51"/>
      <c r="AG77" s="51"/>
      <c r="AH77" s="51"/>
      <c r="AI77" s="51"/>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2"/>
      <c r="DE77" s="86"/>
      <c r="DF77" s="86"/>
      <c r="DG77" s="86"/>
      <c r="DH77" s="86"/>
      <c r="DI77" s="86"/>
    </row>
    <row r="78" spans="6:114" ht="12.75" customHeight="1">
      <c r="F78" s="53"/>
      <c r="H78" s="51"/>
      <c r="I78" s="51"/>
      <c r="J78" s="51"/>
      <c r="K78" s="51" t="s">
        <v>588</v>
      </c>
      <c r="L78" s="51"/>
      <c r="M78" s="51"/>
      <c r="N78" s="263" t="s">
        <v>13</v>
      </c>
      <c r="O78" s="263"/>
      <c r="P78" s="263"/>
      <c r="Q78" s="263"/>
      <c r="R78" s="263"/>
      <c r="S78" s="263"/>
      <c r="T78" s="263"/>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2"/>
      <c r="DE78" s="86"/>
      <c r="DF78" s="86"/>
      <c r="DG78" s="86"/>
      <c r="DH78" s="86"/>
      <c r="DI78" s="86"/>
    </row>
    <row r="79" spans="6:114" ht="12.75" customHeight="1">
      <c r="F79" s="53"/>
      <c r="G79" s="44"/>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4"/>
      <c r="DE79" s="86"/>
      <c r="DF79" s="86"/>
      <c r="DG79" s="86"/>
      <c r="DH79" s="86"/>
      <c r="DI79" s="86"/>
    </row>
    <row r="80" spans="6:114" ht="12.75" customHeight="1">
      <c r="F80" s="190"/>
      <c r="G80" s="187" t="s">
        <v>592</v>
      </c>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4"/>
      <c r="DE80" s="86"/>
      <c r="DF80" s="86"/>
      <c r="DG80" s="86"/>
      <c r="DH80" s="86"/>
      <c r="DI80" s="86"/>
    </row>
    <row r="81" spans="6:141" ht="12.75" customHeight="1">
      <c r="F81" s="190"/>
      <c r="G81" s="187"/>
      <c r="H81" s="304" t="s">
        <v>957</v>
      </c>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5"/>
      <c r="DE81" s="86"/>
      <c r="DF81" s="86"/>
      <c r="DG81" s="86"/>
      <c r="DH81" s="86"/>
      <c r="DI81" s="86"/>
    </row>
    <row r="82" spans="6:141" ht="12.75" customHeight="1">
      <c r="F82" s="190"/>
      <c r="G82" s="187"/>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5"/>
      <c r="DE82" s="86"/>
      <c r="DF82" s="86"/>
      <c r="DG82" s="86"/>
      <c r="DH82" s="86"/>
      <c r="DI82" s="86"/>
    </row>
    <row r="83" spans="6:141" ht="12.75" customHeight="1">
      <c r="F83" s="190"/>
      <c r="G83" s="187"/>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4"/>
      <c r="DE83" s="86"/>
      <c r="DF83" s="86"/>
      <c r="DG83" s="86"/>
      <c r="DH83" s="86"/>
      <c r="DI83" s="86"/>
    </row>
    <row r="84" spans="6:141" ht="12.75" customHeight="1">
      <c r="F84" s="190"/>
      <c r="G84" s="187" t="s">
        <v>593</v>
      </c>
      <c r="H84" s="192"/>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4"/>
      <c r="DE84" s="86"/>
      <c r="DF84" s="86"/>
      <c r="DG84" s="86"/>
      <c r="DH84" s="86"/>
      <c r="DI84" s="86"/>
    </row>
    <row r="85" spans="6:141" ht="12.75" customHeight="1">
      <c r="F85" s="190"/>
      <c r="G85" s="44"/>
      <c r="H85" s="264" t="s">
        <v>594</v>
      </c>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5"/>
      <c r="DE85" s="86"/>
      <c r="DF85" s="86"/>
      <c r="DG85" s="86"/>
      <c r="DH85" s="86"/>
      <c r="DI85" s="86"/>
    </row>
    <row r="86" spans="6:141" ht="12.75" customHeight="1">
      <c r="F86" s="190"/>
      <c r="G86" s="187"/>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5"/>
      <c r="DE86" s="86"/>
      <c r="DF86" s="86"/>
      <c r="DG86" s="86"/>
      <c r="DH86" s="86"/>
      <c r="DI86" s="86"/>
    </row>
    <row r="87" spans="6:141" ht="12.75" customHeight="1">
      <c r="F87" s="190"/>
      <c r="G87" s="187"/>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93"/>
      <c r="DE87" s="86"/>
      <c r="DF87" s="86"/>
      <c r="DG87" s="86"/>
      <c r="DH87" s="86"/>
      <c r="DI87" s="86"/>
    </row>
    <row r="88" spans="6:141" ht="12.75" customHeight="1">
      <c r="F88" s="190"/>
      <c r="G88" s="187" t="s">
        <v>956</v>
      </c>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4"/>
      <c r="DE88" s="86"/>
      <c r="DF88" s="86"/>
      <c r="DG88" s="86"/>
      <c r="DH88" s="86"/>
      <c r="DI88" s="86"/>
    </row>
    <row r="89" spans="6:141" ht="12.75" customHeight="1">
      <c r="F89" s="195"/>
      <c r="G89" s="196"/>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8"/>
      <c r="DE89" s="86"/>
      <c r="DF89" s="86"/>
      <c r="DG89" s="86"/>
      <c r="DH89" s="86"/>
      <c r="DI89" s="86"/>
    </row>
    <row r="90" spans="6:141" ht="12.75" customHeight="1">
      <c r="F90" s="109"/>
      <c r="G90" s="109"/>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DE90" s="86"/>
      <c r="DF90" s="86"/>
      <c r="DG90" s="86"/>
      <c r="DH90" s="86"/>
      <c r="DI90" s="86"/>
    </row>
    <row r="91" spans="6:141" ht="35.25" customHeight="1">
      <c r="F91" s="266" t="s">
        <v>642</v>
      </c>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8"/>
      <c r="CF91" s="89" t="s">
        <v>14</v>
      </c>
      <c r="DE91" s="86"/>
      <c r="DF91" s="86"/>
      <c r="DG91" s="86"/>
      <c r="DH91" s="86"/>
      <c r="DI91" s="86"/>
    </row>
    <row r="92" spans="6:141" ht="12.75" customHeight="1">
      <c r="F92" s="269"/>
      <c r="G92" s="269"/>
      <c r="H92" s="271" t="s">
        <v>643</v>
      </c>
      <c r="I92" s="272"/>
      <c r="J92" s="272"/>
      <c r="K92" s="272"/>
      <c r="L92" s="273"/>
      <c r="M92" s="277" t="s">
        <v>644</v>
      </c>
      <c r="N92" s="278"/>
      <c r="O92" s="278"/>
      <c r="P92" s="278"/>
      <c r="Q92" s="279"/>
      <c r="R92" s="283" t="s">
        <v>645</v>
      </c>
      <c r="S92" s="283"/>
      <c r="T92" s="283"/>
      <c r="U92" s="283"/>
      <c r="V92" s="285" t="str">
        <f>IF(AND(CG24=1,CG25=1),"Conc."&amp;CHAR(10)&amp;"(mmol/L)",IF(AND(CG24=1,CG25=2),"Conc."&amp;CHAR(10)&amp;"(mg/mL)","F. W."))</f>
        <v>F. W.</v>
      </c>
      <c r="W92" s="286"/>
      <c r="X92" s="286"/>
      <c r="Y92" s="287"/>
      <c r="Z92" s="285" t="str">
        <f>IF(CG24=1,"Volume"&amp;CHAR(10)&amp;"(µL)","Amount"&amp;CHAR(10)&amp;"(mg)")</f>
        <v>Amount
(mg)</v>
      </c>
      <c r="AA92" s="286"/>
      <c r="AB92" s="286"/>
      <c r="AC92" s="287"/>
      <c r="AD92" s="291" t="str">
        <f>IF(CG24=2,"Purity"&amp;CHAR(10)&amp;"(%)","-")</f>
        <v>-</v>
      </c>
      <c r="AE92" s="291"/>
      <c r="AF92" s="291"/>
      <c r="AG92" s="293" t="s">
        <v>646</v>
      </c>
      <c r="AH92" s="293"/>
      <c r="AI92" s="293"/>
      <c r="AJ92" s="293"/>
      <c r="AK92" s="293"/>
      <c r="AL92" s="271" t="str">
        <f>IF(CG23=1,"Test Concentration","Start Concentration")&amp;IF(CG25=1," (µmol/L)"," (ug/mL)")</f>
        <v>Test Concentration (µmol/L)</v>
      </c>
      <c r="AM92" s="272"/>
      <c r="AN92" s="272"/>
      <c r="AO92" s="272"/>
      <c r="AP92" s="272"/>
      <c r="AQ92" s="272"/>
      <c r="AR92" s="272"/>
      <c r="AS92" s="272"/>
      <c r="AT92" s="272"/>
      <c r="AU92" s="272"/>
      <c r="AV92" s="272"/>
      <c r="AW92" s="272"/>
      <c r="AX92" s="272"/>
      <c r="AY92" s="272"/>
      <c r="AZ92" s="272"/>
      <c r="BA92" s="272"/>
      <c r="BB92" s="272"/>
      <c r="BC92" s="272"/>
      <c r="BD92" s="295"/>
      <c r="BE92" s="296"/>
      <c r="BF92" s="296"/>
      <c r="BG92" s="297"/>
      <c r="CF92" s="12" t="str">
        <f>H92</f>
        <v>Name</v>
      </c>
      <c r="CG92" s="85" t="s">
        <v>647</v>
      </c>
      <c r="CH92" s="12" t="str">
        <f>M92</f>
        <v>Lot #</v>
      </c>
      <c r="CI92" s="12" t="str">
        <f>R92</f>
        <v>Prep. Date</v>
      </c>
      <c r="CJ92" s="12" t="str">
        <f>V92</f>
        <v>F. W.</v>
      </c>
      <c r="CK92" s="12" t="str">
        <f>Z92</f>
        <v>Amount
(mg)</v>
      </c>
      <c r="CL92" s="12" t="str">
        <f>AD92</f>
        <v>-</v>
      </c>
      <c r="CM92" s="12" t="str">
        <f>AG92</f>
        <v>Storage Temp.</v>
      </c>
      <c r="CN92" s="12" t="str">
        <f>AL92</f>
        <v>Test Concentration (µmol/L)</v>
      </c>
      <c r="CO92" s="12"/>
      <c r="CP92" s="12"/>
      <c r="CQ92" s="12"/>
      <c r="CR92" s="12"/>
      <c r="CS92" s="12"/>
      <c r="CT92" s="12"/>
      <c r="CU92" s="12"/>
      <c r="CV92" s="12"/>
      <c r="CW92" s="12"/>
      <c r="CX92" s="13" t="s">
        <v>531</v>
      </c>
      <c r="CY92" s="13"/>
      <c r="CZ92" s="13"/>
      <c r="DE92" s="14"/>
      <c r="DF92" s="14"/>
      <c r="DG92" s="14"/>
      <c r="DH92" s="85"/>
      <c r="DI92" s="85"/>
      <c r="DR92" s="82"/>
      <c r="DS92" s="82"/>
      <c r="DT92" s="82"/>
      <c r="DU92" s="82"/>
      <c r="DV92" s="82"/>
      <c r="DW92" s="82"/>
      <c r="DX92" s="82"/>
      <c r="DY92" s="1"/>
      <c r="DZ92" s="1"/>
      <c r="EA92" s="1"/>
      <c r="EB92" s="1"/>
      <c r="EC92" s="1"/>
      <c r="ED92" s="1"/>
      <c r="EE92" s="1"/>
      <c r="EF92" s="1"/>
      <c r="EG92" s="1"/>
      <c r="EH92" s="1"/>
      <c r="EI92" s="1"/>
      <c r="EJ92" s="1"/>
      <c r="EK92" s="1"/>
    </row>
    <row r="93" spans="6:141" ht="12.75" customHeight="1">
      <c r="F93" s="270"/>
      <c r="G93" s="270"/>
      <c r="H93" s="274"/>
      <c r="I93" s="275"/>
      <c r="J93" s="275"/>
      <c r="K93" s="275"/>
      <c r="L93" s="276"/>
      <c r="M93" s="280"/>
      <c r="N93" s="281"/>
      <c r="O93" s="281"/>
      <c r="P93" s="281"/>
      <c r="Q93" s="282"/>
      <c r="R93" s="284"/>
      <c r="S93" s="284"/>
      <c r="T93" s="284"/>
      <c r="U93" s="284"/>
      <c r="V93" s="288"/>
      <c r="W93" s="289"/>
      <c r="X93" s="289"/>
      <c r="Y93" s="290"/>
      <c r="Z93" s="288"/>
      <c r="AA93" s="289"/>
      <c r="AB93" s="289"/>
      <c r="AC93" s="290"/>
      <c r="AD93" s="292"/>
      <c r="AE93" s="292"/>
      <c r="AF93" s="292"/>
      <c r="AG93" s="294"/>
      <c r="AH93" s="294"/>
      <c r="AI93" s="294"/>
      <c r="AJ93" s="294"/>
      <c r="AK93" s="294"/>
      <c r="AL93" s="301" t="str">
        <f>IF(CG23=1,"Conc1","Conc1")</f>
        <v>Conc1</v>
      </c>
      <c r="AM93" s="302"/>
      <c r="AN93" s="302"/>
      <c r="AO93" s="301" t="str">
        <f>IF(CG23=1,"Conc2","")</f>
        <v>Conc2</v>
      </c>
      <c r="AP93" s="302"/>
      <c r="AQ93" s="302"/>
      <c r="AR93" s="301" t="str">
        <f>IF(CG23=1,"Conc3","")</f>
        <v>Conc3</v>
      </c>
      <c r="AS93" s="302"/>
      <c r="AT93" s="302"/>
      <c r="AU93" s="301" t="str">
        <f>IF(CG23=1,"Conc4","")</f>
        <v>Conc4</v>
      </c>
      <c r="AV93" s="302"/>
      <c r="AW93" s="302"/>
      <c r="AX93" s="301" t="str">
        <f>IF(CG23=1,"Conc5","")</f>
        <v>Conc5</v>
      </c>
      <c r="AY93" s="302"/>
      <c r="AZ93" s="303"/>
      <c r="BA93" s="301" t="str">
        <f>IF(CG23=1,"Conc6","")</f>
        <v>Conc6</v>
      </c>
      <c r="BB93" s="302"/>
      <c r="BC93" s="303"/>
      <c r="BD93" s="298"/>
      <c r="BE93" s="299"/>
      <c r="BF93" s="299"/>
      <c r="BG93" s="300"/>
      <c r="CF93" s="12"/>
      <c r="CG93" s="12"/>
      <c r="CH93" s="12"/>
      <c r="CI93" s="12"/>
      <c r="CJ93" s="12"/>
      <c r="CK93" s="13"/>
      <c r="CL93" s="13"/>
      <c r="CM93" s="13"/>
      <c r="CN93" s="13"/>
      <c r="CO93" s="13">
        <v>1</v>
      </c>
      <c r="CP93" s="13">
        <v>2</v>
      </c>
      <c r="CQ93" s="13">
        <v>3</v>
      </c>
      <c r="CR93" s="13">
        <v>4</v>
      </c>
      <c r="CS93" s="13">
        <v>5</v>
      </c>
      <c r="CT93" s="13">
        <v>6</v>
      </c>
      <c r="CU93" s="13"/>
      <c r="CV93" s="13"/>
      <c r="CW93" s="15">
        <v>1</v>
      </c>
      <c r="CX93" s="15">
        <v>2</v>
      </c>
      <c r="CY93" s="15">
        <v>3</v>
      </c>
      <c r="CZ93" s="14">
        <v>4</v>
      </c>
      <c r="DA93" s="14">
        <v>5</v>
      </c>
      <c r="DB93" s="14">
        <v>6</v>
      </c>
      <c r="DC93" s="14">
        <v>7</v>
      </c>
      <c r="DD93" s="14">
        <v>8</v>
      </c>
      <c r="DE93" s="14">
        <v>9</v>
      </c>
      <c r="DF93" s="14">
        <v>10</v>
      </c>
      <c r="DG93" s="14"/>
      <c r="DH93" s="14"/>
      <c r="DI93" s="14"/>
      <c r="DJ93" s="80"/>
      <c r="DK93" s="80"/>
      <c r="DL93" s="81"/>
      <c r="DM93" s="81"/>
      <c r="DN93" s="81"/>
      <c r="DO93" s="81"/>
      <c r="DP93" s="81"/>
      <c r="DQ93" s="82"/>
      <c r="DR93" s="82"/>
      <c r="DS93" s="82"/>
      <c r="DT93" s="82"/>
      <c r="DU93" s="82"/>
      <c r="DV93" s="82"/>
      <c r="DW93" s="82"/>
      <c r="DX93" s="82"/>
      <c r="DY93" s="1"/>
      <c r="DZ93" s="1"/>
      <c r="EA93" s="1"/>
      <c r="EB93" s="1"/>
      <c r="EC93" s="1"/>
      <c r="ED93" s="1"/>
      <c r="EE93" s="1"/>
      <c r="EF93" s="1"/>
      <c r="EG93" s="1"/>
      <c r="EH93" s="1"/>
      <c r="EI93" s="1"/>
      <c r="EJ93" s="1"/>
      <c r="EK93" s="1"/>
    </row>
    <row r="94" spans="6:141" ht="19.5" customHeight="1">
      <c r="F94" s="315">
        <v>1</v>
      </c>
      <c r="G94" s="315"/>
      <c r="H94" s="316"/>
      <c r="I94" s="317"/>
      <c r="J94" s="317"/>
      <c r="K94" s="317"/>
      <c r="L94" s="318"/>
      <c r="M94" s="316"/>
      <c r="N94" s="317"/>
      <c r="O94" s="317"/>
      <c r="P94" s="317"/>
      <c r="Q94" s="318"/>
      <c r="R94" s="319"/>
      <c r="S94" s="320"/>
      <c r="T94" s="320"/>
      <c r="U94" s="321"/>
      <c r="V94" s="322"/>
      <c r="W94" s="322"/>
      <c r="X94" s="322"/>
      <c r="Y94" s="322"/>
      <c r="Z94" s="322"/>
      <c r="AA94" s="322"/>
      <c r="AB94" s="322"/>
      <c r="AC94" s="322"/>
      <c r="AD94" s="314" t="str">
        <f>IF(AND($CG$24=2,H94&lt;&gt;""),"&gt;95","")</f>
        <v/>
      </c>
      <c r="AE94" s="314"/>
      <c r="AF94" s="314"/>
      <c r="AG94" s="314"/>
      <c r="AH94" s="314"/>
      <c r="AI94" s="314"/>
      <c r="AJ94" s="314"/>
      <c r="AK94" s="314"/>
      <c r="AL94" s="327"/>
      <c r="AM94" s="328"/>
      <c r="AN94" s="329"/>
      <c r="AO94" s="323" t="str">
        <f>IF($AL94&lt;&gt;"",IF($CG$23=2,CX94&amp;", "&amp;CHAR(10)&amp;CY94,""),"")</f>
        <v/>
      </c>
      <c r="AP94" s="323"/>
      <c r="AQ94" s="323"/>
      <c r="AR94" s="323" t="str">
        <f>IF($AL94&lt;&gt;"",IF($CG$23=2,CZ94&amp;", "&amp;CHAR(10)&amp;DA94,""),"")</f>
        <v/>
      </c>
      <c r="AS94" s="323"/>
      <c r="AT94" s="323"/>
      <c r="AU94" s="323" t="str">
        <f>IF($AL94&lt;&gt;"",IF($CG$23=2,DB94&amp;", "&amp;CHAR(10)&amp;DC94,""),"")</f>
        <v/>
      </c>
      <c r="AV94" s="323"/>
      <c r="AW94" s="323"/>
      <c r="AX94" s="323" t="str">
        <f>IF($AL94&lt;&gt;"",IF($CG$23=2,DD94&amp;", "&amp;CHAR(10)&amp;DE94,""),"")</f>
        <v/>
      </c>
      <c r="AY94" s="323"/>
      <c r="AZ94" s="323"/>
      <c r="BA94" s="323" t="str">
        <f>IF($AL94&lt;&gt;"",IF($CG$23=2,DF94,""),"")</f>
        <v/>
      </c>
      <c r="BB94" s="323"/>
      <c r="BC94" s="323"/>
      <c r="BD94" s="324"/>
      <c r="BE94" s="325"/>
      <c r="BF94" s="325"/>
      <c r="BG94" s="326"/>
      <c r="BH94" s="137"/>
      <c r="BI94" s="137"/>
      <c r="BJ94" s="137"/>
      <c r="CE94" s="85">
        <v>1</v>
      </c>
      <c r="CF94" s="85" t="str">
        <f>IF(H94="","",H94)</f>
        <v/>
      </c>
      <c r="CG94" s="85" t="str">
        <f>IF(H94="","",BD94)</f>
        <v/>
      </c>
      <c r="CH94" s="85" t="str">
        <f>IF(H94="","",M94)</f>
        <v/>
      </c>
      <c r="CI94" s="92" t="str">
        <f>IF(H94="","",R94)</f>
        <v/>
      </c>
      <c r="CJ94" s="85" t="str">
        <f>IF(H94="","",V94)</f>
        <v/>
      </c>
      <c r="CK94" s="85" t="str">
        <f>IF(H94="","",Z94)</f>
        <v/>
      </c>
      <c r="CL94" s="85" t="str">
        <f>IF(H94="","",AD94)</f>
        <v/>
      </c>
      <c r="CM94" s="85" t="str">
        <f>IF(H94="","",AG94)</f>
        <v/>
      </c>
      <c r="CN94" s="85" t="str">
        <f>IF(H94="","",CO94&amp;CP94&amp;CQ94&amp;CR94&amp;CS94&amp;CT94)</f>
        <v/>
      </c>
      <c r="CO94" s="85" t="str">
        <f>IF(AL94="","",AL94)</f>
        <v/>
      </c>
      <c r="CP94" s="85" t="str">
        <f>IF(AO94="","",", "&amp;AO94)</f>
        <v/>
      </c>
      <c r="CQ94" s="85" t="str">
        <f>IF(AR94="","",", "&amp;AR94)</f>
        <v/>
      </c>
      <c r="CR94" s="85" t="str">
        <f>IF(AU94="","",", "&amp;AU94)</f>
        <v/>
      </c>
      <c r="CS94" s="85" t="str">
        <f>IF(AX94="","",", "&amp;AX94)</f>
        <v/>
      </c>
      <c r="CT94" s="85" t="str">
        <f>IF(BA94="","",", "&amp;BA94)</f>
        <v/>
      </c>
      <c r="CV94" s="94" t="s">
        <v>648</v>
      </c>
      <c r="CW94" s="94">
        <f t="shared" ref="CW94:CW143" si="2">AL94</f>
        <v>0</v>
      </c>
      <c r="CX94" s="16">
        <f>IF(MOD(AL94*1000,3)=0,AL94/3,AL94*0.3)</f>
        <v>0</v>
      </c>
      <c r="CY94" s="16">
        <f t="shared" ref="CY94:CY143" si="3">AL94/10</f>
        <v>0</v>
      </c>
      <c r="CZ94" s="16">
        <f t="shared" ref="CZ94:DF125" si="4">CX94/10</f>
        <v>0</v>
      </c>
      <c r="DA94" s="16">
        <f t="shared" si="4"/>
        <v>0</v>
      </c>
      <c r="DB94" s="16">
        <f t="shared" si="4"/>
        <v>0</v>
      </c>
      <c r="DC94" s="16">
        <f t="shared" si="4"/>
        <v>0</v>
      </c>
      <c r="DD94" s="16">
        <f t="shared" si="4"/>
        <v>0</v>
      </c>
      <c r="DE94" s="16">
        <f t="shared" si="4"/>
        <v>0</v>
      </c>
      <c r="DF94" s="16">
        <f t="shared" si="4"/>
        <v>0</v>
      </c>
      <c r="DG94" s="16"/>
      <c r="DH94" s="16"/>
      <c r="DI94" s="85"/>
      <c r="DT94" s="56"/>
      <c r="DU94" s="56"/>
      <c r="DV94" s="56"/>
      <c r="DW94" s="56"/>
      <c r="DX94" s="56"/>
    </row>
    <row r="95" spans="6:141" ht="19.5" customHeight="1">
      <c r="F95" s="306">
        <v>2</v>
      </c>
      <c r="G95" s="306"/>
      <c r="H95" s="307"/>
      <c r="I95" s="308"/>
      <c r="J95" s="308"/>
      <c r="K95" s="308"/>
      <c r="L95" s="309"/>
      <c r="M95" s="307"/>
      <c r="N95" s="308"/>
      <c r="O95" s="308"/>
      <c r="P95" s="308"/>
      <c r="Q95" s="309"/>
      <c r="R95" s="310"/>
      <c r="S95" s="311"/>
      <c r="T95" s="311"/>
      <c r="U95" s="311"/>
      <c r="V95" s="312"/>
      <c r="W95" s="312"/>
      <c r="X95" s="312"/>
      <c r="Y95" s="312"/>
      <c r="Z95" s="312"/>
      <c r="AA95" s="312"/>
      <c r="AB95" s="312"/>
      <c r="AC95" s="312"/>
      <c r="AD95" s="313" t="str">
        <f t="shared" ref="AD95:AD143" si="5">IF(AND($CG$24=2,H95&lt;&gt;""),"&gt;95","")</f>
        <v/>
      </c>
      <c r="AE95" s="313"/>
      <c r="AF95" s="313"/>
      <c r="AG95" s="313"/>
      <c r="AH95" s="313"/>
      <c r="AI95" s="313"/>
      <c r="AJ95" s="313"/>
      <c r="AK95" s="313"/>
      <c r="AL95" s="333"/>
      <c r="AM95" s="334"/>
      <c r="AN95" s="335"/>
      <c r="AO95" s="323" t="str">
        <f t="shared" ref="AO95:AO143" si="6">IF($AL95&lt;&gt;"",IF($CG$23=2,CX95&amp;", "&amp;CHAR(10)&amp;CY95,""),"")</f>
        <v/>
      </c>
      <c r="AP95" s="323"/>
      <c r="AQ95" s="323"/>
      <c r="AR95" s="323" t="str">
        <f t="shared" ref="AR95:AR143" si="7">IF($AL95&lt;&gt;"",IF($CG$23=2,CZ95&amp;", "&amp;CHAR(10)&amp;DA95,""),"")</f>
        <v/>
      </c>
      <c r="AS95" s="323"/>
      <c r="AT95" s="323"/>
      <c r="AU95" s="323" t="str">
        <f t="shared" ref="AU95:AU143" si="8">IF($AL95&lt;&gt;"",IF($CG$23=2,DB95&amp;", "&amp;CHAR(10)&amp;DC95,""),"")</f>
        <v/>
      </c>
      <c r="AV95" s="323"/>
      <c r="AW95" s="323"/>
      <c r="AX95" s="323" t="str">
        <f t="shared" ref="AX95:AX143" si="9">IF($AL95&lt;&gt;"",IF($CG$23=2,DD95&amp;", "&amp;CHAR(10)&amp;DE95,""),"")</f>
        <v/>
      </c>
      <c r="AY95" s="323"/>
      <c r="AZ95" s="323"/>
      <c r="BA95" s="323" t="str">
        <f t="shared" ref="BA95:BA143" si="10">IF($AL95&lt;&gt;"",IF($CG$23=2,DF95,""),"")</f>
        <v/>
      </c>
      <c r="BB95" s="323"/>
      <c r="BC95" s="323"/>
      <c r="BD95" s="330"/>
      <c r="BE95" s="331"/>
      <c r="BF95" s="331"/>
      <c r="BG95" s="332"/>
      <c r="BH95" s="137"/>
      <c r="BI95" s="137"/>
      <c r="BJ95" s="137"/>
      <c r="CE95" s="85">
        <v>2</v>
      </c>
      <c r="CF95" s="85" t="str">
        <f t="shared" ref="CF95:CF143" si="11">IF(H95="","",H95)</f>
        <v/>
      </c>
      <c r="CG95" s="85" t="str">
        <f t="shared" ref="CG95:CG143" si="12">IF(H95="","",BD95)</f>
        <v/>
      </c>
      <c r="CH95" s="85" t="str">
        <f t="shared" ref="CH95:CH143" si="13">IF(H95="","",M95)</f>
        <v/>
      </c>
      <c r="CI95" s="92" t="str">
        <f t="shared" ref="CI95:CI143" si="14">IF(H95="","",R95)</f>
        <v/>
      </c>
      <c r="CJ95" s="85" t="str">
        <f t="shared" ref="CJ95:CJ143" si="15">IF(H95="","",V95)</f>
        <v/>
      </c>
      <c r="CK95" s="85" t="str">
        <f t="shared" ref="CK95:CK143" si="16">IF(H95="","",Z95)</f>
        <v/>
      </c>
      <c r="CL95" s="85" t="str">
        <f t="shared" ref="CL95:CL143" si="17">IF(H95="","",AD95)</f>
        <v/>
      </c>
      <c r="CM95" s="85" t="str">
        <f t="shared" ref="CM95:CM143" si="18">IF(H95="","",AG95)</f>
        <v/>
      </c>
      <c r="CN95" s="85" t="str">
        <f t="shared" ref="CN95:CN143" si="19">IF(H95="","",CO95&amp;CP95&amp;CQ95&amp;CR95&amp;CS95&amp;CT95)</f>
        <v/>
      </c>
      <c r="CO95" s="85" t="str">
        <f t="shared" ref="CO95:CO143" si="20">IF(AL95="","",AL95)</f>
        <v/>
      </c>
      <c r="CP95" s="85" t="str">
        <f t="shared" ref="CP95:CP143" si="21">IF(AO95="","",", "&amp;AO95)</f>
        <v/>
      </c>
      <c r="CQ95" s="85" t="str">
        <f t="shared" ref="CQ95:CQ143" si="22">IF(AR95="","",", "&amp;AR95)</f>
        <v/>
      </c>
      <c r="CR95" s="85" t="str">
        <f t="shared" ref="CR95:CR143" si="23">IF(AU95="","",", "&amp;AU95)</f>
        <v/>
      </c>
      <c r="CS95" s="85" t="str">
        <f t="shared" ref="CS95:CS143" si="24">IF(AX95="","",", "&amp;AX95)</f>
        <v/>
      </c>
      <c r="CT95" s="85" t="str">
        <f t="shared" ref="CT95:CT143" si="25">IF(BA95="","",", "&amp;BA95)</f>
        <v/>
      </c>
      <c r="CV95" s="94" t="s">
        <v>15</v>
      </c>
      <c r="CW95" s="94">
        <f t="shared" si="2"/>
        <v>0</v>
      </c>
      <c r="CX95" s="16">
        <f t="shared" ref="CX95:CX142" si="26">IF(MOD(AL95*1000,3)=0,AL95/3,AL95*0.3)</f>
        <v>0</v>
      </c>
      <c r="CY95" s="16">
        <f t="shared" si="3"/>
        <v>0</v>
      </c>
      <c r="CZ95" s="16">
        <f t="shared" si="4"/>
        <v>0</v>
      </c>
      <c r="DA95" s="16">
        <f t="shared" si="4"/>
        <v>0</v>
      </c>
      <c r="DB95" s="16">
        <f t="shared" si="4"/>
        <v>0</v>
      </c>
      <c r="DC95" s="16">
        <f t="shared" si="4"/>
        <v>0</v>
      </c>
      <c r="DD95" s="16">
        <f t="shared" si="4"/>
        <v>0</v>
      </c>
      <c r="DE95" s="16">
        <f t="shared" si="4"/>
        <v>0</v>
      </c>
      <c r="DF95" s="16">
        <f t="shared" si="4"/>
        <v>0</v>
      </c>
      <c r="DG95" s="85"/>
      <c r="DH95" s="85"/>
      <c r="DI95" s="85"/>
      <c r="DT95" s="56"/>
      <c r="DU95" s="56"/>
      <c r="DV95" s="56"/>
      <c r="DW95" s="56"/>
      <c r="DX95" s="56"/>
    </row>
    <row r="96" spans="6:141" ht="19.5" customHeight="1">
      <c r="F96" s="306">
        <v>3</v>
      </c>
      <c r="G96" s="306"/>
      <c r="H96" s="307"/>
      <c r="I96" s="308"/>
      <c r="J96" s="308"/>
      <c r="K96" s="308"/>
      <c r="L96" s="309"/>
      <c r="M96" s="307"/>
      <c r="N96" s="308"/>
      <c r="O96" s="308"/>
      <c r="P96" s="308"/>
      <c r="Q96" s="309"/>
      <c r="R96" s="311"/>
      <c r="S96" s="311"/>
      <c r="T96" s="311"/>
      <c r="U96" s="311"/>
      <c r="V96" s="312"/>
      <c r="W96" s="312"/>
      <c r="X96" s="312"/>
      <c r="Y96" s="312"/>
      <c r="Z96" s="312"/>
      <c r="AA96" s="312"/>
      <c r="AB96" s="312"/>
      <c r="AC96" s="312"/>
      <c r="AD96" s="313" t="str">
        <f t="shared" si="5"/>
        <v/>
      </c>
      <c r="AE96" s="313"/>
      <c r="AF96" s="313"/>
      <c r="AG96" s="313"/>
      <c r="AH96" s="313"/>
      <c r="AI96" s="313"/>
      <c r="AJ96" s="313"/>
      <c r="AK96" s="313"/>
      <c r="AL96" s="333"/>
      <c r="AM96" s="334"/>
      <c r="AN96" s="335"/>
      <c r="AO96" s="323" t="str">
        <f t="shared" si="6"/>
        <v/>
      </c>
      <c r="AP96" s="323"/>
      <c r="AQ96" s="323"/>
      <c r="AR96" s="323" t="str">
        <f t="shared" si="7"/>
        <v/>
      </c>
      <c r="AS96" s="323"/>
      <c r="AT96" s="323"/>
      <c r="AU96" s="323" t="str">
        <f t="shared" si="8"/>
        <v/>
      </c>
      <c r="AV96" s="323"/>
      <c r="AW96" s="323"/>
      <c r="AX96" s="323" t="str">
        <f t="shared" si="9"/>
        <v/>
      </c>
      <c r="AY96" s="323"/>
      <c r="AZ96" s="323"/>
      <c r="BA96" s="323" t="str">
        <f t="shared" si="10"/>
        <v/>
      </c>
      <c r="BB96" s="323"/>
      <c r="BC96" s="323"/>
      <c r="BD96" s="330"/>
      <c r="BE96" s="331"/>
      <c r="BF96" s="331"/>
      <c r="BG96" s="332"/>
      <c r="BH96" s="137"/>
      <c r="BI96" s="137"/>
      <c r="BJ96" s="137"/>
      <c r="CE96" s="85">
        <v>3</v>
      </c>
      <c r="CF96" s="85" t="str">
        <f t="shared" si="11"/>
        <v/>
      </c>
      <c r="CG96" s="85" t="str">
        <f t="shared" si="12"/>
        <v/>
      </c>
      <c r="CH96" s="85" t="str">
        <f t="shared" si="13"/>
        <v/>
      </c>
      <c r="CI96" s="92" t="str">
        <f t="shared" si="14"/>
        <v/>
      </c>
      <c r="CJ96" s="85" t="str">
        <f t="shared" si="15"/>
        <v/>
      </c>
      <c r="CK96" s="85" t="str">
        <f t="shared" si="16"/>
        <v/>
      </c>
      <c r="CL96" s="85" t="str">
        <f t="shared" si="17"/>
        <v/>
      </c>
      <c r="CM96" s="85" t="str">
        <f t="shared" si="18"/>
        <v/>
      </c>
      <c r="CN96" s="85" t="str">
        <f t="shared" si="19"/>
        <v/>
      </c>
      <c r="CO96" s="85" t="str">
        <f t="shared" si="20"/>
        <v/>
      </c>
      <c r="CP96" s="85" t="str">
        <f t="shared" si="21"/>
        <v/>
      </c>
      <c r="CQ96" s="85" t="str">
        <f t="shared" si="22"/>
        <v/>
      </c>
      <c r="CR96" s="85" t="str">
        <f t="shared" si="23"/>
        <v/>
      </c>
      <c r="CS96" s="85" t="str">
        <f t="shared" si="24"/>
        <v/>
      </c>
      <c r="CT96" s="85" t="str">
        <f t="shared" si="25"/>
        <v/>
      </c>
      <c r="CV96" s="94" t="s">
        <v>16</v>
      </c>
      <c r="CW96" s="94">
        <f t="shared" si="2"/>
        <v>0</v>
      </c>
      <c r="CX96" s="16">
        <f t="shared" si="26"/>
        <v>0</v>
      </c>
      <c r="CY96" s="16">
        <f t="shared" si="3"/>
        <v>0</v>
      </c>
      <c r="CZ96" s="16">
        <f t="shared" si="4"/>
        <v>0</v>
      </c>
      <c r="DA96" s="16">
        <f t="shared" si="4"/>
        <v>0</v>
      </c>
      <c r="DB96" s="16">
        <f t="shared" si="4"/>
        <v>0</v>
      </c>
      <c r="DC96" s="16">
        <f t="shared" si="4"/>
        <v>0</v>
      </c>
      <c r="DD96" s="16">
        <f t="shared" si="4"/>
        <v>0</v>
      </c>
      <c r="DE96" s="16">
        <f t="shared" si="4"/>
        <v>0</v>
      </c>
      <c r="DF96" s="16">
        <f t="shared" si="4"/>
        <v>0</v>
      </c>
      <c r="DG96" s="85"/>
      <c r="DH96" s="85"/>
      <c r="DI96" s="85"/>
      <c r="DT96" s="56"/>
      <c r="DU96" s="56"/>
      <c r="DV96" s="56"/>
      <c r="DW96" s="56"/>
      <c r="DX96" s="56"/>
    </row>
    <row r="97" spans="6:128" ht="19.5" customHeight="1">
      <c r="F97" s="306">
        <v>4</v>
      </c>
      <c r="G97" s="306"/>
      <c r="H97" s="307"/>
      <c r="I97" s="308"/>
      <c r="J97" s="308"/>
      <c r="K97" s="308"/>
      <c r="L97" s="309"/>
      <c r="M97" s="307"/>
      <c r="N97" s="308"/>
      <c r="O97" s="308"/>
      <c r="P97" s="308"/>
      <c r="Q97" s="309"/>
      <c r="R97" s="311"/>
      <c r="S97" s="311"/>
      <c r="T97" s="311"/>
      <c r="U97" s="311"/>
      <c r="V97" s="312"/>
      <c r="W97" s="312"/>
      <c r="X97" s="312"/>
      <c r="Y97" s="312"/>
      <c r="Z97" s="312"/>
      <c r="AA97" s="312"/>
      <c r="AB97" s="312"/>
      <c r="AC97" s="312"/>
      <c r="AD97" s="313" t="str">
        <f t="shared" si="5"/>
        <v/>
      </c>
      <c r="AE97" s="313"/>
      <c r="AF97" s="313"/>
      <c r="AG97" s="313"/>
      <c r="AH97" s="313"/>
      <c r="AI97" s="313"/>
      <c r="AJ97" s="313"/>
      <c r="AK97" s="313"/>
      <c r="AL97" s="333"/>
      <c r="AM97" s="334"/>
      <c r="AN97" s="335"/>
      <c r="AO97" s="323" t="str">
        <f t="shared" si="6"/>
        <v/>
      </c>
      <c r="AP97" s="323"/>
      <c r="AQ97" s="323"/>
      <c r="AR97" s="323" t="str">
        <f t="shared" si="7"/>
        <v/>
      </c>
      <c r="AS97" s="323"/>
      <c r="AT97" s="323"/>
      <c r="AU97" s="323" t="str">
        <f t="shared" si="8"/>
        <v/>
      </c>
      <c r="AV97" s="323"/>
      <c r="AW97" s="323"/>
      <c r="AX97" s="323" t="str">
        <f t="shared" si="9"/>
        <v/>
      </c>
      <c r="AY97" s="323"/>
      <c r="AZ97" s="323"/>
      <c r="BA97" s="323" t="str">
        <f t="shared" si="10"/>
        <v/>
      </c>
      <c r="BB97" s="323"/>
      <c r="BC97" s="323"/>
      <c r="BD97" s="330"/>
      <c r="BE97" s="331"/>
      <c r="BF97" s="331"/>
      <c r="BG97" s="332"/>
      <c r="BH97" s="137"/>
      <c r="BI97" s="137"/>
      <c r="BJ97" s="137"/>
      <c r="CE97" s="85">
        <v>4</v>
      </c>
      <c r="CF97" s="85" t="str">
        <f t="shared" si="11"/>
        <v/>
      </c>
      <c r="CG97" s="85" t="str">
        <f t="shared" si="12"/>
        <v/>
      </c>
      <c r="CH97" s="85" t="str">
        <f t="shared" si="13"/>
        <v/>
      </c>
      <c r="CI97" s="92" t="str">
        <f t="shared" si="14"/>
        <v/>
      </c>
      <c r="CJ97" s="85" t="str">
        <f t="shared" si="15"/>
        <v/>
      </c>
      <c r="CK97" s="85" t="str">
        <f t="shared" si="16"/>
        <v/>
      </c>
      <c r="CL97" s="85" t="str">
        <f t="shared" si="17"/>
        <v/>
      </c>
      <c r="CM97" s="85" t="str">
        <f t="shared" si="18"/>
        <v/>
      </c>
      <c r="CN97" s="85" t="str">
        <f t="shared" si="19"/>
        <v/>
      </c>
      <c r="CO97" s="85" t="str">
        <f t="shared" si="20"/>
        <v/>
      </c>
      <c r="CP97" s="85" t="str">
        <f t="shared" si="21"/>
        <v/>
      </c>
      <c r="CQ97" s="85" t="str">
        <f t="shared" si="22"/>
        <v/>
      </c>
      <c r="CR97" s="85" t="str">
        <f t="shared" si="23"/>
        <v/>
      </c>
      <c r="CS97" s="85" t="str">
        <f t="shared" si="24"/>
        <v/>
      </c>
      <c r="CT97" s="85" t="str">
        <f t="shared" si="25"/>
        <v/>
      </c>
      <c r="CV97" s="94" t="s">
        <v>17</v>
      </c>
      <c r="CW97" s="94">
        <f t="shared" si="2"/>
        <v>0</v>
      </c>
      <c r="CX97" s="16">
        <f t="shared" si="26"/>
        <v>0</v>
      </c>
      <c r="CY97" s="16">
        <f t="shared" si="3"/>
        <v>0</v>
      </c>
      <c r="CZ97" s="16">
        <f t="shared" si="4"/>
        <v>0</v>
      </c>
      <c r="DA97" s="16">
        <f t="shared" si="4"/>
        <v>0</v>
      </c>
      <c r="DB97" s="16">
        <f t="shared" si="4"/>
        <v>0</v>
      </c>
      <c r="DC97" s="16">
        <f t="shared" si="4"/>
        <v>0</v>
      </c>
      <c r="DD97" s="16">
        <f t="shared" si="4"/>
        <v>0</v>
      </c>
      <c r="DE97" s="16">
        <f t="shared" si="4"/>
        <v>0</v>
      </c>
      <c r="DF97" s="16">
        <f t="shared" si="4"/>
        <v>0</v>
      </c>
      <c r="DG97" s="85"/>
      <c r="DH97" s="85"/>
      <c r="DI97" s="85"/>
      <c r="DT97" s="56"/>
      <c r="DU97" s="56"/>
      <c r="DV97" s="56"/>
      <c r="DW97" s="56"/>
      <c r="DX97" s="56"/>
    </row>
    <row r="98" spans="6:128" ht="19.5" customHeight="1">
      <c r="F98" s="306">
        <v>5</v>
      </c>
      <c r="G98" s="306"/>
      <c r="H98" s="307"/>
      <c r="I98" s="308"/>
      <c r="J98" s="308"/>
      <c r="K98" s="308"/>
      <c r="L98" s="309"/>
      <c r="M98" s="307"/>
      <c r="N98" s="308"/>
      <c r="O98" s="308"/>
      <c r="P98" s="308"/>
      <c r="Q98" s="309"/>
      <c r="R98" s="311"/>
      <c r="S98" s="311"/>
      <c r="T98" s="311"/>
      <c r="U98" s="311"/>
      <c r="V98" s="312"/>
      <c r="W98" s="312"/>
      <c r="X98" s="312"/>
      <c r="Y98" s="312"/>
      <c r="Z98" s="312"/>
      <c r="AA98" s="312"/>
      <c r="AB98" s="312"/>
      <c r="AC98" s="312"/>
      <c r="AD98" s="313" t="str">
        <f t="shared" si="5"/>
        <v/>
      </c>
      <c r="AE98" s="313"/>
      <c r="AF98" s="313"/>
      <c r="AG98" s="313"/>
      <c r="AH98" s="313"/>
      <c r="AI98" s="313"/>
      <c r="AJ98" s="313"/>
      <c r="AK98" s="313"/>
      <c r="AL98" s="333"/>
      <c r="AM98" s="334"/>
      <c r="AN98" s="335"/>
      <c r="AO98" s="323" t="str">
        <f t="shared" si="6"/>
        <v/>
      </c>
      <c r="AP98" s="323"/>
      <c r="AQ98" s="323"/>
      <c r="AR98" s="323" t="str">
        <f t="shared" si="7"/>
        <v/>
      </c>
      <c r="AS98" s="323"/>
      <c r="AT98" s="323"/>
      <c r="AU98" s="323" t="str">
        <f t="shared" si="8"/>
        <v/>
      </c>
      <c r="AV98" s="323"/>
      <c r="AW98" s="323"/>
      <c r="AX98" s="323" t="str">
        <f t="shared" si="9"/>
        <v/>
      </c>
      <c r="AY98" s="323"/>
      <c r="AZ98" s="323"/>
      <c r="BA98" s="323" t="str">
        <f t="shared" si="10"/>
        <v/>
      </c>
      <c r="BB98" s="323"/>
      <c r="BC98" s="323"/>
      <c r="BD98" s="330"/>
      <c r="BE98" s="331"/>
      <c r="BF98" s="331"/>
      <c r="BG98" s="332"/>
      <c r="BH98" s="137"/>
      <c r="BI98" s="137"/>
      <c r="BJ98" s="137"/>
      <c r="CE98" s="85">
        <v>5</v>
      </c>
      <c r="CF98" s="85" t="str">
        <f t="shared" si="11"/>
        <v/>
      </c>
      <c r="CG98" s="85" t="str">
        <f t="shared" si="12"/>
        <v/>
      </c>
      <c r="CH98" s="85" t="str">
        <f t="shared" si="13"/>
        <v/>
      </c>
      <c r="CI98" s="92" t="str">
        <f t="shared" si="14"/>
        <v/>
      </c>
      <c r="CJ98" s="85" t="str">
        <f t="shared" si="15"/>
        <v/>
      </c>
      <c r="CK98" s="85" t="str">
        <f t="shared" si="16"/>
        <v/>
      </c>
      <c r="CL98" s="85" t="str">
        <f t="shared" si="17"/>
        <v/>
      </c>
      <c r="CM98" s="85" t="str">
        <f t="shared" si="18"/>
        <v/>
      </c>
      <c r="CN98" s="85" t="str">
        <f t="shared" si="19"/>
        <v/>
      </c>
      <c r="CO98" s="85" t="str">
        <f t="shared" si="20"/>
        <v/>
      </c>
      <c r="CP98" s="85" t="str">
        <f t="shared" si="21"/>
        <v/>
      </c>
      <c r="CQ98" s="85" t="str">
        <f t="shared" si="22"/>
        <v/>
      </c>
      <c r="CR98" s="85" t="str">
        <f t="shared" si="23"/>
        <v/>
      </c>
      <c r="CS98" s="85" t="str">
        <f t="shared" si="24"/>
        <v/>
      </c>
      <c r="CT98" s="85" t="str">
        <f t="shared" si="25"/>
        <v/>
      </c>
      <c r="CV98" s="94" t="s">
        <v>18</v>
      </c>
      <c r="CW98" s="94">
        <f t="shared" si="2"/>
        <v>0</v>
      </c>
      <c r="CX98" s="16">
        <f t="shared" si="26"/>
        <v>0</v>
      </c>
      <c r="CY98" s="16">
        <f t="shared" si="3"/>
        <v>0</v>
      </c>
      <c r="CZ98" s="16">
        <f t="shared" si="4"/>
        <v>0</v>
      </c>
      <c r="DA98" s="16">
        <f t="shared" si="4"/>
        <v>0</v>
      </c>
      <c r="DB98" s="16">
        <f t="shared" si="4"/>
        <v>0</v>
      </c>
      <c r="DC98" s="16">
        <f t="shared" si="4"/>
        <v>0</v>
      </c>
      <c r="DD98" s="16">
        <f t="shared" si="4"/>
        <v>0</v>
      </c>
      <c r="DE98" s="16">
        <f t="shared" si="4"/>
        <v>0</v>
      </c>
      <c r="DF98" s="16">
        <f t="shared" si="4"/>
        <v>0</v>
      </c>
      <c r="DG98" s="85"/>
      <c r="DH98" s="85"/>
      <c r="DI98" s="85"/>
      <c r="DT98" s="56"/>
      <c r="DU98" s="56"/>
      <c r="DV98" s="56"/>
      <c r="DW98" s="56"/>
      <c r="DX98" s="56"/>
    </row>
    <row r="99" spans="6:128" ht="19.5" customHeight="1">
      <c r="F99" s="306">
        <v>6</v>
      </c>
      <c r="G99" s="306"/>
      <c r="H99" s="307"/>
      <c r="I99" s="308"/>
      <c r="J99" s="308"/>
      <c r="K99" s="308"/>
      <c r="L99" s="309"/>
      <c r="M99" s="307"/>
      <c r="N99" s="308"/>
      <c r="O99" s="308"/>
      <c r="P99" s="308"/>
      <c r="Q99" s="309"/>
      <c r="R99" s="311"/>
      <c r="S99" s="311"/>
      <c r="T99" s="311"/>
      <c r="U99" s="311"/>
      <c r="V99" s="312"/>
      <c r="W99" s="312"/>
      <c r="X99" s="312"/>
      <c r="Y99" s="312"/>
      <c r="Z99" s="312"/>
      <c r="AA99" s="312"/>
      <c r="AB99" s="312"/>
      <c r="AC99" s="312"/>
      <c r="AD99" s="313" t="str">
        <f t="shared" si="5"/>
        <v/>
      </c>
      <c r="AE99" s="313"/>
      <c r="AF99" s="313"/>
      <c r="AG99" s="313"/>
      <c r="AH99" s="313"/>
      <c r="AI99" s="313"/>
      <c r="AJ99" s="313"/>
      <c r="AK99" s="313"/>
      <c r="AL99" s="333"/>
      <c r="AM99" s="334"/>
      <c r="AN99" s="335"/>
      <c r="AO99" s="323" t="str">
        <f t="shared" si="6"/>
        <v/>
      </c>
      <c r="AP99" s="323"/>
      <c r="AQ99" s="323"/>
      <c r="AR99" s="323" t="str">
        <f t="shared" si="7"/>
        <v/>
      </c>
      <c r="AS99" s="323"/>
      <c r="AT99" s="323"/>
      <c r="AU99" s="323" t="str">
        <f t="shared" si="8"/>
        <v/>
      </c>
      <c r="AV99" s="323"/>
      <c r="AW99" s="323"/>
      <c r="AX99" s="323" t="str">
        <f t="shared" si="9"/>
        <v/>
      </c>
      <c r="AY99" s="323"/>
      <c r="AZ99" s="323"/>
      <c r="BA99" s="323" t="str">
        <f t="shared" si="10"/>
        <v/>
      </c>
      <c r="BB99" s="323"/>
      <c r="BC99" s="323"/>
      <c r="BD99" s="330"/>
      <c r="BE99" s="331"/>
      <c r="BF99" s="331"/>
      <c r="BG99" s="332"/>
      <c r="BH99" s="137"/>
      <c r="BI99" s="137"/>
      <c r="BJ99" s="137"/>
      <c r="CE99" s="85">
        <v>6</v>
      </c>
      <c r="CF99" s="85" t="str">
        <f t="shared" si="11"/>
        <v/>
      </c>
      <c r="CG99" s="85" t="str">
        <f t="shared" si="12"/>
        <v/>
      </c>
      <c r="CH99" s="85" t="str">
        <f t="shared" si="13"/>
        <v/>
      </c>
      <c r="CI99" s="92" t="str">
        <f t="shared" si="14"/>
        <v/>
      </c>
      <c r="CJ99" s="85" t="str">
        <f t="shared" si="15"/>
        <v/>
      </c>
      <c r="CK99" s="85" t="str">
        <f t="shared" si="16"/>
        <v/>
      </c>
      <c r="CL99" s="85" t="str">
        <f t="shared" si="17"/>
        <v/>
      </c>
      <c r="CM99" s="85" t="str">
        <f t="shared" si="18"/>
        <v/>
      </c>
      <c r="CN99" s="85" t="str">
        <f t="shared" si="19"/>
        <v/>
      </c>
      <c r="CO99" s="85" t="str">
        <f t="shared" si="20"/>
        <v/>
      </c>
      <c r="CP99" s="85" t="str">
        <f t="shared" si="21"/>
        <v/>
      </c>
      <c r="CQ99" s="85" t="str">
        <f t="shared" si="22"/>
        <v/>
      </c>
      <c r="CR99" s="85" t="str">
        <f t="shared" si="23"/>
        <v/>
      </c>
      <c r="CS99" s="85" t="str">
        <f t="shared" si="24"/>
        <v/>
      </c>
      <c r="CT99" s="85" t="str">
        <f t="shared" si="25"/>
        <v/>
      </c>
      <c r="CV99" s="94" t="s">
        <v>19</v>
      </c>
      <c r="CW99" s="94">
        <f t="shared" si="2"/>
        <v>0</v>
      </c>
      <c r="CX99" s="16">
        <f t="shared" si="26"/>
        <v>0</v>
      </c>
      <c r="CY99" s="16">
        <f t="shared" si="3"/>
        <v>0</v>
      </c>
      <c r="CZ99" s="16">
        <f t="shared" si="4"/>
        <v>0</v>
      </c>
      <c r="DA99" s="16">
        <f t="shared" si="4"/>
        <v>0</v>
      </c>
      <c r="DB99" s="16">
        <f t="shared" si="4"/>
        <v>0</v>
      </c>
      <c r="DC99" s="16">
        <f t="shared" si="4"/>
        <v>0</v>
      </c>
      <c r="DD99" s="16">
        <f t="shared" si="4"/>
        <v>0</v>
      </c>
      <c r="DE99" s="16">
        <f t="shared" si="4"/>
        <v>0</v>
      </c>
      <c r="DF99" s="16">
        <f t="shared" si="4"/>
        <v>0</v>
      </c>
      <c r="DG99" s="85"/>
      <c r="DH99" s="85"/>
      <c r="DI99" s="85"/>
      <c r="DT99" s="56"/>
      <c r="DU99" s="56"/>
      <c r="DV99" s="56"/>
      <c r="DW99" s="56"/>
      <c r="DX99" s="56"/>
    </row>
    <row r="100" spans="6:128" ht="19.5" customHeight="1">
      <c r="F100" s="306">
        <v>7</v>
      </c>
      <c r="G100" s="306"/>
      <c r="H100" s="307"/>
      <c r="I100" s="308"/>
      <c r="J100" s="308"/>
      <c r="K100" s="308"/>
      <c r="L100" s="309"/>
      <c r="M100" s="307"/>
      <c r="N100" s="308"/>
      <c r="O100" s="308"/>
      <c r="P100" s="308"/>
      <c r="Q100" s="309"/>
      <c r="R100" s="311"/>
      <c r="S100" s="311"/>
      <c r="T100" s="311"/>
      <c r="U100" s="311"/>
      <c r="V100" s="312"/>
      <c r="W100" s="312"/>
      <c r="X100" s="312"/>
      <c r="Y100" s="312"/>
      <c r="Z100" s="312"/>
      <c r="AA100" s="312"/>
      <c r="AB100" s="312"/>
      <c r="AC100" s="312"/>
      <c r="AD100" s="313" t="str">
        <f t="shared" si="5"/>
        <v/>
      </c>
      <c r="AE100" s="313"/>
      <c r="AF100" s="313"/>
      <c r="AG100" s="313"/>
      <c r="AH100" s="313"/>
      <c r="AI100" s="313"/>
      <c r="AJ100" s="313"/>
      <c r="AK100" s="313"/>
      <c r="AL100" s="333"/>
      <c r="AM100" s="334"/>
      <c r="AN100" s="335"/>
      <c r="AO100" s="323" t="str">
        <f t="shared" si="6"/>
        <v/>
      </c>
      <c r="AP100" s="323"/>
      <c r="AQ100" s="323"/>
      <c r="AR100" s="323" t="str">
        <f t="shared" si="7"/>
        <v/>
      </c>
      <c r="AS100" s="323"/>
      <c r="AT100" s="323"/>
      <c r="AU100" s="323" t="str">
        <f t="shared" si="8"/>
        <v/>
      </c>
      <c r="AV100" s="323"/>
      <c r="AW100" s="323"/>
      <c r="AX100" s="323" t="str">
        <f t="shared" si="9"/>
        <v/>
      </c>
      <c r="AY100" s="323"/>
      <c r="AZ100" s="323"/>
      <c r="BA100" s="323" t="str">
        <f t="shared" si="10"/>
        <v/>
      </c>
      <c r="BB100" s="323"/>
      <c r="BC100" s="323"/>
      <c r="BD100" s="330"/>
      <c r="BE100" s="331"/>
      <c r="BF100" s="331"/>
      <c r="BG100" s="332"/>
      <c r="BH100" s="137"/>
      <c r="BI100" s="137"/>
      <c r="BJ100" s="137"/>
      <c r="CE100" s="85">
        <v>7</v>
      </c>
      <c r="CF100" s="85" t="str">
        <f t="shared" si="11"/>
        <v/>
      </c>
      <c r="CG100" s="85" t="str">
        <f t="shared" si="12"/>
        <v/>
      </c>
      <c r="CH100" s="85" t="str">
        <f t="shared" si="13"/>
        <v/>
      </c>
      <c r="CI100" s="92" t="str">
        <f t="shared" si="14"/>
        <v/>
      </c>
      <c r="CJ100" s="85" t="str">
        <f t="shared" si="15"/>
        <v/>
      </c>
      <c r="CK100" s="85" t="str">
        <f t="shared" si="16"/>
        <v/>
      </c>
      <c r="CL100" s="85" t="str">
        <f t="shared" si="17"/>
        <v/>
      </c>
      <c r="CM100" s="85" t="str">
        <f t="shared" si="18"/>
        <v/>
      </c>
      <c r="CN100" s="85" t="str">
        <f t="shared" si="19"/>
        <v/>
      </c>
      <c r="CO100" s="85" t="str">
        <f t="shared" si="20"/>
        <v/>
      </c>
      <c r="CP100" s="85" t="str">
        <f t="shared" si="21"/>
        <v/>
      </c>
      <c r="CQ100" s="85" t="str">
        <f t="shared" si="22"/>
        <v/>
      </c>
      <c r="CR100" s="85" t="str">
        <f t="shared" si="23"/>
        <v/>
      </c>
      <c r="CS100" s="85" t="str">
        <f t="shared" si="24"/>
        <v/>
      </c>
      <c r="CT100" s="85" t="str">
        <f t="shared" si="25"/>
        <v/>
      </c>
      <c r="CV100" s="94" t="s">
        <v>20</v>
      </c>
      <c r="CW100" s="94">
        <f t="shared" si="2"/>
        <v>0</v>
      </c>
      <c r="CX100" s="16">
        <f t="shared" si="26"/>
        <v>0</v>
      </c>
      <c r="CY100" s="16">
        <f t="shared" si="3"/>
        <v>0</v>
      </c>
      <c r="CZ100" s="16">
        <f t="shared" si="4"/>
        <v>0</v>
      </c>
      <c r="DA100" s="16">
        <f t="shared" si="4"/>
        <v>0</v>
      </c>
      <c r="DB100" s="16">
        <f t="shared" si="4"/>
        <v>0</v>
      </c>
      <c r="DC100" s="16">
        <f t="shared" si="4"/>
        <v>0</v>
      </c>
      <c r="DD100" s="16">
        <f t="shared" si="4"/>
        <v>0</v>
      </c>
      <c r="DE100" s="16">
        <f t="shared" si="4"/>
        <v>0</v>
      </c>
      <c r="DF100" s="16">
        <f t="shared" si="4"/>
        <v>0</v>
      </c>
      <c r="DG100" s="85"/>
      <c r="DH100" s="85"/>
      <c r="DI100" s="85"/>
      <c r="DT100" s="56"/>
      <c r="DU100" s="56"/>
      <c r="DV100" s="56"/>
      <c r="DW100" s="56"/>
      <c r="DX100" s="56"/>
    </row>
    <row r="101" spans="6:128" ht="19.5" customHeight="1">
      <c r="F101" s="306">
        <v>8</v>
      </c>
      <c r="G101" s="306"/>
      <c r="H101" s="307"/>
      <c r="I101" s="308"/>
      <c r="J101" s="308"/>
      <c r="K101" s="308"/>
      <c r="L101" s="309"/>
      <c r="M101" s="307"/>
      <c r="N101" s="308"/>
      <c r="O101" s="308"/>
      <c r="P101" s="308"/>
      <c r="Q101" s="309"/>
      <c r="R101" s="311"/>
      <c r="S101" s="311"/>
      <c r="T101" s="311"/>
      <c r="U101" s="311"/>
      <c r="V101" s="312"/>
      <c r="W101" s="312"/>
      <c r="X101" s="312"/>
      <c r="Y101" s="312"/>
      <c r="Z101" s="312"/>
      <c r="AA101" s="312"/>
      <c r="AB101" s="312"/>
      <c r="AC101" s="312"/>
      <c r="AD101" s="313" t="str">
        <f t="shared" si="5"/>
        <v/>
      </c>
      <c r="AE101" s="313"/>
      <c r="AF101" s="313"/>
      <c r="AG101" s="313"/>
      <c r="AH101" s="313"/>
      <c r="AI101" s="313"/>
      <c r="AJ101" s="313"/>
      <c r="AK101" s="313"/>
      <c r="AL101" s="333"/>
      <c r="AM101" s="334"/>
      <c r="AN101" s="335"/>
      <c r="AO101" s="323" t="str">
        <f t="shared" si="6"/>
        <v/>
      </c>
      <c r="AP101" s="323"/>
      <c r="AQ101" s="323"/>
      <c r="AR101" s="323" t="str">
        <f t="shared" si="7"/>
        <v/>
      </c>
      <c r="AS101" s="323"/>
      <c r="AT101" s="323"/>
      <c r="AU101" s="323" t="str">
        <f t="shared" si="8"/>
        <v/>
      </c>
      <c r="AV101" s="323"/>
      <c r="AW101" s="323"/>
      <c r="AX101" s="323" t="str">
        <f t="shared" si="9"/>
        <v/>
      </c>
      <c r="AY101" s="323"/>
      <c r="AZ101" s="323"/>
      <c r="BA101" s="323" t="str">
        <f t="shared" si="10"/>
        <v/>
      </c>
      <c r="BB101" s="323"/>
      <c r="BC101" s="323"/>
      <c r="BD101" s="330"/>
      <c r="BE101" s="331"/>
      <c r="BF101" s="331"/>
      <c r="BG101" s="332"/>
      <c r="BH101" s="137"/>
      <c r="BI101" s="137"/>
      <c r="BJ101" s="137"/>
      <c r="CE101" s="85">
        <v>8</v>
      </c>
      <c r="CF101" s="85" t="str">
        <f t="shared" si="11"/>
        <v/>
      </c>
      <c r="CG101" s="85" t="str">
        <f t="shared" si="12"/>
        <v/>
      </c>
      <c r="CH101" s="85" t="str">
        <f t="shared" si="13"/>
        <v/>
      </c>
      <c r="CI101" s="92" t="str">
        <f t="shared" si="14"/>
        <v/>
      </c>
      <c r="CJ101" s="85" t="str">
        <f t="shared" si="15"/>
        <v/>
      </c>
      <c r="CK101" s="85" t="str">
        <f t="shared" si="16"/>
        <v/>
      </c>
      <c r="CL101" s="85" t="str">
        <f t="shared" si="17"/>
        <v/>
      </c>
      <c r="CM101" s="85" t="str">
        <f t="shared" si="18"/>
        <v/>
      </c>
      <c r="CN101" s="85" t="str">
        <f t="shared" si="19"/>
        <v/>
      </c>
      <c r="CO101" s="85" t="str">
        <f t="shared" si="20"/>
        <v/>
      </c>
      <c r="CP101" s="85" t="str">
        <f t="shared" si="21"/>
        <v/>
      </c>
      <c r="CQ101" s="85" t="str">
        <f t="shared" si="22"/>
        <v/>
      </c>
      <c r="CR101" s="85" t="str">
        <f t="shared" si="23"/>
        <v/>
      </c>
      <c r="CS101" s="85" t="str">
        <f t="shared" si="24"/>
        <v/>
      </c>
      <c r="CT101" s="85" t="str">
        <f t="shared" si="25"/>
        <v/>
      </c>
      <c r="CV101" s="94" t="s">
        <v>21</v>
      </c>
      <c r="CW101" s="94">
        <f t="shared" si="2"/>
        <v>0</v>
      </c>
      <c r="CX101" s="16">
        <f t="shared" si="26"/>
        <v>0</v>
      </c>
      <c r="CY101" s="16">
        <f t="shared" si="3"/>
        <v>0</v>
      </c>
      <c r="CZ101" s="16">
        <f t="shared" si="4"/>
        <v>0</v>
      </c>
      <c r="DA101" s="16">
        <f t="shared" si="4"/>
        <v>0</v>
      </c>
      <c r="DB101" s="16">
        <f t="shared" si="4"/>
        <v>0</v>
      </c>
      <c r="DC101" s="16">
        <f t="shared" si="4"/>
        <v>0</v>
      </c>
      <c r="DD101" s="16">
        <f t="shared" si="4"/>
        <v>0</v>
      </c>
      <c r="DE101" s="16">
        <f t="shared" si="4"/>
        <v>0</v>
      </c>
      <c r="DF101" s="16">
        <f t="shared" si="4"/>
        <v>0</v>
      </c>
      <c r="DG101" s="85"/>
      <c r="DH101" s="85"/>
      <c r="DI101" s="85"/>
      <c r="DT101" s="56"/>
      <c r="DU101" s="56"/>
      <c r="DV101" s="56"/>
      <c r="DW101" s="56"/>
      <c r="DX101" s="56"/>
    </row>
    <row r="102" spans="6:128" ht="19.5" customHeight="1">
      <c r="F102" s="306">
        <v>9</v>
      </c>
      <c r="G102" s="306"/>
      <c r="H102" s="307"/>
      <c r="I102" s="308"/>
      <c r="J102" s="308"/>
      <c r="K102" s="308"/>
      <c r="L102" s="309"/>
      <c r="M102" s="307"/>
      <c r="N102" s="308"/>
      <c r="O102" s="308"/>
      <c r="P102" s="308"/>
      <c r="Q102" s="309"/>
      <c r="R102" s="311"/>
      <c r="S102" s="311"/>
      <c r="T102" s="311"/>
      <c r="U102" s="311"/>
      <c r="V102" s="312"/>
      <c r="W102" s="312"/>
      <c r="X102" s="312"/>
      <c r="Y102" s="312"/>
      <c r="Z102" s="312"/>
      <c r="AA102" s="312"/>
      <c r="AB102" s="312"/>
      <c r="AC102" s="312"/>
      <c r="AD102" s="313" t="str">
        <f t="shared" si="5"/>
        <v/>
      </c>
      <c r="AE102" s="313"/>
      <c r="AF102" s="313"/>
      <c r="AG102" s="313"/>
      <c r="AH102" s="313"/>
      <c r="AI102" s="313"/>
      <c r="AJ102" s="313"/>
      <c r="AK102" s="313"/>
      <c r="AL102" s="333"/>
      <c r="AM102" s="334"/>
      <c r="AN102" s="335"/>
      <c r="AO102" s="323" t="str">
        <f t="shared" si="6"/>
        <v/>
      </c>
      <c r="AP102" s="323"/>
      <c r="AQ102" s="323"/>
      <c r="AR102" s="323" t="str">
        <f t="shared" si="7"/>
        <v/>
      </c>
      <c r="AS102" s="323"/>
      <c r="AT102" s="323"/>
      <c r="AU102" s="323" t="str">
        <f t="shared" si="8"/>
        <v/>
      </c>
      <c r="AV102" s="323"/>
      <c r="AW102" s="323"/>
      <c r="AX102" s="323" t="str">
        <f t="shared" si="9"/>
        <v/>
      </c>
      <c r="AY102" s="323"/>
      <c r="AZ102" s="323"/>
      <c r="BA102" s="323" t="str">
        <f t="shared" si="10"/>
        <v/>
      </c>
      <c r="BB102" s="323"/>
      <c r="BC102" s="323"/>
      <c r="BD102" s="330"/>
      <c r="BE102" s="331"/>
      <c r="BF102" s="331"/>
      <c r="BG102" s="332"/>
      <c r="BH102" s="137"/>
      <c r="BI102" s="137"/>
      <c r="BJ102" s="137"/>
      <c r="CE102" s="85">
        <v>9</v>
      </c>
      <c r="CF102" s="85" t="str">
        <f t="shared" si="11"/>
        <v/>
      </c>
      <c r="CG102" s="85" t="str">
        <f t="shared" si="12"/>
        <v/>
      </c>
      <c r="CH102" s="85" t="str">
        <f t="shared" si="13"/>
        <v/>
      </c>
      <c r="CI102" s="92" t="str">
        <f t="shared" si="14"/>
        <v/>
      </c>
      <c r="CJ102" s="85" t="str">
        <f t="shared" si="15"/>
        <v/>
      </c>
      <c r="CK102" s="85" t="str">
        <f t="shared" si="16"/>
        <v/>
      </c>
      <c r="CL102" s="85" t="str">
        <f t="shared" si="17"/>
        <v/>
      </c>
      <c r="CM102" s="85" t="str">
        <f t="shared" si="18"/>
        <v/>
      </c>
      <c r="CN102" s="85" t="str">
        <f t="shared" si="19"/>
        <v/>
      </c>
      <c r="CO102" s="85" t="str">
        <f t="shared" si="20"/>
        <v/>
      </c>
      <c r="CP102" s="85" t="str">
        <f t="shared" si="21"/>
        <v/>
      </c>
      <c r="CQ102" s="85" t="str">
        <f t="shared" si="22"/>
        <v/>
      </c>
      <c r="CR102" s="85" t="str">
        <f t="shared" si="23"/>
        <v/>
      </c>
      <c r="CS102" s="85" t="str">
        <f t="shared" si="24"/>
        <v/>
      </c>
      <c r="CT102" s="85" t="str">
        <f t="shared" si="25"/>
        <v/>
      </c>
      <c r="CV102" s="94" t="s">
        <v>22</v>
      </c>
      <c r="CW102" s="94">
        <f t="shared" si="2"/>
        <v>0</v>
      </c>
      <c r="CX102" s="16">
        <f t="shared" si="26"/>
        <v>0</v>
      </c>
      <c r="CY102" s="16">
        <f t="shared" si="3"/>
        <v>0</v>
      </c>
      <c r="CZ102" s="16">
        <f t="shared" si="4"/>
        <v>0</v>
      </c>
      <c r="DA102" s="16">
        <f t="shared" si="4"/>
        <v>0</v>
      </c>
      <c r="DB102" s="16">
        <f t="shared" si="4"/>
        <v>0</v>
      </c>
      <c r="DC102" s="16">
        <f t="shared" si="4"/>
        <v>0</v>
      </c>
      <c r="DD102" s="16">
        <f t="shared" si="4"/>
        <v>0</v>
      </c>
      <c r="DE102" s="16">
        <f t="shared" si="4"/>
        <v>0</v>
      </c>
      <c r="DF102" s="16">
        <f t="shared" si="4"/>
        <v>0</v>
      </c>
      <c r="DG102" s="85"/>
      <c r="DH102" s="85"/>
      <c r="DI102" s="85"/>
      <c r="DT102" s="56"/>
      <c r="DU102" s="56"/>
      <c r="DV102" s="56"/>
      <c r="DW102" s="56"/>
      <c r="DX102" s="56"/>
    </row>
    <row r="103" spans="6:128" ht="19.5" customHeight="1">
      <c r="F103" s="306">
        <v>10</v>
      </c>
      <c r="G103" s="306"/>
      <c r="H103" s="307"/>
      <c r="I103" s="308"/>
      <c r="J103" s="308"/>
      <c r="K103" s="308"/>
      <c r="L103" s="309"/>
      <c r="M103" s="307"/>
      <c r="N103" s="308"/>
      <c r="O103" s="308"/>
      <c r="P103" s="308"/>
      <c r="Q103" s="309"/>
      <c r="R103" s="311"/>
      <c r="S103" s="311"/>
      <c r="T103" s="311"/>
      <c r="U103" s="311"/>
      <c r="V103" s="312"/>
      <c r="W103" s="312"/>
      <c r="X103" s="312"/>
      <c r="Y103" s="312"/>
      <c r="Z103" s="312"/>
      <c r="AA103" s="312"/>
      <c r="AB103" s="312"/>
      <c r="AC103" s="312"/>
      <c r="AD103" s="313" t="str">
        <f t="shared" si="5"/>
        <v/>
      </c>
      <c r="AE103" s="313"/>
      <c r="AF103" s="313"/>
      <c r="AG103" s="313"/>
      <c r="AH103" s="313"/>
      <c r="AI103" s="313"/>
      <c r="AJ103" s="313"/>
      <c r="AK103" s="313"/>
      <c r="AL103" s="333"/>
      <c r="AM103" s="334"/>
      <c r="AN103" s="335"/>
      <c r="AO103" s="323" t="str">
        <f t="shared" si="6"/>
        <v/>
      </c>
      <c r="AP103" s="323"/>
      <c r="AQ103" s="323"/>
      <c r="AR103" s="323" t="str">
        <f t="shared" si="7"/>
        <v/>
      </c>
      <c r="AS103" s="323"/>
      <c r="AT103" s="323"/>
      <c r="AU103" s="323" t="str">
        <f t="shared" si="8"/>
        <v/>
      </c>
      <c r="AV103" s="323"/>
      <c r="AW103" s="323"/>
      <c r="AX103" s="323" t="str">
        <f t="shared" si="9"/>
        <v/>
      </c>
      <c r="AY103" s="323"/>
      <c r="AZ103" s="323"/>
      <c r="BA103" s="323" t="str">
        <f t="shared" si="10"/>
        <v/>
      </c>
      <c r="BB103" s="323"/>
      <c r="BC103" s="323"/>
      <c r="BD103" s="330"/>
      <c r="BE103" s="331"/>
      <c r="BF103" s="331"/>
      <c r="BG103" s="332"/>
      <c r="BH103" s="137"/>
      <c r="BI103" s="137"/>
      <c r="BJ103" s="137"/>
      <c r="CE103" s="85">
        <v>10</v>
      </c>
      <c r="CF103" s="85" t="str">
        <f t="shared" si="11"/>
        <v/>
      </c>
      <c r="CG103" s="85" t="str">
        <f t="shared" si="12"/>
        <v/>
      </c>
      <c r="CH103" s="85" t="str">
        <f t="shared" si="13"/>
        <v/>
      </c>
      <c r="CI103" s="92" t="str">
        <f t="shared" si="14"/>
        <v/>
      </c>
      <c r="CJ103" s="85" t="str">
        <f t="shared" si="15"/>
        <v/>
      </c>
      <c r="CK103" s="85" t="str">
        <f t="shared" si="16"/>
        <v/>
      </c>
      <c r="CL103" s="85" t="str">
        <f t="shared" si="17"/>
        <v/>
      </c>
      <c r="CM103" s="85" t="str">
        <f t="shared" si="18"/>
        <v/>
      </c>
      <c r="CN103" s="85" t="str">
        <f t="shared" si="19"/>
        <v/>
      </c>
      <c r="CO103" s="85" t="str">
        <f t="shared" si="20"/>
        <v/>
      </c>
      <c r="CP103" s="85" t="str">
        <f t="shared" si="21"/>
        <v/>
      </c>
      <c r="CQ103" s="85" t="str">
        <f t="shared" si="22"/>
        <v/>
      </c>
      <c r="CR103" s="85" t="str">
        <f t="shared" si="23"/>
        <v/>
      </c>
      <c r="CS103" s="85" t="str">
        <f t="shared" si="24"/>
        <v/>
      </c>
      <c r="CT103" s="85" t="str">
        <f t="shared" si="25"/>
        <v/>
      </c>
      <c r="CV103" s="94" t="s">
        <v>23</v>
      </c>
      <c r="CW103" s="94">
        <f t="shared" si="2"/>
        <v>0</v>
      </c>
      <c r="CX103" s="16">
        <f t="shared" si="26"/>
        <v>0</v>
      </c>
      <c r="CY103" s="16">
        <f t="shared" si="3"/>
        <v>0</v>
      </c>
      <c r="CZ103" s="16">
        <f t="shared" si="4"/>
        <v>0</v>
      </c>
      <c r="DA103" s="16">
        <f t="shared" si="4"/>
        <v>0</v>
      </c>
      <c r="DB103" s="16">
        <f t="shared" si="4"/>
        <v>0</v>
      </c>
      <c r="DC103" s="16">
        <f t="shared" si="4"/>
        <v>0</v>
      </c>
      <c r="DD103" s="16">
        <f t="shared" si="4"/>
        <v>0</v>
      </c>
      <c r="DE103" s="16">
        <f t="shared" si="4"/>
        <v>0</v>
      </c>
      <c r="DF103" s="16">
        <f t="shared" si="4"/>
        <v>0</v>
      </c>
      <c r="DG103" s="85"/>
      <c r="DH103" s="85"/>
      <c r="DI103" s="85"/>
      <c r="DT103" s="56"/>
      <c r="DU103" s="56"/>
      <c r="DV103" s="56"/>
      <c r="DW103" s="56"/>
      <c r="DX103" s="56"/>
    </row>
    <row r="104" spans="6:128" ht="19.5" customHeight="1">
      <c r="F104" s="306">
        <v>11</v>
      </c>
      <c r="G104" s="306"/>
      <c r="H104" s="307"/>
      <c r="I104" s="308"/>
      <c r="J104" s="308"/>
      <c r="K104" s="308"/>
      <c r="L104" s="309"/>
      <c r="M104" s="307"/>
      <c r="N104" s="308"/>
      <c r="O104" s="308"/>
      <c r="P104" s="308"/>
      <c r="Q104" s="309"/>
      <c r="R104" s="311"/>
      <c r="S104" s="311"/>
      <c r="T104" s="311"/>
      <c r="U104" s="311"/>
      <c r="V104" s="312"/>
      <c r="W104" s="312"/>
      <c r="X104" s="312"/>
      <c r="Y104" s="312"/>
      <c r="Z104" s="312"/>
      <c r="AA104" s="312"/>
      <c r="AB104" s="312"/>
      <c r="AC104" s="312"/>
      <c r="AD104" s="313" t="str">
        <f t="shared" si="5"/>
        <v/>
      </c>
      <c r="AE104" s="313"/>
      <c r="AF104" s="313"/>
      <c r="AG104" s="313"/>
      <c r="AH104" s="313"/>
      <c r="AI104" s="313"/>
      <c r="AJ104" s="313"/>
      <c r="AK104" s="313"/>
      <c r="AL104" s="333"/>
      <c r="AM104" s="334"/>
      <c r="AN104" s="335"/>
      <c r="AO104" s="323" t="str">
        <f t="shared" si="6"/>
        <v/>
      </c>
      <c r="AP104" s="323"/>
      <c r="AQ104" s="323"/>
      <c r="AR104" s="323" t="str">
        <f t="shared" si="7"/>
        <v/>
      </c>
      <c r="AS104" s="323"/>
      <c r="AT104" s="323"/>
      <c r="AU104" s="323" t="str">
        <f t="shared" si="8"/>
        <v/>
      </c>
      <c r="AV104" s="323"/>
      <c r="AW104" s="323"/>
      <c r="AX104" s="323" t="str">
        <f t="shared" si="9"/>
        <v/>
      </c>
      <c r="AY104" s="323"/>
      <c r="AZ104" s="323"/>
      <c r="BA104" s="323" t="str">
        <f t="shared" si="10"/>
        <v/>
      </c>
      <c r="BB104" s="323"/>
      <c r="BC104" s="323"/>
      <c r="BD104" s="330"/>
      <c r="BE104" s="331"/>
      <c r="BF104" s="331"/>
      <c r="BG104" s="332"/>
      <c r="BH104" s="137"/>
      <c r="BI104" s="137"/>
      <c r="BJ104" s="137"/>
      <c r="CE104" s="85">
        <v>11</v>
      </c>
      <c r="CF104" s="85" t="str">
        <f t="shared" si="11"/>
        <v/>
      </c>
      <c r="CG104" s="85" t="str">
        <f t="shared" si="12"/>
        <v/>
      </c>
      <c r="CH104" s="85" t="str">
        <f t="shared" si="13"/>
        <v/>
      </c>
      <c r="CI104" s="92" t="str">
        <f t="shared" si="14"/>
        <v/>
      </c>
      <c r="CJ104" s="85" t="str">
        <f t="shared" si="15"/>
        <v/>
      </c>
      <c r="CK104" s="85" t="str">
        <f t="shared" si="16"/>
        <v/>
      </c>
      <c r="CL104" s="85" t="str">
        <f t="shared" si="17"/>
        <v/>
      </c>
      <c r="CM104" s="85" t="str">
        <f t="shared" si="18"/>
        <v/>
      </c>
      <c r="CN104" s="85" t="str">
        <f t="shared" si="19"/>
        <v/>
      </c>
      <c r="CO104" s="85" t="str">
        <f t="shared" si="20"/>
        <v/>
      </c>
      <c r="CP104" s="85" t="str">
        <f t="shared" si="21"/>
        <v/>
      </c>
      <c r="CQ104" s="85" t="str">
        <f t="shared" si="22"/>
        <v/>
      </c>
      <c r="CR104" s="85" t="str">
        <f t="shared" si="23"/>
        <v/>
      </c>
      <c r="CS104" s="85" t="str">
        <f t="shared" si="24"/>
        <v/>
      </c>
      <c r="CT104" s="85" t="str">
        <f t="shared" si="25"/>
        <v/>
      </c>
      <c r="CV104" s="94" t="s">
        <v>24</v>
      </c>
      <c r="CW104" s="94">
        <f t="shared" si="2"/>
        <v>0</v>
      </c>
      <c r="CX104" s="16">
        <f t="shared" si="26"/>
        <v>0</v>
      </c>
      <c r="CY104" s="16">
        <f t="shared" si="3"/>
        <v>0</v>
      </c>
      <c r="CZ104" s="16">
        <f t="shared" si="4"/>
        <v>0</v>
      </c>
      <c r="DA104" s="16">
        <f t="shared" si="4"/>
        <v>0</v>
      </c>
      <c r="DB104" s="16">
        <f t="shared" si="4"/>
        <v>0</v>
      </c>
      <c r="DC104" s="16">
        <f t="shared" si="4"/>
        <v>0</v>
      </c>
      <c r="DD104" s="16">
        <f t="shared" si="4"/>
        <v>0</v>
      </c>
      <c r="DE104" s="16">
        <f t="shared" si="4"/>
        <v>0</v>
      </c>
      <c r="DF104" s="16">
        <f t="shared" si="4"/>
        <v>0</v>
      </c>
      <c r="DG104" s="85"/>
      <c r="DH104" s="85"/>
      <c r="DI104" s="85"/>
      <c r="DT104" s="56"/>
      <c r="DU104" s="56"/>
      <c r="DV104" s="56"/>
      <c r="DW104" s="56"/>
      <c r="DX104" s="56"/>
    </row>
    <row r="105" spans="6:128" ht="19.5" customHeight="1">
      <c r="F105" s="306">
        <v>12</v>
      </c>
      <c r="G105" s="306"/>
      <c r="H105" s="307"/>
      <c r="I105" s="308"/>
      <c r="J105" s="308"/>
      <c r="K105" s="308"/>
      <c r="L105" s="309"/>
      <c r="M105" s="307"/>
      <c r="N105" s="308"/>
      <c r="O105" s="308"/>
      <c r="P105" s="308"/>
      <c r="Q105" s="309"/>
      <c r="R105" s="311"/>
      <c r="S105" s="311"/>
      <c r="T105" s="311"/>
      <c r="U105" s="311"/>
      <c r="V105" s="312"/>
      <c r="W105" s="312"/>
      <c r="X105" s="312"/>
      <c r="Y105" s="312"/>
      <c r="Z105" s="312"/>
      <c r="AA105" s="312"/>
      <c r="AB105" s="312"/>
      <c r="AC105" s="312"/>
      <c r="AD105" s="313" t="str">
        <f t="shared" si="5"/>
        <v/>
      </c>
      <c r="AE105" s="313"/>
      <c r="AF105" s="313"/>
      <c r="AG105" s="313"/>
      <c r="AH105" s="313"/>
      <c r="AI105" s="313"/>
      <c r="AJ105" s="313"/>
      <c r="AK105" s="313"/>
      <c r="AL105" s="333"/>
      <c r="AM105" s="334"/>
      <c r="AN105" s="335"/>
      <c r="AO105" s="323" t="str">
        <f t="shared" si="6"/>
        <v/>
      </c>
      <c r="AP105" s="323"/>
      <c r="AQ105" s="323"/>
      <c r="AR105" s="323" t="str">
        <f t="shared" si="7"/>
        <v/>
      </c>
      <c r="AS105" s="323"/>
      <c r="AT105" s="323"/>
      <c r="AU105" s="323" t="str">
        <f t="shared" si="8"/>
        <v/>
      </c>
      <c r="AV105" s="323"/>
      <c r="AW105" s="323"/>
      <c r="AX105" s="323" t="str">
        <f t="shared" si="9"/>
        <v/>
      </c>
      <c r="AY105" s="323"/>
      <c r="AZ105" s="323"/>
      <c r="BA105" s="323" t="str">
        <f t="shared" si="10"/>
        <v/>
      </c>
      <c r="BB105" s="323"/>
      <c r="BC105" s="323"/>
      <c r="BD105" s="330"/>
      <c r="BE105" s="331"/>
      <c r="BF105" s="331"/>
      <c r="BG105" s="332"/>
      <c r="BH105" s="137"/>
      <c r="BI105" s="137"/>
      <c r="BJ105" s="137"/>
      <c r="CE105" s="85">
        <v>12</v>
      </c>
      <c r="CF105" s="85" t="str">
        <f t="shared" si="11"/>
        <v/>
      </c>
      <c r="CG105" s="85" t="str">
        <f t="shared" si="12"/>
        <v/>
      </c>
      <c r="CH105" s="85" t="str">
        <f t="shared" si="13"/>
        <v/>
      </c>
      <c r="CI105" s="92" t="str">
        <f t="shared" si="14"/>
        <v/>
      </c>
      <c r="CJ105" s="85" t="str">
        <f t="shared" si="15"/>
        <v/>
      </c>
      <c r="CK105" s="85" t="str">
        <f t="shared" si="16"/>
        <v/>
      </c>
      <c r="CL105" s="85" t="str">
        <f t="shared" si="17"/>
        <v/>
      </c>
      <c r="CM105" s="85" t="str">
        <f t="shared" si="18"/>
        <v/>
      </c>
      <c r="CN105" s="85" t="str">
        <f t="shared" si="19"/>
        <v/>
      </c>
      <c r="CO105" s="85" t="str">
        <f t="shared" si="20"/>
        <v/>
      </c>
      <c r="CP105" s="85" t="str">
        <f t="shared" si="21"/>
        <v/>
      </c>
      <c r="CQ105" s="85" t="str">
        <f t="shared" si="22"/>
        <v/>
      </c>
      <c r="CR105" s="85" t="str">
        <f t="shared" si="23"/>
        <v/>
      </c>
      <c r="CS105" s="85" t="str">
        <f t="shared" si="24"/>
        <v/>
      </c>
      <c r="CT105" s="85" t="str">
        <f t="shared" si="25"/>
        <v/>
      </c>
      <c r="CV105" s="94" t="s">
        <v>25</v>
      </c>
      <c r="CW105" s="94">
        <f t="shared" si="2"/>
        <v>0</v>
      </c>
      <c r="CX105" s="16">
        <f t="shared" si="26"/>
        <v>0</v>
      </c>
      <c r="CY105" s="16">
        <f t="shared" si="3"/>
        <v>0</v>
      </c>
      <c r="CZ105" s="16">
        <f t="shared" si="4"/>
        <v>0</v>
      </c>
      <c r="DA105" s="16">
        <f t="shared" si="4"/>
        <v>0</v>
      </c>
      <c r="DB105" s="16">
        <f t="shared" si="4"/>
        <v>0</v>
      </c>
      <c r="DC105" s="16">
        <f t="shared" si="4"/>
        <v>0</v>
      </c>
      <c r="DD105" s="16">
        <f t="shared" si="4"/>
        <v>0</v>
      </c>
      <c r="DE105" s="16">
        <f t="shared" si="4"/>
        <v>0</v>
      </c>
      <c r="DF105" s="16">
        <f t="shared" si="4"/>
        <v>0</v>
      </c>
      <c r="DG105" s="85"/>
      <c r="DH105" s="85"/>
      <c r="DI105" s="85"/>
      <c r="DT105" s="56"/>
      <c r="DU105" s="56"/>
      <c r="DV105" s="56"/>
      <c r="DW105" s="56"/>
      <c r="DX105" s="56"/>
    </row>
    <row r="106" spans="6:128" ht="19.5" customHeight="1">
      <c r="F106" s="306">
        <v>13</v>
      </c>
      <c r="G106" s="306"/>
      <c r="H106" s="307"/>
      <c r="I106" s="308"/>
      <c r="J106" s="308"/>
      <c r="K106" s="308"/>
      <c r="L106" s="309"/>
      <c r="M106" s="307"/>
      <c r="N106" s="308"/>
      <c r="O106" s="308"/>
      <c r="P106" s="308"/>
      <c r="Q106" s="309"/>
      <c r="R106" s="311"/>
      <c r="S106" s="311"/>
      <c r="T106" s="311"/>
      <c r="U106" s="311"/>
      <c r="V106" s="312"/>
      <c r="W106" s="312"/>
      <c r="X106" s="312"/>
      <c r="Y106" s="312"/>
      <c r="Z106" s="312"/>
      <c r="AA106" s="312"/>
      <c r="AB106" s="312"/>
      <c r="AC106" s="312"/>
      <c r="AD106" s="313" t="str">
        <f t="shared" si="5"/>
        <v/>
      </c>
      <c r="AE106" s="313"/>
      <c r="AF106" s="313"/>
      <c r="AG106" s="313"/>
      <c r="AH106" s="313"/>
      <c r="AI106" s="313"/>
      <c r="AJ106" s="313"/>
      <c r="AK106" s="313"/>
      <c r="AL106" s="333"/>
      <c r="AM106" s="334"/>
      <c r="AN106" s="335"/>
      <c r="AO106" s="323" t="str">
        <f t="shared" si="6"/>
        <v/>
      </c>
      <c r="AP106" s="323"/>
      <c r="AQ106" s="323"/>
      <c r="AR106" s="323" t="str">
        <f t="shared" si="7"/>
        <v/>
      </c>
      <c r="AS106" s="323"/>
      <c r="AT106" s="323"/>
      <c r="AU106" s="323" t="str">
        <f t="shared" si="8"/>
        <v/>
      </c>
      <c r="AV106" s="323"/>
      <c r="AW106" s="323"/>
      <c r="AX106" s="323" t="str">
        <f t="shared" si="9"/>
        <v/>
      </c>
      <c r="AY106" s="323"/>
      <c r="AZ106" s="323"/>
      <c r="BA106" s="323" t="str">
        <f t="shared" si="10"/>
        <v/>
      </c>
      <c r="BB106" s="323"/>
      <c r="BC106" s="323"/>
      <c r="BD106" s="330"/>
      <c r="BE106" s="331"/>
      <c r="BF106" s="331"/>
      <c r="BG106" s="332"/>
      <c r="BH106" s="137"/>
      <c r="BI106" s="137"/>
      <c r="BJ106" s="137"/>
      <c r="CE106" s="85">
        <v>13</v>
      </c>
      <c r="CF106" s="85" t="str">
        <f t="shared" si="11"/>
        <v/>
      </c>
      <c r="CG106" s="85" t="str">
        <f t="shared" si="12"/>
        <v/>
      </c>
      <c r="CH106" s="85" t="str">
        <f t="shared" si="13"/>
        <v/>
      </c>
      <c r="CI106" s="92" t="str">
        <f t="shared" si="14"/>
        <v/>
      </c>
      <c r="CJ106" s="85" t="str">
        <f t="shared" si="15"/>
        <v/>
      </c>
      <c r="CK106" s="85" t="str">
        <f t="shared" si="16"/>
        <v/>
      </c>
      <c r="CL106" s="85" t="str">
        <f t="shared" si="17"/>
        <v/>
      </c>
      <c r="CM106" s="85" t="str">
        <f t="shared" si="18"/>
        <v/>
      </c>
      <c r="CN106" s="85" t="str">
        <f t="shared" si="19"/>
        <v/>
      </c>
      <c r="CO106" s="85" t="str">
        <f t="shared" si="20"/>
        <v/>
      </c>
      <c r="CP106" s="85" t="str">
        <f t="shared" si="21"/>
        <v/>
      </c>
      <c r="CQ106" s="85" t="str">
        <f t="shared" si="22"/>
        <v/>
      </c>
      <c r="CR106" s="85" t="str">
        <f t="shared" si="23"/>
        <v/>
      </c>
      <c r="CS106" s="85" t="str">
        <f t="shared" si="24"/>
        <v/>
      </c>
      <c r="CT106" s="85" t="str">
        <f t="shared" si="25"/>
        <v/>
      </c>
      <c r="CV106" s="94" t="s">
        <v>26</v>
      </c>
      <c r="CW106" s="94">
        <f t="shared" si="2"/>
        <v>0</v>
      </c>
      <c r="CX106" s="16">
        <f t="shared" si="26"/>
        <v>0</v>
      </c>
      <c r="CY106" s="16">
        <f t="shared" si="3"/>
        <v>0</v>
      </c>
      <c r="CZ106" s="16">
        <f t="shared" si="4"/>
        <v>0</v>
      </c>
      <c r="DA106" s="16">
        <f t="shared" si="4"/>
        <v>0</v>
      </c>
      <c r="DB106" s="16">
        <f t="shared" si="4"/>
        <v>0</v>
      </c>
      <c r="DC106" s="16">
        <f t="shared" si="4"/>
        <v>0</v>
      </c>
      <c r="DD106" s="16">
        <f t="shared" si="4"/>
        <v>0</v>
      </c>
      <c r="DE106" s="16">
        <f t="shared" si="4"/>
        <v>0</v>
      </c>
      <c r="DF106" s="16">
        <f t="shared" si="4"/>
        <v>0</v>
      </c>
      <c r="DG106" s="85"/>
      <c r="DH106" s="85"/>
      <c r="DI106" s="85"/>
      <c r="DT106" s="56"/>
      <c r="DU106" s="56"/>
      <c r="DV106" s="56"/>
      <c r="DW106" s="56"/>
      <c r="DX106" s="56"/>
    </row>
    <row r="107" spans="6:128" ht="19.5" customHeight="1">
      <c r="F107" s="306">
        <v>14</v>
      </c>
      <c r="G107" s="306"/>
      <c r="H107" s="307"/>
      <c r="I107" s="308"/>
      <c r="J107" s="308"/>
      <c r="K107" s="308"/>
      <c r="L107" s="309"/>
      <c r="M107" s="307"/>
      <c r="N107" s="308"/>
      <c r="O107" s="308"/>
      <c r="P107" s="308"/>
      <c r="Q107" s="309"/>
      <c r="R107" s="311"/>
      <c r="S107" s="311"/>
      <c r="T107" s="311"/>
      <c r="U107" s="311"/>
      <c r="V107" s="312"/>
      <c r="W107" s="312"/>
      <c r="X107" s="312"/>
      <c r="Y107" s="312"/>
      <c r="Z107" s="312"/>
      <c r="AA107" s="312"/>
      <c r="AB107" s="312"/>
      <c r="AC107" s="312"/>
      <c r="AD107" s="313" t="str">
        <f t="shared" si="5"/>
        <v/>
      </c>
      <c r="AE107" s="313"/>
      <c r="AF107" s="313"/>
      <c r="AG107" s="313"/>
      <c r="AH107" s="313"/>
      <c r="AI107" s="313"/>
      <c r="AJ107" s="313"/>
      <c r="AK107" s="313"/>
      <c r="AL107" s="333"/>
      <c r="AM107" s="334"/>
      <c r="AN107" s="335"/>
      <c r="AO107" s="323" t="str">
        <f t="shared" si="6"/>
        <v/>
      </c>
      <c r="AP107" s="323"/>
      <c r="AQ107" s="323"/>
      <c r="AR107" s="323" t="str">
        <f t="shared" si="7"/>
        <v/>
      </c>
      <c r="AS107" s="323"/>
      <c r="AT107" s="323"/>
      <c r="AU107" s="323" t="str">
        <f t="shared" si="8"/>
        <v/>
      </c>
      <c r="AV107" s="323"/>
      <c r="AW107" s="323"/>
      <c r="AX107" s="323" t="str">
        <f t="shared" si="9"/>
        <v/>
      </c>
      <c r="AY107" s="323"/>
      <c r="AZ107" s="323"/>
      <c r="BA107" s="323" t="str">
        <f t="shared" si="10"/>
        <v/>
      </c>
      <c r="BB107" s="323"/>
      <c r="BC107" s="323"/>
      <c r="BD107" s="330"/>
      <c r="BE107" s="331"/>
      <c r="BF107" s="331"/>
      <c r="BG107" s="332"/>
      <c r="BH107" s="137"/>
      <c r="BI107" s="137"/>
      <c r="BJ107" s="137"/>
      <c r="CE107" s="85">
        <v>14</v>
      </c>
      <c r="CF107" s="85" t="str">
        <f t="shared" si="11"/>
        <v/>
      </c>
      <c r="CG107" s="85" t="str">
        <f t="shared" si="12"/>
        <v/>
      </c>
      <c r="CH107" s="85" t="str">
        <f t="shared" si="13"/>
        <v/>
      </c>
      <c r="CI107" s="92" t="str">
        <f t="shared" si="14"/>
        <v/>
      </c>
      <c r="CJ107" s="85" t="str">
        <f t="shared" si="15"/>
        <v/>
      </c>
      <c r="CK107" s="85" t="str">
        <f t="shared" si="16"/>
        <v/>
      </c>
      <c r="CL107" s="85" t="str">
        <f t="shared" si="17"/>
        <v/>
      </c>
      <c r="CM107" s="85" t="str">
        <f t="shared" si="18"/>
        <v/>
      </c>
      <c r="CN107" s="85" t="str">
        <f t="shared" si="19"/>
        <v/>
      </c>
      <c r="CO107" s="85" t="str">
        <f t="shared" si="20"/>
        <v/>
      </c>
      <c r="CP107" s="85" t="str">
        <f t="shared" si="21"/>
        <v/>
      </c>
      <c r="CQ107" s="85" t="str">
        <f t="shared" si="22"/>
        <v/>
      </c>
      <c r="CR107" s="85" t="str">
        <f t="shared" si="23"/>
        <v/>
      </c>
      <c r="CS107" s="85" t="str">
        <f t="shared" si="24"/>
        <v/>
      </c>
      <c r="CT107" s="85" t="str">
        <f t="shared" si="25"/>
        <v/>
      </c>
      <c r="CV107" s="94" t="s">
        <v>27</v>
      </c>
      <c r="CW107" s="94">
        <f t="shared" si="2"/>
        <v>0</v>
      </c>
      <c r="CX107" s="16">
        <f t="shared" si="26"/>
        <v>0</v>
      </c>
      <c r="CY107" s="16">
        <f t="shared" si="3"/>
        <v>0</v>
      </c>
      <c r="CZ107" s="16">
        <f t="shared" si="4"/>
        <v>0</v>
      </c>
      <c r="DA107" s="16">
        <f t="shared" si="4"/>
        <v>0</v>
      </c>
      <c r="DB107" s="16">
        <f t="shared" si="4"/>
        <v>0</v>
      </c>
      <c r="DC107" s="16">
        <f t="shared" si="4"/>
        <v>0</v>
      </c>
      <c r="DD107" s="16">
        <f t="shared" si="4"/>
        <v>0</v>
      </c>
      <c r="DE107" s="16">
        <f t="shared" si="4"/>
        <v>0</v>
      </c>
      <c r="DF107" s="16">
        <f t="shared" si="4"/>
        <v>0</v>
      </c>
      <c r="DG107" s="85"/>
      <c r="DH107" s="85"/>
      <c r="DI107" s="85"/>
      <c r="DT107" s="56"/>
      <c r="DU107" s="56"/>
      <c r="DV107" s="56"/>
      <c r="DW107" s="56"/>
      <c r="DX107" s="56"/>
    </row>
    <row r="108" spans="6:128" ht="19.5" customHeight="1">
      <c r="F108" s="306">
        <v>15</v>
      </c>
      <c r="G108" s="306"/>
      <c r="H108" s="307"/>
      <c r="I108" s="308"/>
      <c r="J108" s="308"/>
      <c r="K108" s="308"/>
      <c r="L108" s="309"/>
      <c r="M108" s="307"/>
      <c r="N108" s="308"/>
      <c r="O108" s="308"/>
      <c r="P108" s="308"/>
      <c r="Q108" s="309"/>
      <c r="R108" s="311"/>
      <c r="S108" s="311"/>
      <c r="T108" s="311"/>
      <c r="U108" s="311"/>
      <c r="V108" s="312"/>
      <c r="W108" s="312"/>
      <c r="X108" s="312"/>
      <c r="Y108" s="312"/>
      <c r="Z108" s="312"/>
      <c r="AA108" s="312"/>
      <c r="AB108" s="312"/>
      <c r="AC108" s="312"/>
      <c r="AD108" s="313" t="str">
        <f t="shared" si="5"/>
        <v/>
      </c>
      <c r="AE108" s="313"/>
      <c r="AF108" s="313"/>
      <c r="AG108" s="313"/>
      <c r="AH108" s="313"/>
      <c r="AI108" s="313"/>
      <c r="AJ108" s="313"/>
      <c r="AK108" s="313"/>
      <c r="AL108" s="333"/>
      <c r="AM108" s="334"/>
      <c r="AN108" s="335"/>
      <c r="AO108" s="323" t="str">
        <f t="shared" si="6"/>
        <v/>
      </c>
      <c r="AP108" s="323"/>
      <c r="AQ108" s="323"/>
      <c r="AR108" s="323" t="str">
        <f t="shared" si="7"/>
        <v/>
      </c>
      <c r="AS108" s="323"/>
      <c r="AT108" s="323"/>
      <c r="AU108" s="323" t="str">
        <f t="shared" si="8"/>
        <v/>
      </c>
      <c r="AV108" s="323"/>
      <c r="AW108" s="323"/>
      <c r="AX108" s="323" t="str">
        <f t="shared" si="9"/>
        <v/>
      </c>
      <c r="AY108" s="323"/>
      <c r="AZ108" s="323"/>
      <c r="BA108" s="323" t="str">
        <f t="shared" si="10"/>
        <v/>
      </c>
      <c r="BB108" s="323"/>
      <c r="BC108" s="323"/>
      <c r="BD108" s="330"/>
      <c r="BE108" s="331"/>
      <c r="BF108" s="331"/>
      <c r="BG108" s="332"/>
      <c r="BH108" s="137"/>
      <c r="BI108" s="137"/>
      <c r="BJ108" s="137"/>
      <c r="BK108" s="17"/>
      <c r="BL108" s="17"/>
      <c r="BM108" s="17"/>
      <c r="BN108" s="17"/>
      <c r="BO108" s="17"/>
      <c r="BP108" s="17"/>
      <c r="BQ108" s="17"/>
      <c r="BR108" s="17"/>
      <c r="BS108" s="17"/>
      <c r="BT108" s="17"/>
      <c r="BU108" s="17"/>
      <c r="BV108" s="17"/>
      <c r="BW108" s="17"/>
      <c r="BX108" s="17"/>
      <c r="BY108" s="17"/>
      <c r="BZ108" s="17"/>
      <c r="CA108" s="17"/>
      <c r="CB108" s="17"/>
      <c r="CE108" s="85">
        <v>15</v>
      </c>
      <c r="CF108" s="85" t="str">
        <f t="shared" si="11"/>
        <v/>
      </c>
      <c r="CG108" s="85" t="str">
        <f t="shared" si="12"/>
        <v/>
      </c>
      <c r="CH108" s="85" t="str">
        <f t="shared" si="13"/>
        <v/>
      </c>
      <c r="CI108" s="92" t="str">
        <f t="shared" si="14"/>
        <v/>
      </c>
      <c r="CJ108" s="85" t="str">
        <f t="shared" si="15"/>
        <v/>
      </c>
      <c r="CK108" s="85" t="str">
        <f t="shared" si="16"/>
        <v/>
      </c>
      <c r="CL108" s="85" t="str">
        <f t="shared" si="17"/>
        <v/>
      </c>
      <c r="CM108" s="85" t="str">
        <f t="shared" si="18"/>
        <v/>
      </c>
      <c r="CN108" s="85" t="str">
        <f t="shared" si="19"/>
        <v/>
      </c>
      <c r="CO108" s="85" t="str">
        <f t="shared" si="20"/>
        <v/>
      </c>
      <c r="CP108" s="85" t="str">
        <f t="shared" si="21"/>
        <v/>
      </c>
      <c r="CQ108" s="85" t="str">
        <f t="shared" si="22"/>
        <v/>
      </c>
      <c r="CR108" s="85" t="str">
        <f t="shared" si="23"/>
        <v/>
      </c>
      <c r="CS108" s="85" t="str">
        <f t="shared" si="24"/>
        <v/>
      </c>
      <c r="CT108" s="85" t="str">
        <f t="shared" si="25"/>
        <v/>
      </c>
      <c r="CV108" s="94" t="s">
        <v>28</v>
      </c>
      <c r="CW108" s="94">
        <f t="shared" si="2"/>
        <v>0</v>
      </c>
      <c r="CX108" s="16">
        <f t="shared" si="26"/>
        <v>0</v>
      </c>
      <c r="CY108" s="16">
        <f t="shared" si="3"/>
        <v>0</v>
      </c>
      <c r="CZ108" s="16">
        <f t="shared" si="4"/>
        <v>0</v>
      </c>
      <c r="DA108" s="16">
        <f t="shared" si="4"/>
        <v>0</v>
      </c>
      <c r="DB108" s="16">
        <f t="shared" si="4"/>
        <v>0</v>
      </c>
      <c r="DC108" s="16">
        <f t="shared" si="4"/>
        <v>0</v>
      </c>
      <c r="DD108" s="16">
        <f t="shared" si="4"/>
        <v>0</v>
      </c>
      <c r="DE108" s="16">
        <f t="shared" si="4"/>
        <v>0</v>
      </c>
      <c r="DF108" s="16">
        <f t="shared" si="4"/>
        <v>0</v>
      </c>
      <c r="DG108" s="85"/>
      <c r="DH108" s="85"/>
      <c r="DI108" s="85"/>
      <c r="DT108" s="56"/>
      <c r="DU108" s="56"/>
      <c r="DV108" s="56"/>
      <c r="DW108" s="56"/>
      <c r="DX108" s="56"/>
    </row>
    <row r="109" spans="6:128" ht="19.5" customHeight="1">
      <c r="F109" s="306">
        <v>16</v>
      </c>
      <c r="G109" s="306"/>
      <c r="H109" s="307"/>
      <c r="I109" s="308"/>
      <c r="J109" s="308"/>
      <c r="K109" s="308"/>
      <c r="L109" s="309"/>
      <c r="M109" s="307"/>
      <c r="N109" s="308"/>
      <c r="O109" s="308"/>
      <c r="P109" s="308"/>
      <c r="Q109" s="309"/>
      <c r="R109" s="311"/>
      <c r="S109" s="311"/>
      <c r="T109" s="311"/>
      <c r="U109" s="311"/>
      <c r="V109" s="312"/>
      <c r="W109" s="312"/>
      <c r="X109" s="312"/>
      <c r="Y109" s="312"/>
      <c r="Z109" s="312"/>
      <c r="AA109" s="312"/>
      <c r="AB109" s="312"/>
      <c r="AC109" s="312"/>
      <c r="AD109" s="313" t="str">
        <f t="shared" si="5"/>
        <v/>
      </c>
      <c r="AE109" s="313"/>
      <c r="AF109" s="313"/>
      <c r="AG109" s="313"/>
      <c r="AH109" s="313"/>
      <c r="AI109" s="313"/>
      <c r="AJ109" s="313"/>
      <c r="AK109" s="313"/>
      <c r="AL109" s="333"/>
      <c r="AM109" s="334"/>
      <c r="AN109" s="335"/>
      <c r="AO109" s="323" t="str">
        <f t="shared" si="6"/>
        <v/>
      </c>
      <c r="AP109" s="323"/>
      <c r="AQ109" s="323"/>
      <c r="AR109" s="323" t="str">
        <f t="shared" si="7"/>
        <v/>
      </c>
      <c r="AS109" s="323"/>
      <c r="AT109" s="323"/>
      <c r="AU109" s="323" t="str">
        <f t="shared" si="8"/>
        <v/>
      </c>
      <c r="AV109" s="323"/>
      <c r="AW109" s="323"/>
      <c r="AX109" s="323" t="str">
        <f t="shared" si="9"/>
        <v/>
      </c>
      <c r="AY109" s="323"/>
      <c r="AZ109" s="323"/>
      <c r="BA109" s="323" t="str">
        <f t="shared" si="10"/>
        <v/>
      </c>
      <c r="BB109" s="323"/>
      <c r="BC109" s="323"/>
      <c r="BD109" s="330"/>
      <c r="BE109" s="331"/>
      <c r="BF109" s="331"/>
      <c r="BG109" s="332"/>
      <c r="BH109" s="137"/>
      <c r="BI109" s="137"/>
      <c r="BJ109" s="137"/>
      <c r="BK109" s="17"/>
      <c r="BL109" s="17"/>
      <c r="BM109" s="17"/>
      <c r="BN109" s="17"/>
      <c r="BO109" s="17"/>
      <c r="BP109" s="17"/>
      <c r="BQ109" s="17"/>
      <c r="BR109" s="17"/>
      <c r="BS109" s="17"/>
      <c r="BT109" s="17"/>
      <c r="BU109" s="17"/>
      <c r="BV109" s="17"/>
      <c r="BW109" s="17"/>
      <c r="BX109" s="17"/>
      <c r="BY109" s="17"/>
      <c r="BZ109" s="17"/>
      <c r="CA109" s="17"/>
      <c r="CB109" s="17"/>
      <c r="CE109" s="85">
        <v>16</v>
      </c>
      <c r="CF109" s="85" t="str">
        <f t="shared" si="11"/>
        <v/>
      </c>
      <c r="CG109" s="85" t="str">
        <f t="shared" si="12"/>
        <v/>
      </c>
      <c r="CH109" s="85" t="str">
        <f t="shared" si="13"/>
        <v/>
      </c>
      <c r="CI109" s="92" t="str">
        <f t="shared" si="14"/>
        <v/>
      </c>
      <c r="CJ109" s="85" t="str">
        <f t="shared" si="15"/>
        <v/>
      </c>
      <c r="CK109" s="85" t="str">
        <f t="shared" si="16"/>
        <v/>
      </c>
      <c r="CL109" s="85" t="str">
        <f t="shared" si="17"/>
        <v/>
      </c>
      <c r="CM109" s="85" t="str">
        <f t="shared" si="18"/>
        <v/>
      </c>
      <c r="CN109" s="85" t="str">
        <f t="shared" si="19"/>
        <v/>
      </c>
      <c r="CO109" s="85" t="str">
        <f t="shared" si="20"/>
        <v/>
      </c>
      <c r="CP109" s="85" t="str">
        <f t="shared" si="21"/>
        <v/>
      </c>
      <c r="CQ109" s="85" t="str">
        <f t="shared" si="22"/>
        <v/>
      </c>
      <c r="CR109" s="85" t="str">
        <f t="shared" si="23"/>
        <v/>
      </c>
      <c r="CS109" s="85" t="str">
        <f t="shared" si="24"/>
        <v/>
      </c>
      <c r="CT109" s="85" t="str">
        <f t="shared" si="25"/>
        <v/>
      </c>
      <c r="CV109" s="94" t="s">
        <v>30</v>
      </c>
      <c r="CW109" s="94">
        <f t="shared" si="2"/>
        <v>0</v>
      </c>
      <c r="CX109" s="16">
        <f t="shared" si="26"/>
        <v>0</v>
      </c>
      <c r="CY109" s="16">
        <f t="shared" si="3"/>
        <v>0</v>
      </c>
      <c r="CZ109" s="16">
        <f t="shared" si="4"/>
        <v>0</v>
      </c>
      <c r="DA109" s="16">
        <f t="shared" si="4"/>
        <v>0</v>
      </c>
      <c r="DB109" s="16">
        <f t="shared" si="4"/>
        <v>0</v>
      </c>
      <c r="DC109" s="16">
        <f t="shared" si="4"/>
        <v>0</v>
      </c>
      <c r="DD109" s="16">
        <f t="shared" si="4"/>
        <v>0</v>
      </c>
      <c r="DE109" s="16">
        <f t="shared" si="4"/>
        <v>0</v>
      </c>
      <c r="DF109" s="16">
        <f t="shared" si="4"/>
        <v>0</v>
      </c>
      <c r="DG109" s="85"/>
      <c r="DH109" s="85"/>
      <c r="DI109" s="85"/>
      <c r="DT109" s="56"/>
      <c r="DU109" s="56"/>
      <c r="DV109" s="56"/>
      <c r="DW109" s="56"/>
      <c r="DX109" s="56"/>
    </row>
    <row r="110" spans="6:128" ht="19.5" customHeight="1">
      <c r="F110" s="306">
        <v>17</v>
      </c>
      <c r="G110" s="306"/>
      <c r="H110" s="307"/>
      <c r="I110" s="308"/>
      <c r="J110" s="308"/>
      <c r="K110" s="308"/>
      <c r="L110" s="309"/>
      <c r="M110" s="307"/>
      <c r="N110" s="308"/>
      <c r="O110" s="308"/>
      <c r="P110" s="308"/>
      <c r="Q110" s="309"/>
      <c r="R110" s="311"/>
      <c r="S110" s="311"/>
      <c r="T110" s="311"/>
      <c r="U110" s="311"/>
      <c r="V110" s="312"/>
      <c r="W110" s="312"/>
      <c r="X110" s="312"/>
      <c r="Y110" s="312"/>
      <c r="Z110" s="312"/>
      <c r="AA110" s="312"/>
      <c r="AB110" s="312"/>
      <c r="AC110" s="312"/>
      <c r="AD110" s="313" t="str">
        <f t="shared" si="5"/>
        <v/>
      </c>
      <c r="AE110" s="313"/>
      <c r="AF110" s="313"/>
      <c r="AG110" s="313"/>
      <c r="AH110" s="313"/>
      <c r="AI110" s="313"/>
      <c r="AJ110" s="313"/>
      <c r="AK110" s="313"/>
      <c r="AL110" s="333"/>
      <c r="AM110" s="334"/>
      <c r="AN110" s="335"/>
      <c r="AO110" s="323" t="str">
        <f t="shared" si="6"/>
        <v/>
      </c>
      <c r="AP110" s="323"/>
      <c r="AQ110" s="323"/>
      <c r="AR110" s="323" t="str">
        <f t="shared" si="7"/>
        <v/>
      </c>
      <c r="AS110" s="323"/>
      <c r="AT110" s="323"/>
      <c r="AU110" s="323" t="str">
        <f t="shared" si="8"/>
        <v/>
      </c>
      <c r="AV110" s="323"/>
      <c r="AW110" s="323"/>
      <c r="AX110" s="323" t="str">
        <f t="shared" si="9"/>
        <v/>
      </c>
      <c r="AY110" s="323"/>
      <c r="AZ110" s="323"/>
      <c r="BA110" s="323" t="str">
        <f t="shared" si="10"/>
        <v/>
      </c>
      <c r="BB110" s="323"/>
      <c r="BC110" s="323"/>
      <c r="BD110" s="330"/>
      <c r="BE110" s="331"/>
      <c r="BF110" s="331"/>
      <c r="BG110" s="332"/>
      <c r="BH110" s="137"/>
      <c r="BI110" s="137"/>
      <c r="BJ110" s="137"/>
      <c r="BK110" s="17"/>
      <c r="BL110" s="17"/>
      <c r="BM110" s="17"/>
      <c r="BN110" s="17"/>
      <c r="BO110" s="17"/>
      <c r="BP110" s="17"/>
      <c r="BQ110" s="17"/>
      <c r="BR110" s="17"/>
      <c r="BS110" s="17"/>
      <c r="BT110" s="17"/>
      <c r="BU110" s="17"/>
      <c r="BV110" s="17"/>
      <c r="BW110" s="17"/>
      <c r="BX110" s="17"/>
      <c r="BY110" s="17"/>
      <c r="BZ110" s="17"/>
      <c r="CA110" s="17"/>
      <c r="CB110" s="17"/>
      <c r="CE110" s="85">
        <v>17</v>
      </c>
      <c r="CF110" s="85" t="str">
        <f t="shared" si="11"/>
        <v/>
      </c>
      <c r="CG110" s="85" t="str">
        <f t="shared" si="12"/>
        <v/>
      </c>
      <c r="CH110" s="85" t="str">
        <f t="shared" si="13"/>
        <v/>
      </c>
      <c r="CI110" s="92" t="str">
        <f t="shared" si="14"/>
        <v/>
      </c>
      <c r="CJ110" s="85" t="str">
        <f t="shared" si="15"/>
        <v/>
      </c>
      <c r="CK110" s="85" t="str">
        <f t="shared" si="16"/>
        <v/>
      </c>
      <c r="CL110" s="85" t="str">
        <f t="shared" si="17"/>
        <v/>
      </c>
      <c r="CM110" s="85" t="str">
        <f t="shared" si="18"/>
        <v/>
      </c>
      <c r="CN110" s="85" t="str">
        <f t="shared" si="19"/>
        <v/>
      </c>
      <c r="CO110" s="85" t="str">
        <f t="shared" si="20"/>
        <v/>
      </c>
      <c r="CP110" s="85" t="str">
        <f t="shared" si="21"/>
        <v/>
      </c>
      <c r="CQ110" s="85" t="str">
        <f t="shared" si="22"/>
        <v/>
      </c>
      <c r="CR110" s="85" t="str">
        <f t="shared" si="23"/>
        <v/>
      </c>
      <c r="CS110" s="85" t="str">
        <f t="shared" si="24"/>
        <v/>
      </c>
      <c r="CT110" s="85" t="str">
        <f t="shared" si="25"/>
        <v/>
      </c>
      <c r="CV110" s="94" t="s">
        <v>31</v>
      </c>
      <c r="CW110" s="94">
        <f t="shared" si="2"/>
        <v>0</v>
      </c>
      <c r="CX110" s="16">
        <f t="shared" si="26"/>
        <v>0</v>
      </c>
      <c r="CY110" s="16">
        <f t="shared" si="3"/>
        <v>0</v>
      </c>
      <c r="CZ110" s="16">
        <f t="shared" si="4"/>
        <v>0</v>
      </c>
      <c r="DA110" s="16">
        <f t="shared" si="4"/>
        <v>0</v>
      </c>
      <c r="DB110" s="16">
        <f t="shared" si="4"/>
        <v>0</v>
      </c>
      <c r="DC110" s="16">
        <f t="shared" si="4"/>
        <v>0</v>
      </c>
      <c r="DD110" s="16">
        <f t="shared" si="4"/>
        <v>0</v>
      </c>
      <c r="DE110" s="16">
        <f t="shared" si="4"/>
        <v>0</v>
      </c>
      <c r="DF110" s="16">
        <f t="shared" si="4"/>
        <v>0</v>
      </c>
      <c r="DG110" s="85"/>
      <c r="DH110" s="85"/>
      <c r="DI110" s="85"/>
      <c r="DT110" s="56"/>
      <c r="DU110" s="56"/>
      <c r="DV110" s="56"/>
      <c r="DW110" s="56"/>
      <c r="DX110" s="56"/>
    </row>
    <row r="111" spans="6:128" ht="19.5" customHeight="1">
      <c r="F111" s="306">
        <v>18</v>
      </c>
      <c r="G111" s="306"/>
      <c r="H111" s="307"/>
      <c r="I111" s="308"/>
      <c r="J111" s="308"/>
      <c r="K111" s="308"/>
      <c r="L111" s="309"/>
      <c r="M111" s="307"/>
      <c r="N111" s="308"/>
      <c r="O111" s="308"/>
      <c r="P111" s="308"/>
      <c r="Q111" s="309"/>
      <c r="R111" s="311"/>
      <c r="S111" s="311"/>
      <c r="T111" s="311"/>
      <c r="U111" s="311"/>
      <c r="V111" s="312"/>
      <c r="W111" s="312"/>
      <c r="X111" s="312"/>
      <c r="Y111" s="312"/>
      <c r="Z111" s="312"/>
      <c r="AA111" s="312"/>
      <c r="AB111" s="312"/>
      <c r="AC111" s="312"/>
      <c r="AD111" s="313" t="str">
        <f t="shared" si="5"/>
        <v/>
      </c>
      <c r="AE111" s="313"/>
      <c r="AF111" s="313"/>
      <c r="AG111" s="313"/>
      <c r="AH111" s="313"/>
      <c r="AI111" s="313"/>
      <c r="AJ111" s="313"/>
      <c r="AK111" s="313"/>
      <c r="AL111" s="333"/>
      <c r="AM111" s="334"/>
      <c r="AN111" s="335"/>
      <c r="AO111" s="323" t="str">
        <f t="shared" si="6"/>
        <v/>
      </c>
      <c r="AP111" s="323"/>
      <c r="AQ111" s="323"/>
      <c r="AR111" s="323" t="str">
        <f t="shared" si="7"/>
        <v/>
      </c>
      <c r="AS111" s="323"/>
      <c r="AT111" s="323"/>
      <c r="AU111" s="323" t="str">
        <f t="shared" si="8"/>
        <v/>
      </c>
      <c r="AV111" s="323"/>
      <c r="AW111" s="323"/>
      <c r="AX111" s="323" t="str">
        <f t="shared" si="9"/>
        <v/>
      </c>
      <c r="AY111" s="323"/>
      <c r="AZ111" s="323"/>
      <c r="BA111" s="323" t="str">
        <f t="shared" si="10"/>
        <v/>
      </c>
      <c r="BB111" s="323"/>
      <c r="BC111" s="323"/>
      <c r="BD111" s="330"/>
      <c r="BE111" s="331"/>
      <c r="BF111" s="331"/>
      <c r="BG111" s="332"/>
      <c r="BH111" s="137"/>
      <c r="BI111" s="137"/>
      <c r="BJ111" s="137"/>
      <c r="BK111" s="17"/>
      <c r="BL111" s="17"/>
      <c r="BM111" s="17"/>
      <c r="BN111" s="17"/>
      <c r="BO111" s="17"/>
      <c r="BP111" s="17"/>
      <c r="BQ111" s="17"/>
      <c r="BR111" s="17"/>
      <c r="BS111" s="17"/>
      <c r="BT111" s="17"/>
      <c r="BU111" s="17"/>
      <c r="BV111" s="17"/>
      <c r="BW111" s="17"/>
      <c r="BX111" s="17"/>
      <c r="BY111" s="17"/>
      <c r="BZ111" s="17"/>
      <c r="CA111" s="17"/>
      <c r="CB111" s="17"/>
      <c r="CE111" s="85">
        <v>18</v>
      </c>
      <c r="CF111" s="85" t="str">
        <f t="shared" si="11"/>
        <v/>
      </c>
      <c r="CG111" s="85" t="str">
        <f t="shared" si="12"/>
        <v/>
      </c>
      <c r="CH111" s="85" t="str">
        <f t="shared" si="13"/>
        <v/>
      </c>
      <c r="CI111" s="92" t="str">
        <f t="shared" si="14"/>
        <v/>
      </c>
      <c r="CJ111" s="85" t="str">
        <f t="shared" si="15"/>
        <v/>
      </c>
      <c r="CK111" s="85" t="str">
        <f t="shared" si="16"/>
        <v/>
      </c>
      <c r="CL111" s="85" t="str">
        <f t="shared" si="17"/>
        <v/>
      </c>
      <c r="CM111" s="85" t="str">
        <f t="shared" si="18"/>
        <v/>
      </c>
      <c r="CN111" s="85" t="str">
        <f t="shared" si="19"/>
        <v/>
      </c>
      <c r="CO111" s="85" t="str">
        <f t="shared" si="20"/>
        <v/>
      </c>
      <c r="CP111" s="85" t="str">
        <f t="shared" si="21"/>
        <v/>
      </c>
      <c r="CQ111" s="85" t="str">
        <f t="shared" si="22"/>
        <v/>
      </c>
      <c r="CR111" s="85" t="str">
        <f t="shared" si="23"/>
        <v/>
      </c>
      <c r="CS111" s="85" t="str">
        <f t="shared" si="24"/>
        <v/>
      </c>
      <c r="CT111" s="85" t="str">
        <f t="shared" si="25"/>
        <v/>
      </c>
      <c r="CV111" s="94" t="s">
        <v>33</v>
      </c>
      <c r="CW111" s="94">
        <f t="shared" si="2"/>
        <v>0</v>
      </c>
      <c r="CX111" s="16">
        <f t="shared" si="26"/>
        <v>0</v>
      </c>
      <c r="CY111" s="16">
        <f t="shared" si="3"/>
        <v>0</v>
      </c>
      <c r="CZ111" s="16">
        <f t="shared" si="4"/>
        <v>0</v>
      </c>
      <c r="DA111" s="16">
        <f t="shared" si="4"/>
        <v>0</v>
      </c>
      <c r="DB111" s="16">
        <f t="shared" si="4"/>
        <v>0</v>
      </c>
      <c r="DC111" s="16">
        <f t="shared" si="4"/>
        <v>0</v>
      </c>
      <c r="DD111" s="16">
        <f t="shared" si="4"/>
        <v>0</v>
      </c>
      <c r="DE111" s="16">
        <f t="shared" si="4"/>
        <v>0</v>
      </c>
      <c r="DF111" s="16">
        <f t="shared" si="4"/>
        <v>0</v>
      </c>
      <c r="DG111" s="85"/>
      <c r="DH111" s="85"/>
      <c r="DI111" s="85"/>
      <c r="DT111" s="56"/>
      <c r="DU111" s="56"/>
      <c r="DV111" s="56"/>
      <c r="DW111" s="56"/>
      <c r="DX111" s="56"/>
    </row>
    <row r="112" spans="6:128" ht="19.5" customHeight="1">
      <c r="F112" s="306">
        <v>19</v>
      </c>
      <c r="G112" s="306"/>
      <c r="H112" s="307"/>
      <c r="I112" s="308"/>
      <c r="J112" s="308"/>
      <c r="K112" s="308"/>
      <c r="L112" s="309"/>
      <c r="M112" s="307"/>
      <c r="N112" s="308"/>
      <c r="O112" s="308"/>
      <c r="P112" s="308"/>
      <c r="Q112" s="309"/>
      <c r="R112" s="311"/>
      <c r="S112" s="311"/>
      <c r="T112" s="311"/>
      <c r="U112" s="311"/>
      <c r="V112" s="312"/>
      <c r="W112" s="312"/>
      <c r="X112" s="312"/>
      <c r="Y112" s="312"/>
      <c r="Z112" s="312"/>
      <c r="AA112" s="312"/>
      <c r="AB112" s="312"/>
      <c r="AC112" s="312"/>
      <c r="AD112" s="313" t="str">
        <f t="shared" si="5"/>
        <v/>
      </c>
      <c r="AE112" s="313"/>
      <c r="AF112" s="313"/>
      <c r="AG112" s="313"/>
      <c r="AH112" s="313"/>
      <c r="AI112" s="313"/>
      <c r="AJ112" s="313"/>
      <c r="AK112" s="313"/>
      <c r="AL112" s="333"/>
      <c r="AM112" s="334"/>
      <c r="AN112" s="335"/>
      <c r="AO112" s="323" t="str">
        <f t="shared" si="6"/>
        <v/>
      </c>
      <c r="AP112" s="323"/>
      <c r="AQ112" s="323"/>
      <c r="AR112" s="323" t="str">
        <f t="shared" si="7"/>
        <v/>
      </c>
      <c r="AS112" s="323"/>
      <c r="AT112" s="323"/>
      <c r="AU112" s="323" t="str">
        <f t="shared" si="8"/>
        <v/>
      </c>
      <c r="AV112" s="323"/>
      <c r="AW112" s="323"/>
      <c r="AX112" s="323" t="str">
        <f t="shared" si="9"/>
        <v/>
      </c>
      <c r="AY112" s="323"/>
      <c r="AZ112" s="323"/>
      <c r="BA112" s="323" t="str">
        <f t="shared" si="10"/>
        <v/>
      </c>
      <c r="BB112" s="323"/>
      <c r="BC112" s="323"/>
      <c r="BD112" s="330"/>
      <c r="BE112" s="331"/>
      <c r="BF112" s="331"/>
      <c r="BG112" s="332"/>
      <c r="BH112" s="137"/>
      <c r="BI112" s="137"/>
      <c r="BJ112" s="137"/>
      <c r="BK112" s="17"/>
      <c r="BL112" s="17"/>
      <c r="BM112" s="17"/>
      <c r="BN112" s="17"/>
      <c r="BO112" s="17"/>
      <c r="BP112" s="17"/>
      <c r="BQ112" s="17"/>
      <c r="BR112" s="17"/>
      <c r="BS112" s="17"/>
      <c r="BT112" s="17"/>
      <c r="BU112" s="17"/>
      <c r="BV112" s="17"/>
      <c r="BW112" s="17"/>
      <c r="BX112" s="17"/>
      <c r="BY112" s="17"/>
      <c r="BZ112" s="17"/>
      <c r="CA112" s="17"/>
      <c r="CB112" s="17"/>
      <c r="CE112" s="85">
        <v>19</v>
      </c>
      <c r="CF112" s="85" t="str">
        <f t="shared" si="11"/>
        <v/>
      </c>
      <c r="CG112" s="85" t="str">
        <f t="shared" si="12"/>
        <v/>
      </c>
      <c r="CH112" s="85" t="str">
        <f t="shared" si="13"/>
        <v/>
      </c>
      <c r="CI112" s="92" t="str">
        <f t="shared" si="14"/>
        <v/>
      </c>
      <c r="CJ112" s="85" t="str">
        <f t="shared" si="15"/>
        <v/>
      </c>
      <c r="CK112" s="85" t="str">
        <f t="shared" si="16"/>
        <v/>
      </c>
      <c r="CL112" s="85" t="str">
        <f t="shared" si="17"/>
        <v/>
      </c>
      <c r="CM112" s="85" t="str">
        <f t="shared" si="18"/>
        <v/>
      </c>
      <c r="CN112" s="85" t="str">
        <f t="shared" si="19"/>
        <v/>
      </c>
      <c r="CO112" s="85" t="str">
        <f t="shared" si="20"/>
        <v/>
      </c>
      <c r="CP112" s="85" t="str">
        <f t="shared" si="21"/>
        <v/>
      </c>
      <c r="CQ112" s="85" t="str">
        <f t="shared" si="22"/>
        <v/>
      </c>
      <c r="CR112" s="85" t="str">
        <f t="shared" si="23"/>
        <v/>
      </c>
      <c r="CS112" s="85" t="str">
        <f t="shared" si="24"/>
        <v/>
      </c>
      <c r="CT112" s="85" t="str">
        <f t="shared" si="25"/>
        <v/>
      </c>
      <c r="CV112" s="94" t="s">
        <v>35</v>
      </c>
      <c r="CW112" s="94">
        <f t="shared" si="2"/>
        <v>0</v>
      </c>
      <c r="CX112" s="16">
        <f t="shared" si="26"/>
        <v>0</v>
      </c>
      <c r="CY112" s="16">
        <f t="shared" si="3"/>
        <v>0</v>
      </c>
      <c r="CZ112" s="16">
        <f t="shared" si="4"/>
        <v>0</v>
      </c>
      <c r="DA112" s="16">
        <f t="shared" si="4"/>
        <v>0</v>
      </c>
      <c r="DB112" s="16">
        <f t="shared" si="4"/>
        <v>0</v>
      </c>
      <c r="DC112" s="16">
        <f t="shared" si="4"/>
        <v>0</v>
      </c>
      <c r="DD112" s="16">
        <f t="shared" si="4"/>
        <v>0</v>
      </c>
      <c r="DE112" s="16">
        <f t="shared" si="4"/>
        <v>0</v>
      </c>
      <c r="DF112" s="16">
        <f t="shared" si="4"/>
        <v>0</v>
      </c>
      <c r="DG112" s="85"/>
      <c r="DH112" s="85"/>
      <c r="DI112" s="85"/>
      <c r="DT112" s="56"/>
      <c r="DU112" s="56"/>
      <c r="DV112" s="56"/>
      <c r="DW112" s="56"/>
      <c r="DX112" s="56"/>
    </row>
    <row r="113" spans="6:128" ht="19.5" customHeight="1">
      <c r="F113" s="306">
        <v>20</v>
      </c>
      <c r="G113" s="306"/>
      <c r="H113" s="307"/>
      <c r="I113" s="308"/>
      <c r="J113" s="308"/>
      <c r="K113" s="308"/>
      <c r="L113" s="309"/>
      <c r="M113" s="307"/>
      <c r="N113" s="308"/>
      <c r="O113" s="308"/>
      <c r="P113" s="308"/>
      <c r="Q113" s="309"/>
      <c r="R113" s="311"/>
      <c r="S113" s="311"/>
      <c r="T113" s="311"/>
      <c r="U113" s="311"/>
      <c r="V113" s="312"/>
      <c r="W113" s="312"/>
      <c r="X113" s="312"/>
      <c r="Y113" s="312"/>
      <c r="Z113" s="312"/>
      <c r="AA113" s="312"/>
      <c r="AB113" s="312"/>
      <c r="AC113" s="312"/>
      <c r="AD113" s="313" t="str">
        <f t="shared" si="5"/>
        <v/>
      </c>
      <c r="AE113" s="313"/>
      <c r="AF113" s="313"/>
      <c r="AG113" s="313"/>
      <c r="AH113" s="313"/>
      <c r="AI113" s="313"/>
      <c r="AJ113" s="313"/>
      <c r="AK113" s="313"/>
      <c r="AL113" s="333"/>
      <c r="AM113" s="334"/>
      <c r="AN113" s="335"/>
      <c r="AO113" s="323" t="str">
        <f t="shared" si="6"/>
        <v/>
      </c>
      <c r="AP113" s="323"/>
      <c r="AQ113" s="323"/>
      <c r="AR113" s="323" t="str">
        <f t="shared" si="7"/>
        <v/>
      </c>
      <c r="AS113" s="323"/>
      <c r="AT113" s="323"/>
      <c r="AU113" s="323" t="str">
        <f t="shared" si="8"/>
        <v/>
      </c>
      <c r="AV113" s="323"/>
      <c r="AW113" s="323"/>
      <c r="AX113" s="323" t="str">
        <f t="shared" si="9"/>
        <v/>
      </c>
      <c r="AY113" s="323"/>
      <c r="AZ113" s="323"/>
      <c r="BA113" s="323" t="str">
        <f t="shared" si="10"/>
        <v/>
      </c>
      <c r="BB113" s="323"/>
      <c r="BC113" s="323"/>
      <c r="BD113" s="330"/>
      <c r="BE113" s="331"/>
      <c r="BF113" s="331"/>
      <c r="BG113" s="332"/>
      <c r="BH113" s="137"/>
      <c r="BI113" s="137"/>
      <c r="BJ113" s="137"/>
      <c r="BK113" s="17"/>
      <c r="BL113" s="17"/>
      <c r="BM113" s="17"/>
      <c r="BN113" s="17"/>
      <c r="BO113" s="17"/>
      <c r="BP113" s="17"/>
      <c r="BQ113" s="17"/>
      <c r="BR113" s="17"/>
      <c r="BS113" s="17"/>
      <c r="BT113" s="17"/>
      <c r="BU113" s="17"/>
      <c r="BV113" s="17"/>
      <c r="BW113" s="17"/>
      <c r="BX113" s="17"/>
      <c r="BY113" s="17"/>
      <c r="BZ113" s="17"/>
      <c r="CA113" s="17"/>
      <c r="CB113" s="17"/>
      <c r="CE113" s="85">
        <v>20</v>
      </c>
      <c r="CF113" s="85" t="str">
        <f t="shared" si="11"/>
        <v/>
      </c>
      <c r="CG113" s="85" t="str">
        <f t="shared" si="12"/>
        <v/>
      </c>
      <c r="CH113" s="85" t="str">
        <f t="shared" si="13"/>
        <v/>
      </c>
      <c r="CI113" s="92" t="str">
        <f t="shared" si="14"/>
        <v/>
      </c>
      <c r="CJ113" s="85" t="str">
        <f t="shared" si="15"/>
        <v/>
      </c>
      <c r="CK113" s="85" t="str">
        <f t="shared" si="16"/>
        <v/>
      </c>
      <c r="CL113" s="85" t="str">
        <f t="shared" si="17"/>
        <v/>
      </c>
      <c r="CM113" s="85" t="str">
        <f t="shared" si="18"/>
        <v/>
      </c>
      <c r="CN113" s="85" t="str">
        <f t="shared" si="19"/>
        <v/>
      </c>
      <c r="CO113" s="85" t="str">
        <f t="shared" si="20"/>
        <v/>
      </c>
      <c r="CP113" s="85" t="str">
        <f t="shared" si="21"/>
        <v/>
      </c>
      <c r="CQ113" s="85" t="str">
        <f t="shared" si="22"/>
        <v/>
      </c>
      <c r="CR113" s="85" t="str">
        <f t="shared" si="23"/>
        <v/>
      </c>
      <c r="CS113" s="85" t="str">
        <f t="shared" si="24"/>
        <v/>
      </c>
      <c r="CT113" s="85" t="str">
        <f t="shared" si="25"/>
        <v/>
      </c>
      <c r="CV113" s="94" t="s">
        <v>36</v>
      </c>
      <c r="CW113" s="94">
        <f t="shared" si="2"/>
        <v>0</v>
      </c>
      <c r="CX113" s="16">
        <f t="shared" si="26"/>
        <v>0</v>
      </c>
      <c r="CY113" s="16">
        <f t="shared" si="3"/>
        <v>0</v>
      </c>
      <c r="CZ113" s="16">
        <f t="shared" si="4"/>
        <v>0</v>
      </c>
      <c r="DA113" s="16">
        <f t="shared" si="4"/>
        <v>0</v>
      </c>
      <c r="DB113" s="16">
        <f t="shared" si="4"/>
        <v>0</v>
      </c>
      <c r="DC113" s="16">
        <f t="shared" si="4"/>
        <v>0</v>
      </c>
      <c r="DD113" s="16">
        <f t="shared" si="4"/>
        <v>0</v>
      </c>
      <c r="DE113" s="16">
        <f t="shared" si="4"/>
        <v>0</v>
      </c>
      <c r="DF113" s="16">
        <f t="shared" si="4"/>
        <v>0</v>
      </c>
      <c r="DG113" s="85"/>
      <c r="DH113" s="85"/>
      <c r="DI113" s="85"/>
      <c r="DT113" s="56"/>
      <c r="DU113" s="56"/>
      <c r="DV113" s="56"/>
      <c r="DW113" s="56"/>
      <c r="DX113" s="56"/>
    </row>
    <row r="114" spans="6:128" ht="19.5" customHeight="1">
      <c r="F114" s="306">
        <v>21</v>
      </c>
      <c r="G114" s="306"/>
      <c r="H114" s="307"/>
      <c r="I114" s="308"/>
      <c r="J114" s="308"/>
      <c r="K114" s="308"/>
      <c r="L114" s="309"/>
      <c r="M114" s="307"/>
      <c r="N114" s="308"/>
      <c r="O114" s="308"/>
      <c r="P114" s="308"/>
      <c r="Q114" s="309"/>
      <c r="R114" s="311"/>
      <c r="S114" s="311"/>
      <c r="T114" s="311"/>
      <c r="U114" s="311"/>
      <c r="V114" s="312"/>
      <c r="W114" s="312"/>
      <c r="X114" s="312"/>
      <c r="Y114" s="312"/>
      <c r="Z114" s="312"/>
      <c r="AA114" s="312"/>
      <c r="AB114" s="312"/>
      <c r="AC114" s="312"/>
      <c r="AD114" s="313" t="str">
        <f t="shared" si="5"/>
        <v/>
      </c>
      <c r="AE114" s="313"/>
      <c r="AF114" s="313"/>
      <c r="AG114" s="313"/>
      <c r="AH114" s="313"/>
      <c r="AI114" s="313"/>
      <c r="AJ114" s="313"/>
      <c r="AK114" s="313"/>
      <c r="AL114" s="333"/>
      <c r="AM114" s="334"/>
      <c r="AN114" s="335"/>
      <c r="AO114" s="323" t="str">
        <f t="shared" si="6"/>
        <v/>
      </c>
      <c r="AP114" s="323"/>
      <c r="AQ114" s="323"/>
      <c r="AR114" s="323" t="str">
        <f t="shared" si="7"/>
        <v/>
      </c>
      <c r="AS114" s="323"/>
      <c r="AT114" s="323"/>
      <c r="AU114" s="323" t="str">
        <f t="shared" si="8"/>
        <v/>
      </c>
      <c r="AV114" s="323"/>
      <c r="AW114" s="323"/>
      <c r="AX114" s="323" t="str">
        <f t="shared" si="9"/>
        <v/>
      </c>
      <c r="AY114" s="323"/>
      <c r="AZ114" s="323"/>
      <c r="BA114" s="323" t="str">
        <f t="shared" si="10"/>
        <v/>
      </c>
      <c r="BB114" s="323"/>
      <c r="BC114" s="323"/>
      <c r="BD114" s="330"/>
      <c r="BE114" s="331"/>
      <c r="BF114" s="331"/>
      <c r="BG114" s="332"/>
      <c r="BH114" s="137"/>
      <c r="BI114" s="137"/>
      <c r="BJ114" s="137"/>
      <c r="BK114" s="17"/>
      <c r="BL114" s="17"/>
      <c r="BM114" s="17"/>
      <c r="BN114" s="17"/>
      <c r="BO114" s="17"/>
      <c r="BP114" s="17"/>
      <c r="BQ114" s="17"/>
      <c r="BR114" s="17"/>
      <c r="BS114" s="17"/>
      <c r="BT114" s="17"/>
      <c r="BU114" s="17"/>
      <c r="BV114" s="17"/>
      <c r="BW114" s="17"/>
      <c r="BX114" s="17"/>
      <c r="BY114" s="17"/>
      <c r="BZ114" s="17"/>
      <c r="CA114" s="17"/>
      <c r="CB114" s="17"/>
      <c r="CE114" s="85">
        <v>21</v>
      </c>
      <c r="CF114" s="85" t="str">
        <f t="shared" si="11"/>
        <v/>
      </c>
      <c r="CG114" s="85" t="str">
        <f t="shared" si="12"/>
        <v/>
      </c>
      <c r="CH114" s="85" t="str">
        <f t="shared" si="13"/>
        <v/>
      </c>
      <c r="CI114" s="92" t="str">
        <f t="shared" si="14"/>
        <v/>
      </c>
      <c r="CJ114" s="85" t="str">
        <f t="shared" si="15"/>
        <v/>
      </c>
      <c r="CK114" s="85" t="str">
        <f t="shared" si="16"/>
        <v/>
      </c>
      <c r="CL114" s="85" t="str">
        <f t="shared" si="17"/>
        <v/>
      </c>
      <c r="CM114" s="85" t="str">
        <f t="shared" si="18"/>
        <v/>
      </c>
      <c r="CN114" s="85" t="str">
        <f t="shared" si="19"/>
        <v/>
      </c>
      <c r="CO114" s="85" t="str">
        <f t="shared" si="20"/>
        <v/>
      </c>
      <c r="CP114" s="85" t="str">
        <f t="shared" si="21"/>
        <v/>
      </c>
      <c r="CQ114" s="85" t="str">
        <f t="shared" si="22"/>
        <v/>
      </c>
      <c r="CR114" s="85" t="str">
        <f t="shared" si="23"/>
        <v/>
      </c>
      <c r="CS114" s="85" t="str">
        <f t="shared" si="24"/>
        <v/>
      </c>
      <c r="CT114" s="85" t="str">
        <f t="shared" si="25"/>
        <v/>
      </c>
      <c r="CV114" s="94" t="s">
        <v>37</v>
      </c>
      <c r="CW114" s="94">
        <f t="shared" si="2"/>
        <v>0</v>
      </c>
      <c r="CX114" s="16">
        <f t="shared" si="26"/>
        <v>0</v>
      </c>
      <c r="CY114" s="16">
        <f t="shared" si="3"/>
        <v>0</v>
      </c>
      <c r="CZ114" s="16">
        <f t="shared" si="4"/>
        <v>0</v>
      </c>
      <c r="DA114" s="16">
        <f t="shared" si="4"/>
        <v>0</v>
      </c>
      <c r="DB114" s="16">
        <f t="shared" si="4"/>
        <v>0</v>
      </c>
      <c r="DC114" s="16">
        <f t="shared" si="4"/>
        <v>0</v>
      </c>
      <c r="DD114" s="16">
        <f t="shared" si="4"/>
        <v>0</v>
      </c>
      <c r="DE114" s="16">
        <f t="shared" si="4"/>
        <v>0</v>
      </c>
      <c r="DF114" s="16">
        <f t="shared" si="4"/>
        <v>0</v>
      </c>
      <c r="DG114" s="85"/>
      <c r="DH114" s="85"/>
      <c r="DI114" s="85"/>
      <c r="DT114" s="56"/>
      <c r="DU114" s="56"/>
      <c r="DV114" s="56"/>
      <c r="DW114" s="56"/>
      <c r="DX114" s="56"/>
    </row>
    <row r="115" spans="6:128" ht="19.5" customHeight="1">
      <c r="F115" s="306">
        <v>22</v>
      </c>
      <c r="G115" s="306"/>
      <c r="H115" s="307"/>
      <c r="I115" s="308"/>
      <c r="J115" s="308"/>
      <c r="K115" s="308"/>
      <c r="L115" s="309"/>
      <c r="M115" s="307"/>
      <c r="N115" s="308"/>
      <c r="O115" s="308"/>
      <c r="P115" s="308"/>
      <c r="Q115" s="309"/>
      <c r="R115" s="311"/>
      <c r="S115" s="311"/>
      <c r="T115" s="311"/>
      <c r="U115" s="311"/>
      <c r="V115" s="312"/>
      <c r="W115" s="312"/>
      <c r="X115" s="312"/>
      <c r="Y115" s="312"/>
      <c r="Z115" s="312"/>
      <c r="AA115" s="312"/>
      <c r="AB115" s="312"/>
      <c r="AC115" s="312"/>
      <c r="AD115" s="313" t="str">
        <f t="shared" si="5"/>
        <v/>
      </c>
      <c r="AE115" s="313"/>
      <c r="AF115" s="313"/>
      <c r="AG115" s="313"/>
      <c r="AH115" s="313"/>
      <c r="AI115" s="313"/>
      <c r="AJ115" s="313"/>
      <c r="AK115" s="313"/>
      <c r="AL115" s="333"/>
      <c r="AM115" s="334"/>
      <c r="AN115" s="335"/>
      <c r="AO115" s="323" t="str">
        <f t="shared" si="6"/>
        <v/>
      </c>
      <c r="AP115" s="323"/>
      <c r="AQ115" s="323"/>
      <c r="AR115" s="323" t="str">
        <f t="shared" si="7"/>
        <v/>
      </c>
      <c r="AS115" s="323"/>
      <c r="AT115" s="323"/>
      <c r="AU115" s="323" t="str">
        <f t="shared" si="8"/>
        <v/>
      </c>
      <c r="AV115" s="323"/>
      <c r="AW115" s="323"/>
      <c r="AX115" s="323" t="str">
        <f t="shared" si="9"/>
        <v/>
      </c>
      <c r="AY115" s="323"/>
      <c r="AZ115" s="323"/>
      <c r="BA115" s="323" t="str">
        <f t="shared" si="10"/>
        <v/>
      </c>
      <c r="BB115" s="323"/>
      <c r="BC115" s="323"/>
      <c r="BD115" s="330"/>
      <c r="BE115" s="331"/>
      <c r="BF115" s="331"/>
      <c r="BG115" s="332"/>
      <c r="BH115" s="137"/>
      <c r="BI115" s="137"/>
      <c r="BJ115" s="137"/>
      <c r="BK115" s="17"/>
      <c r="BL115" s="17"/>
      <c r="BM115" s="17"/>
      <c r="BN115" s="17"/>
      <c r="BO115" s="17"/>
      <c r="BP115" s="17"/>
      <c r="BQ115" s="17"/>
      <c r="BR115" s="17"/>
      <c r="BS115" s="17"/>
      <c r="BT115" s="17"/>
      <c r="BU115" s="17"/>
      <c r="BV115" s="17"/>
      <c r="BW115" s="17"/>
      <c r="BX115" s="17"/>
      <c r="BY115" s="17"/>
      <c r="BZ115" s="17"/>
      <c r="CA115" s="17"/>
      <c r="CB115" s="17"/>
      <c r="CE115" s="85">
        <v>22</v>
      </c>
      <c r="CF115" s="85" t="str">
        <f t="shared" si="11"/>
        <v/>
      </c>
      <c r="CG115" s="85" t="str">
        <f t="shared" si="12"/>
        <v/>
      </c>
      <c r="CH115" s="85" t="str">
        <f t="shared" si="13"/>
        <v/>
      </c>
      <c r="CI115" s="92" t="str">
        <f t="shared" si="14"/>
        <v/>
      </c>
      <c r="CJ115" s="85" t="str">
        <f t="shared" si="15"/>
        <v/>
      </c>
      <c r="CK115" s="85" t="str">
        <f t="shared" si="16"/>
        <v/>
      </c>
      <c r="CL115" s="85" t="str">
        <f t="shared" si="17"/>
        <v/>
      </c>
      <c r="CM115" s="85" t="str">
        <f t="shared" si="18"/>
        <v/>
      </c>
      <c r="CN115" s="85" t="str">
        <f t="shared" si="19"/>
        <v/>
      </c>
      <c r="CO115" s="85" t="str">
        <f t="shared" si="20"/>
        <v/>
      </c>
      <c r="CP115" s="85" t="str">
        <f t="shared" si="21"/>
        <v/>
      </c>
      <c r="CQ115" s="85" t="str">
        <f t="shared" si="22"/>
        <v/>
      </c>
      <c r="CR115" s="85" t="str">
        <f t="shared" si="23"/>
        <v/>
      </c>
      <c r="CS115" s="85" t="str">
        <f t="shared" si="24"/>
        <v/>
      </c>
      <c r="CT115" s="85" t="str">
        <f t="shared" si="25"/>
        <v/>
      </c>
      <c r="CV115" s="94" t="s">
        <v>39</v>
      </c>
      <c r="CW115" s="94">
        <f t="shared" si="2"/>
        <v>0</v>
      </c>
      <c r="CX115" s="16">
        <f t="shared" si="26"/>
        <v>0</v>
      </c>
      <c r="CY115" s="16">
        <f t="shared" si="3"/>
        <v>0</v>
      </c>
      <c r="CZ115" s="16">
        <f t="shared" si="4"/>
        <v>0</v>
      </c>
      <c r="DA115" s="16">
        <f t="shared" si="4"/>
        <v>0</v>
      </c>
      <c r="DB115" s="16">
        <f t="shared" si="4"/>
        <v>0</v>
      </c>
      <c r="DC115" s="16">
        <f t="shared" si="4"/>
        <v>0</v>
      </c>
      <c r="DD115" s="16">
        <f t="shared" si="4"/>
        <v>0</v>
      </c>
      <c r="DE115" s="16">
        <f t="shared" si="4"/>
        <v>0</v>
      </c>
      <c r="DF115" s="16">
        <f t="shared" si="4"/>
        <v>0</v>
      </c>
      <c r="DG115" s="85"/>
      <c r="DH115" s="85"/>
      <c r="DI115" s="85"/>
      <c r="DT115" s="56"/>
      <c r="DU115" s="56"/>
      <c r="DV115" s="56"/>
      <c r="DW115" s="56"/>
      <c r="DX115" s="56"/>
    </row>
    <row r="116" spans="6:128" ht="19.5" customHeight="1">
      <c r="F116" s="306">
        <v>23</v>
      </c>
      <c r="G116" s="306"/>
      <c r="H116" s="307"/>
      <c r="I116" s="308"/>
      <c r="J116" s="308"/>
      <c r="K116" s="308"/>
      <c r="L116" s="309"/>
      <c r="M116" s="307"/>
      <c r="N116" s="308"/>
      <c r="O116" s="308"/>
      <c r="P116" s="308"/>
      <c r="Q116" s="309"/>
      <c r="R116" s="311"/>
      <c r="S116" s="311"/>
      <c r="T116" s="311"/>
      <c r="U116" s="311"/>
      <c r="V116" s="312"/>
      <c r="W116" s="312"/>
      <c r="X116" s="312"/>
      <c r="Y116" s="312"/>
      <c r="Z116" s="312"/>
      <c r="AA116" s="312"/>
      <c r="AB116" s="312"/>
      <c r="AC116" s="312"/>
      <c r="AD116" s="313" t="str">
        <f t="shared" si="5"/>
        <v/>
      </c>
      <c r="AE116" s="313"/>
      <c r="AF116" s="313"/>
      <c r="AG116" s="313"/>
      <c r="AH116" s="313"/>
      <c r="AI116" s="313"/>
      <c r="AJ116" s="313"/>
      <c r="AK116" s="313"/>
      <c r="AL116" s="333"/>
      <c r="AM116" s="334"/>
      <c r="AN116" s="335"/>
      <c r="AO116" s="323" t="str">
        <f t="shared" si="6"/>
        <v/>
      </c>
      <c r="AP116" s="323"/>
      <c r="AQ116" s="323"/>
      <c r="AR116" s="323" t="str">
        <f t="shared" si="7"/>
        <v/>
      </c>
      <c r="AS116" s="323"/>
      <c r="AT116" s="323"/>
      <c r="AU116" s="323" t="str">
        <f t="shared" si="8"/>
        <v/>
      </c>
      <c r="AV116" s="323"/>
      <c r="AW116" s="323"/>
      <c r="AX116" s="323" t="str">
        <f t="shared" si="9"/>
        <v/>
      </c>
      <c r="AY116" s="323"/>
      <c r="AZ116" s="323"/>
      <c r="BA116" s="323" t="str">
        <f t="shared" si="10"/>
        <v/>
      </c>
      <c r="BB116" s="323"/>
      <c r="BC116" s="323"/>
      <c r="BD116" s="330"/>
      <c r="BE116" s="331"/>
      <c r="BF116" s="331"/>
      <c r="BG116" s="332"/>
      <c r="BH116" s="137"/>
      <c r="BI116" s="137"/>
      <c r="BJ116" s="137"/>
      <c r="BK116" s="18"/>
      <c r="BL116" s="18"/>
      <c r="BM116" s="18"/>
      <c r="BN116" s="18"/>
      <c r="BO116" s="18"/>
      <c r="BP116" s="18"/>
      <c r="BQ116" s="18"/>
      <c r="BR116" s="18"/>
      <c r="BS116" s="18"/>
      <c r="BT116" s="18"/>
      <c r="BU116" s="18"/>
      <c r="BV116" s="18"/>
      <c r="BW116" s="18"/>
      <c r="BX116" s="18"/>
      <c r="BY116" s="18"/>
      <c r="BZ116" s="18"/>
      <c r="CA116" s="18"/>
      <c r="CB116" s="18"/>
      <c r="CE116" s="85">
        <v>23</v>
      </c>
      <c r="CF116" s="85" t="str">
        <f t="shared" si="11"/>
        <v/>
      </c>
      <c r="CG116" s="85" t="str">
        <f t="shared" si="12"/>
        <v/>
      </c>
      <c r="CH116" s="85" t="str">
        <f t="shared" si="13"/>
        <v/>
      </c>
      <c r="CI116" s="92" t="str">
        <f t="shared" si="14"/>
        <v/>
      </c>
      <c r="CJ116" s="85" t="str">
        <f t="shared" si="15"/>
        <v/>
      </c>
      <c r="CK116" s="85" t="str">
        <f t="shared" si="16"/>
        <v/>
      </c>
      <c r="CL116" s="85" t="str">
        <f t="shared" si="17"/>
        <v/>
      </c>
      <c r="CM116" s="85" t="str">
        <f t="shared" si="18"/>
        <v/>
      </c>
      <c r="CN116" s="85" t="str">
        <f t="shared" si="19"/>
        <v/>
      </c>
      <c r="CO116" s="85" t="str">
        <f t="shared" si="20"/>
        <v/>
      </c>
      <c r="CP116" s="85" t="str">
        <f t="shared" si="21"/>
        <v/>
      </c>
      <c r="CQ116" s="85" t="str">
        <f t="shared" si="22"/>
        <v/>
      </c>
      <c r="CR116" s="85" t="str">
        <f t="shared" si="23"/>
        <v/>
      </c>
      <c r="CS116" s="85" t="str">
        <f t="shared" si="24"/>
        <v/>
      </c>
      <c r="CT116" s="85" t="str">
        <f t="shared" si="25"/>
        <v/>
      </c>
      <c r="CV116" s="94" t="s">
        <v>41</v>
      </c>
      <c r="CW116" s="94">
        <f t="shared" si="2"/>
        <v>0</v>
      </c>
      <c r="CX116" s="16">
        <f t="shared" si="26"/>
        <v>0</v>
      </c>
      <c r="CY116" s="16">
        <f t="shared" si="3"/>
        <v>0</v>
      </c>
      <c r="CZ116" s="16">
        <f t="shared" si="4"/>
        <v>0</v>
      </c>
      <c r="DA116" s="16">
        <f t="shared" si="4"/>
        <v>0</v>
      </c>
      <c r="DB116" s="16">
        <f t="shared" si="4"/>
        <v>0</v>
      </c>
      <c r="DC116" s="16">
        <f t="shared" si="4"/>
        <v>0</v>
      </c>
      <c r="DD116" s="16">
        <f t="shared" si="4"/>
        <v>0</v>
      </c>
      <c r="DE116" s="16">
        <f t="shared" si="4"/>
        <v>0</v>
      </c>
      <c r="DF116" s="16">
        <f t="shared" si="4"/>
        <v>0</v>
      </c>
      <c r="DG116" s="85"/>
      <c r="DH116" s="85"/>
      <c r="DI116" s="85"/>
      <c r="DT116" s="56"/>
      <c r="DU116" s="56"/>
      <c r="DV116" s="56"/>
      <c r="DW116" s="56"/>
      <c r="DX116" s="56"/>
    </row>
    <row r="117" spans="6:128" ht="19.5" customHeight="1">
      <c r="F117" s="306">
        <v>24</v>
      </c>
      <c r="G117" s="306"/>
      <c r="H117" s="307"/>
      <c r="I117" s="308"/>
      <c r="J117" s="308"/>
      <c r="K117" s="308"/>
      <c r="L117" s="309"/>
      <c r="M117" s="307"/>
      <c r="N117" s="308"/>
      <c r="O117" s="308"/>
      <c r="P117" s="308"/>
      <c r="Q117" s="309"/>
      <c r="R117" s="311"/>
      <c r="S117" s="311"/>
      <c r="T117" s="311"/>
      <c r="U117" s="311"/>
      <c r="V117" s="312"/>
      <c r="W117" s="312"/>
      <c r="X117" s="312"/>
      <c r="Y117" s="312"/>
      <c r="Z117" s="312"/>
      <c r="AA117" s="312"/>
      <c r="AB117" s="312"/>
      <c r="AC117" s="312"/>
      <c r="AD117" s="313" t="str">
        <f t="shared" si="5"/>
        <v/>
      </c>
      <c r="AE117" s="313"/>
      <c r="AF117" s="313"/>
      <c r="AG117" s="313"/>
      <c r="AH117" s="313"/>
      <c r="AI117" s="313"/>
      <c r="AJ117" s="313"/>
      <c r="AK117" s="313"/>
      <c r="AL117" s="333"/>
      <c r="AM117" s="334"/>
      <c r="AN117" s="335"/>
      <c r="AO117" s="323" t="str">
        <f t="shared" si="6"/>
        <v/>
      </c>
      <c r="AP117" s="323"/>
      <c r="AQ117" s="323"/>
      <c r="AR117" s="323" t="str">
        <f t="shared" si="7"/>
        <v/>
      </c>
      <c r="AS117" s="323"/>
      <c r="AT117" s="323"/>
      <c r="AU117" s="323" t="str">
        <f t="shared" si="8"/>
        <v/>
      </c>
      <c r="AV117" s="323"/>
      <c r="AW117" s="323"/>
      <c r="AX117" s="323" t="str">
        <f t="shared" si="9"/>
        <v/>
      </c>
      <c r="AY117" s="323"/>
      <c r="AZ117" s="323"/>
      <c r="BA117" s="323" t="str">
        <f t="shared" si="10"/>
        <v/>
      </c>
      <c r="BB117" s="323"/>
      <c r="BC117" s="323"/>
      <c r="BD117" s="330"/>
      <c r="BE117" s="331"/>
      <c r="BF117" s="331"/>
      <c r="BG117" s="332"/>
      <c r="BH117" s="137"/>
      <c r="BI117" s="137"/>
      <c r="BJ117" s="137"/>
      <c r="BK117" s="17"/>
      <c r="BL117" s="17"/>
      <c r="BM117" s="17"/>
      <c r="BN117" s="17"/>
      <c r="BO117" s="17"/>
      <c r="BP117" s="17"/>
      <c r="BQ117" s="17"/>
      <c r="BR117" s="17"/>
      <c r="BS117" s="17"/>
      <c r="BT117" s="17"/>
      <c r="BU117" s="17"/>
      <c r="BV117" s="17"/>
      <c r="BW117" s="17"/>
      <c r="BX117" s="17"/>
      <c r="BY117" s="17"/>
      <c r="BZ117" s="17"/>
      <c r="CA117" s="17"/>
      <c r="CB117" s="17"/>
      <c r="CE117" s="85">
        <v>24</v>
      </c>
      <c r="CF117" s="85" t="str">
        <f t="shared" si="11"/>
        <v/>
      </c>
      <c r="CG117" s="85" t="str">
        <f t="shared" si="12"/>
        <v/>
      </c>
      <c r="CH117" s="85" t="str">
        <f t="shared" si="13"/>
        <v/>
      </c>
      <c r="CI117" s="92" t="str">
        <f t="shared" si="14"/>
        <v/>
      </c>
      <c r="CJ117" s="85" t="str">
        <f t="shared" si="15"/>
        <v/>
      </c>
      <c r="CK117" s="85" t="str">
        <f t="shared" si="16"/>
        <v/>
      </c>
      <c r="CL117" s="85" t="str">
        <f t="shared" si="17"/>
        <v/>
      </c>
      <c r="CM117" s="85" t="str">
        <f t="shared" si="18"/>
        <v/>
      </c>
      <c r="CN117" s="85" t="str">
        <f t="shared" si="19"/>
        <v/>
      </c>
      <c r="CO117" s="85" t="str">
        <f t="shared" si="20"/>
        <v/>
      </c>
      <c r="CP117" s="85" t="str">
        <f t="shared" si="21"/>
        <v/>
      </c>
      <c r="CQ117" s="85" t="str">
        <f t="shared" si="22"/>
        <v/>
      </c>
      <c r="CR117" s="85" t="str">
        <f t="shared" si="23"/>
        <v/>
      </c>
      <c r="CS117" s="85" t="str">
        <f t="shared" si="24"/>
        <v/>
      </c>
      <c r="CT117" s="85" t="str">
        <f t="shared" si="25"/>
        <v/>
      </c>
      <c r="CV117" s="94" t="s">
        <v>43</v>
      </c>
      <c r="CW117" s="94">
        <f t="shared" si="2"/>
        <v>0</v>
      </c>
      <c r="CX117" s="16">
        <f t="shared" si="26"/>
        <v>0</v>
      </c>
      <c r="CY117" s="16">
        <f t="shared" si="3"/>
        <v>0</v>
      </c>
      <c r="CZ117" s="16">
        <f t="shared" si="4"/>
        <v>0</v>
      </c>
      <c r="DA117" s="16">
        <f t="shared" si="4"/>
        <v>0</v>
      </c>
      <c r="DB117" s="16">
        <f t="shared" si="4"/>
        <v>0</v>
      </c>
      <c r="DC117" s="16">
        <f t="shared" si="4"/>
        <v>0</v>
      </c>
      <c r="DD117" s="16">
        <f t="shared" si="4"/>
        <v>0</v>
      </c>
      <c r="DE117" s="16">
        <f t="shared" si="4"/>
        <v>0</v>
      </c>
      <c r="DF117" s="16">
        <f t="shared" si="4"/>
        <v>0</v>
      </c>
      <c r="DG117" s="85"/>
      <c r="DH117" s="85"/>
      <c r="DI117" s="85"/>
      <c r="DT117" s="56"/>
      <c r="DU117" s="56"/>
      <c r="DV117" s="56"/>
      <c r="DW117" s="56"/>
      <c r="DX117" s="56"/>
    </row>
    <row r="118" spans="6:128" ht="19.5" customHeight="1">
      <c r="F118" s="306">
        <v>25</v>
      </c>
      <c r="G118" s="306"/>
      <c r="H118" s="307"/>
      <c r="I118" s="308"/>
      <c r="J118" s="308"/>
      <c r="K118" s="308"/>
      <c r="L118" s="309"/>
      <c r="M118" s="307"/>
      <c r="N118" s="308"/>
      <c r="O118" s="308"/>
      <c r="P118" s="308"/>
      <c r="Q118" s="309"/>
      <c r="R118" s="311"/>
      <c r="S118" s="311"/>
      <c r="T118" s="311"/>
      <c r="U118" s="311"/>
      <c r="V118" s="312"/>
      <c r="W118" s="312"/>
      <c r="X118" s="312"/>
      <c r="Y118" s="312"/>
      <c r="Z118" s="312"/>
      <c r="AA118" s="312"/>
      <c r="AB118" s="312"/>
      <c r="AC118" s="312"/>
      <c r="AD118" s="313" t="str">
        <f t="shared" si="5"/>
        <v/>
      </c>
      <c r="AE118" s="313"/>
      <c r="AF118" s="313"/>
      <c r="AG118" s="313"/>
      <c r="AH118" s="313"/>
      <c r="AI118" s="313"/>
      <c r="AJ118" s="313"/>
      <c r="AK118" s="313"/>
      <c r="AL118" s="333"/>
      <c r="AM118" s="334"/>
      <c r="AN118" s="335"/>
      <c r="AO118" s="323" t="str">
        <f t="shared" si="6"/>
        <v/>
      </c>
      <c r="AP118" s="323"/>
      <c r="AQ118" s="323"/>
      <c r="AR118" s="323" t="str">
        <f t="shared" si="7"/>
        <v/>
      </c>
      <c r="AS118" s="323"/>
      <c r="AT118" s="323"/>
      <c r="AU118" s="323" t="str">
        <f t="shared" si="8"/>
        <v/>
      </c>
      <c r="AV118" s="323"/>
      <c r="AW118" s="323"/>
      <c r="AX118" s="323" t="str">
        <f t="shared" si="9"/>
        <v/>
      </c>
      <c r="AY118" s="323"/>
      <c r="AZ118" s="323"/>
      <c r="BA118" s="323" t="str">
        <f t="shared" si="10"/>
        <v/>
      </c>
      <c r="BB118" s="323"/>
      <c r="BC118" s="323"/>
      <c r="BD118" s="330"/>
      <c r="BE118" s="331"/>
      <c r="BF118" s="331"/>
      <c r="BG118" s="332"/>
      <c r="BH118" s="137"/>
      <c r="BI118" s="137"/>
      <c r="BJ118" s="137"/>
      <c r="BK118" s="17"/>
      <c r="BL118" s="17"/>
      <c r="BM118" s="17"/>
      <c r="BN118" s="17"/>
      <c r="BO118" s="17"/>
      <c r="BP118" s="17"/>
      <c r="BQ118" s="17"/>
      <c r="BR118" s="17"/>
      <c r="BS118" s="17"/>
      <c r="BT118" s="17"/>
      <c r="BU118" s="17"/>
      <c r="BV118" s="17"/>
      <c r="BW118" s="17"/>
      <c r="BX118" s="17"/>
      <c r="BY118" s="17"/>
      <c r="BZ118" s="17"/>
      <c r="CA118" s="17"/>
      <c r="CB118" s="17"/>
      <c r="CE118" s="85">
        <v>25</v>
      </c>
      <c r="CF118" s="85" t="str">
        <f t="shared" si="11"/>
        <v/>
      </c>
      <c r="CG118" s="85" t="str">
        <f t="shared" si="12"/>
        <v/>
      </c>
      <c r="CH118" s="85" t="str">
        <f t="shared" si="13"/>
        <v/>
      </c>
      <c r="CI118" s="92" t="str">
        <f t="shared" si="14"/>
        <v/>
      </c>
      <c r="CJ118" s="85" t="str">
        <f t="shared" si="15"/>
        <v/>
      </c>
      <c r="CK118" s="85" t="str">
        <f t="shared" si="16"/>
        <v/>
      </c>
      <c r="CL118" s="85" t="str">
        <f t="shared" si="17"/>
        <v/>
      </c>
      <c r="CM118" s="85" t="str">
        <f t="shared" si="18"/>
        <v/>
      </c>
      <c r="CN118" s="85" t="str">
        <f t="shared" si="19"/>
        <v/>
      </c>
      <c r="CO118" s="85" t="str">
        <f t="shared" si="20"/>
        <v/>
      </c>
      <c r="CP118" s="85" t="str">
        <f t="shared" si="21"/>
        <v/>
      </c>
      <c r="CQ118" s="85" t="str">
        <f t="shared" si="22"/>
        <v/>
      </c>
      <c r="CR118" s="85" t="str">
        <f t="shared" si="23"/>
        <v/>
      </c>
      <c r="CS118" s="85" t="str">
        <f t="shared" si="24"/>
        <v/>
      </c>
      <c r="CT118" s="85" t="str">
        <f t="shared" si="25"/>
        <v/>
      </c>
      <c r="CV118" s="94" t="s">
        <v>45</v>
      </c>
      <c r="CW118" s="94">
        <f t="shared" si="2"/>
        <v>0</v>
      </c>
      <c r="CX118" s="16">
        <f t="shared" si="26"/>
        <v>0</v>
      </c>
      <c r="CY118" s="16">
        <f t="shared" si="3"/>
        <v>0</v>
      </c>
      <c r="CZ118" s="16">
        <f t="shared" si="4"/>
        <v>0</v>
      </c>
      <c r="DA118" s="16">
        <f t="shared" si="4"/>
        <v>0</v>
      </c>
      <c r="DB118" s="16">
        <f t="shared" si="4"/>
        <v>0</v>
      </c>
      <c r="DC118" s="16">
        <f t="shared" si="4"/>
        <v>0</v>
      </c>
      <c r="DD118" s="16">
        <f t="shared" si="4"/>
        <v>0</v>
      </c>
      <c r="DE118" s="16">
        <f t="shared" si="4"/>
        <v>0</v>
      </c>
      <c r="DF118" s="16">
        <f t="shared" si="4"/>
        <v>0</v>
      </c>
      <c r="DG118" s="85"/>
      <c r="DH118" s="85"/>
      <c r="DI118" s="85"/>
      <c r="DT118" s="56"/>
      <c r="DU118" s="56"/>
      <c r="DV118" s="56"/>
      <c r="DW118" s="56"/>
      <c r="DX118" s="56"/>
    </row>
    <row r="119" spans="6:128" ht="19.5" customHeight="1">
      <c r="F119" s="306">
        <v>26</v>
      </c>
      <c r="G119" s="306"/>
      <c r="H119" s="307"/>
      <c r="I119" s="308"/>
      <c r="J119" s="308"/>
      <c r="K119" s="308"/>
      <c r="L119" s="309"/>
      <c r="M119" s="307"/>
      <c r="N119" s="308"/>
      <c r="O119" s="308"/>
      <c r="P119" s="308"/>
      <c r="Q119" s="309"/>
      <c r="R119" s="311"/>
      <c r="S119" s="311"/>
      <c r="T119" s="311"/>
      <c r="U119" s="311"/>
      <c r="V119" s="312"/>
      <c r="W119" s="312"/>
      <c r="X119" s="312"/>
      <c r="Y119" s="312"/>
      <c r="Z119" s="312"/>
      <c r="AA119" s="312"/>
      <c r="AB119" s="312"/>
      <c r="AC119" s="312"/>
      <c r="AD119" s="313" t="str">
        <f t="shared" si="5"/>
        <v/>
      </c>
      <c r="AE119" s="313"/>
      <c r="AF119" s="313"/>
      <c r="AG119" s="313"/>
      <c r="AH119" s="313"/>
      <c r="AI119" s="313"/>
      <c r="AJ119" s="313"/>
      <c r="AK119" s="313"/>
      <c r="AL119" s="333"/>
      <c r="AM119" s="334"/>
      <c r="AN119" s="335"/>
      <c r="AO119" s="323" t="str">
        <f t="shared" si="6"/>
        <v/>
      </c>
      <c r="AP119" s="323"/>
      <c r="AQ119" s="323"/>
      <c r="AR119" s="323" t="str">
        <f t="shared" si="7"/>
        <v/>
      </c>
      <c r="AS119" s="323"/>
      <c r="AT119" s="323"/>
      <c r="AU119" s="323" t="str">
        <f t="shared" si="8"/>
        <v/>
      </c>
      <c r="AV119" s="323"/>
      <c r="AW119" s="323"/>
      <c r="AX119" s="323" t="str">
        <f t="shared" si="9"/>
        <v/>
      </c>
      <c r="AY119" s="323"/>
      <c r="AZ119" s="323"/>
      <c r="BA119" s="323" t="str">
        <f t="shared" si="10"/>
        <v/>
      </c>
      <c r="BB119" s="323"/>
      <c r="BC119" s="323"/>
      <c r="BD119" s="330"/>
      <c r="BE119" s="331"/>
      <c r="BF119" s="331"/>
      <c r="BG119" s="332"/>
      <c r="BH119" s="137"/>
      <c r="BI119" s="137"/>
      <c r="BJ119" s="137"/>
      <c r="BK119" s="17"/>
      <c r="BL119" s="17"/>
      <c r="BM119" s="17"/>
      <c r="BN119" s="17"/>
      <c r="BO119" s="17"/>
      <c r="BP119" s="17"/>
      <c r="BQ119" s="17"/>
      <c r="BR119" s="17"/>
      <c r="BS119" s="17"/>
      <c r="BT119" s="17"/>
      <c r="BU119" s="17"/>
      <c r="BV119" s="17"/>
      <c r="BW119" s="17"/>
      <c r="BX119" s="17"/>
      <c r="BY119" s="17"/>
      <c r="BZ119" s="17"/>
      <c r="CA119" s="17"/>
      <c r="CB119" s="17"/>
      <c r="CE119" s="85">
        <v>26</v>
      </c>
      <c r="CF119" s="85" t="str">
        <f t="shared" si="11"/>
        <v/>
      </c>
      <c r="CG119" s="85" t="str">
        <f t="shared" si="12"/>
        <v/>
      </c>
      <c r="CH119" s="85" t="str">
        <f t="shared" si="13"/>
        <v/>
      </c>
      <c r="CI119" s="92" t="str">
        <f t="shared" si="14"/>
        <v/>
      </c>
      <c r="CJ119" s="85" t="str">
        <f t="shared" si="15"/>
        <v/>
      </c>
      <c r="CK119" s="85" t="str">
        <f t="shared" si="16"/>
        <v/>
      </c>
      <c r="CL119" s="85" t="str">
        <f t="shared" si="17"/>
        <v/>
      </c>
      <c r="CM119" s="85" t="str">
        <f t="shared" si="18"/>
        <v/>
      </c>
      <c r="CN119" s="85" t="str">
        <f t="shared" si="19"/>
        <v/>
      </c>
      <c r="CO119" s="85" t="str">
        <f t="shared" si="20"/>
        <v/>
      </c>
      <c r="CP119" s="85" t="str">
        <f t="shared" si="21"/>
        <v/>
      </c>
      <c r="CQ119" s="85" t="str">
        <f t="shared" si="22"/>
        <v/>
      </c>
      <c r="CR119" s="85" t="str">
        <f t="shared" si="23"/>
        <v/>
      </c>
      <c r="CS119" s="85" t="str">
        <f t="shared" si="24"/>
        <v/>
      </c>
      <c r="CT119" s="85" t="str">
        <f t="shared" si="25"/>
        <v/>
      </c>
      <c r="CV119" s="94" t="s">
        <v>47</v>
      </c>
      <c r="CW119" s="94">
        <f t="shared" si="2"/>
        <v>0</v>
      </c>
      <c r="CX119" s="16">
        <f t="shared" si="26"/>
        <v>0</v>
      </c>
      <c r="CY119" s="16">
        <f t="shared" si="3"/>
        <v>0</v>
      </c>
      <c r="CZ119" s="16">
        <f t="shared" si="4"/>
        <v>0</v>
      </c>
      <c r="DA119" s="16">
        <f t="shared" si="4"/>
        <v>0</v>
      </c>
      <c r="DB119" s="16">
        <f t="shared" si="4"/>
        <v>0</v>
      </c>
      <c r="DC119" s="16">
        <f t="shared" si="4"/>
        <v>0</v>
      </c>
      <c r="DD119" s="16">
        <f t="shared" si="4"/>
        <v>0</v>
      </c>
      <c r="DE119" s="16">
        <f t="shared" si="4"/>
        <v>0</v>
      </c>
      <c r="DF119" s="16">
        <f t="shared" si="4"/>
        <v>0</v>
      </c>
      <c r="DG119" s="85"/>
      <c r="DH119" s="85"/>
      <c r="DI119" s="85"/>
      <c r="DT119" s="56"/>
      <c r="DU119" s="56"/>
      <c r="DV119" s="56"/>
      <c r="DW119" s="56"/>
      <c r="DX119" s="56"/>
    </row>
    <row r="120" spans="6:128" ht="19.5" customHeight="1">
      <c r="F120" s="306">
        <v>27</v>
      </c>
      <c r="G120" s="306"/>
      <c r="H120" s="307"/>
      <c r="I120" s="308"/>
      <c r="J120" s="308"/>
      <c r="K120" s="308"/>
      <c r="L120" s="309"/>
      <c r="M120" s="307"/>
      <c r="N120" s="308"/>
      <c r="O120" s="308"/>
      <c r="P120" s="308"/>
      <c r="Q120" s="309"/>
      <c r="R120" s="311"/>
      <c r="S120" s="311"/>
      <c r="T120" s="311"/>
      <c r="U120" s="311"/>
      <c r="V120" s="312"/>
      <c r="W120" s="312"/>
      <c r="X120" s="312"/>
      <c r="Y120" s="312"/>
      <c r="Z120" s="312"/>
      <c r="AA120" s="312"/>
      <c r="AB120" s="312"/>
      <c r="AC120" s="312"/>
      <c r="AD120" s="313" t="str">
        <f t="shared" si="5"/>
        <v/>
      </c>
      <c r="AE120" s="313"/>
      <c r="AF120" s="313"/>
      <c r="AG120" s="313"/>
      <c r="AH120" s="313"/>
      <c r="AI120" s="313"/>
      <c r="AJ120" s="313"/>
      <c r="AK120" s="313"/>
      <c r="AL120" s="333"/>
      <c r="AM120" s="334"/>
      <c r="AN120" s="335"/>
      <c r="AO120" s="323" t="str">
        <f t="shared" si="6"/>
        <v/>
      </c>
      <c r="AP120" s="323"/>
      <c r="AQ120" s="323"/>
      <c r="AR120" s="323" t="str">
        <f t="shared" si="7"/>
        <v/>
      </c>
      <c r="AS120" s="323"/>
      <c r="AT120" s="323"/>
      <c r="AU120" s="323" t="str">
        <f t="shared" si="8"/>
        <v/>
      </c>
      <c r="AV120" s="323"/>
      <c r="AW120" s="323"/>
      <c r="AX120" s="323" t="str">
        <f t="shared" si="9"/>
        <v/>
      </c>
      <c r="AY120" s="323"/>
      <c r="AZ120" s="323"/>
      <c r="BA120" s="323" t="str">
        <f t="shared" si="10"/>
        <v/>
      </c>
      <c r="BB120" s="323"/>
      <c r="BC120" s="323"/>
      <c r="BD120" s="330"/>
      <c r="BE120" s="331"/>
      <c r="BF120" s="331"/>
      <c r="BG120" s="332"/>
      <c r="BH120" s="137"/>
      <c r="BI120" s="137"/>
      <c r="BJ120" s="137"/>
      <c r="BK120" s="17"/>
      <c r="BL120" s="17"/>
      <c r="BM120" s="17"/>
      <c r="BN120" s="17"/>
      <c r="BO120" s="17"/>
      <c r="BP120" s="17"/>
      <c r="BQ120" s="17"/>
      <c r="BR120" s="17"/>
      <c r="BS120" s="17"/>
      <c r="BT120" s="17"/>
      <c r="BU120" s="17"/>
      <c r="BV120" s="17"/>
      <c r="BW120" s="17"/>
      <c r="BX120" s="17"/>
      <c r="BY120" s="17"/>
      <c r="BZ120" s="17"/>
      <c r="CA120" s="17"/>
      <c r="CB120" s="17"/>
      <c r="CE120" s="85">
        <v>27</v>
      </c>
      <c r="CF120" s="85" t="str">
        <f t="shared" si="11"/>
        <v/>
      </c>
      <c r="CG120" s="85" t="str">
        <f t="shared" si="12"/>
        <v/>
      </c>
      <c r="CH120" s="85" t="str">
        <f t="shared" si="13"/>
        <v/>
      </c>
      <c r="CI120" s="92" t="str">
        <f t="shared" si="14"/>
        <v/>
      </c>
      <c r="CJ120" s="85" t="str">
        <f t="shared" si="15"/>
        <v/>
      </c>
      <c r="CK120" s="85" t="str">
        <f t="shared" si="16"/>
        <v/>
      </c>
      <c r="CL120" s="85" t="str">
        <f t="shared" si="17"/>
        <v/>
      </c>
      <c r="CM120" s="85" t="str">
        <f t="shared" si="18"/>
        <v/>
      </c>
      <c r="CN120" s="85" t="str">
        <f t="shared" si="19"/>
        <v/>
      </c>
      <c r="CO120" s="85" t="str">
        <f t="shared" si="20"/>
        <v/>
      </c>
      <c r="CP120" s="85" t="str">
        <f t="shared" si="21"/>
        <v/>
      </c>
      <c r="CQ120" s="85" t="str">
        <f t="shared" si="22"/>
        <v/>
      </c>
      <c r="CR120" s="85" t="str">
        <f t="shared" si="23"/>
        <v/>
      </c>
      <c r="CS120" s="85" t="str">
        <f t="shared" si="24"/>
        <v/>
      </c>
      <c r="CT120" s="85" t="str">
        <f t="shared" si="25"/>
        <v/>
      </c>
      <c r="CV120" s="94" t="s">
        <v>49</v>
      </c>
      <c r="CW120" s="94">
        <f t="shared" si="2"/>
        <v>0</v>
      </c>
      <c r="CX120" s="16">
        <f t="shared" si="26"/>
        <v>0</v>
      </c>
      <c r="CY120" s="16">
        <f t="shared" si="3"/>
        <v>0</v>
      </c>
      <c r="CZ120" s="16">
        <f t="shared" si="4"/>
        <v>0</v>
      </c>
      <c r="DA120" s="16">
        <f t="shared" si="4"/>
        <v>0</v>
      </c>
      <c r="DB120" s="16">
        <f t="shared" si="4"/>
        <v>0</v>
      </c>
      <c r="DC120" s="16">
        <f t="shared" si="4"/>
        <v>0</v>
      </c>
      <c r="DD120" s="16">
        <f t="shared" si="4"/>
        <v>0</v>
      </c>
      <c r="DE120" s="16">
        <f t="shared" si="4"/>
        <v>0</v>
      </c>
      <c r="DF120" s="16">
        <f t="shared" si="4"/>
        <v>0</v>
      </c>
      <c r="DG120" s="85"/>
      <c r="DH120" s="85"/>
      <c r="DI120" s="85"/>
      <c r="DT120" s="56"/>
      <c r="DU120" s="56"/>
      <c r="DV120" s="56"/>
      <c r="DW120" s="56"/>
      <c r="DX120" s="56"/>
    </row>
    <row r="121" spans="6:128" ht="19.5" customHeight="1">
      <c r="F121" s="306">
        <v>28</v>
      </c>
      <c r="G121" s="306"/>
      <c r="H121" s="307"/>
      <c r="I121" s="308"/>
      <c r="J121" s="308"/>
      <c r="K121" s="308"/>
      <c r="L121" s="309"/>
      <c r="M121" s="307"/>
      <c r="N121" s="308"/>
      <c r="O121" s="308"/>
      <c r="P121" s="308"/>
      <c r="Q121" s="309"/>
      <c r="R121" s="311"/>
      <c r="S121" s="311"/>
      <c r="T121" s="311"/>
      <c r="U121" s="311"/>
      <c r="V121" s="312"/>
      <c r="W121" s="312"/>
      <c r="X121" s="312"/>
      <c r="Y121" s="312"/>
      <c r="Z121" s="312"/>
      <c r="AA121" s="312"/>
      <c r="AB121" s="312"/>
      <c r="AC121" s="312"/>
      <c r="AD121" s="313" t="str">
        <f t="shared" si="5"/>
        <v/>
      </c>
      <c r="AE121" s="313"/>
      <c r="AF121" s="313"/>
      <c r="AG121" s="313"/>
      <c r="AH121" s="313"/>
      <c r="AI121" s="313"/>
      <c r="AJ121" s="313"/>
      <c r="AK121" s="313"/>
      <c r="AL121" s="333"/>
      <c r="AM121" s="334"/>
      <c r="AN121" s="335"/>
      <c r="AO121" s="323" t="str">
        <f t="shared" si="6"/>
        <v/>
      </c>
      <c r="AP121" s="323"/>
      <c r="AQ121" s="323"/>
      <c r="AR121" s="323" t="str">
        <f t="shared" si="7"/>
        <v/>
      </c>
      <c r="AS121" s="323"/>
      <c r="AT121" s="323"/>
      <c r="AU121" s="323" t="str">
        <f t="shared" si="8"/>
        <v/>
      </c>
      <c r="AV121" s="323"/>
      <c r="AW121" s="323"/>
      <c r="AX121" s="323" t="str">
        <f t="shared" si="9"/>
        <v/>
      </c>
      <c r="AY121" s="323"/>
      <c r="AZ121" s="323"/>
      <c r="BA121" s="323" t="str">
        <f t="shared" si="10"/>
        <v/>
      </c>
      <c r="BB121" s="323"/>
      <c r="BC121" s="323"/>
      <c r="BD121" s="330"/>
      <c r="BE121" s="331"/>
      <c r="BF121" s="331"/>
      <c r="BG121" s="332"/>
      <c r="BH121" s="137"/>
      <c r="BI121" s="137"/>
      <c r="BJ121" s="137"/>
      <c r="BK121" s="17"/>
      <c r="BL121" s="17"/>
      <c r="BM121" s="17"/>
      <c r="BN121" s="17"/>
      <c r="BO121" s="17"/>
      <c r="BP121" s="17"/>
      <c r="BQ121" s="17"/>
      <c r="BR121" s="17"/>
      <c r="BS121" s="17"/>
      <c r="BT121" s="17"/>
      <c r="BU121" s="17"/>
      <c r="BV121" s="17"/>
      <c r="BW121" s="17"/>
      <c r="BX121" s="17"/>
      <c r="BY121" s="17"/>
      <c r="BZ121" s="17"/>
      <c r="CA121" s="17"/>
      <c r="CB121" s="17"/>
      <c r="CE121" s="85">
        <v>28</v>
      </c>
      <c r="CF121" s="85" t="str">
        <f t="shared" si="11"/>
        <v/>
      </c>
      <c r="CG121" s="85" t="str">
        <f t="shared" si="12"/>
        <v/>
      </c>
      <c r="CH121" s="85" t="str">
        <f t="shared" si="13"/>
        <v/>
      </c>
      <c r="CI121" s="92" t="str">
        <f t="shared" si="14"/>
        <v/>
      </c>
      <c r="CJ121" s="85" t="str">
        <f t="shared" si="15"/>
        <v/>
      </c>
      <c r="CK121" s="85" t="str">
        <f t="shared" si="16"/>
        <v/>
      </c>
      <c r="CL121" s="85" t="str">
        <f t="shared" si="17"/>
        <v/>
      </c>
      <c r="CM121" s="85" t="str">
        <f t="shared" si="18"/>
        <v/>
      </c>
      <c r="CN121" s="85" t="str">
        <f t="shared" si="19"/>
        <v/>
      </c>
      <c r="CO121" s="85" t="str">
        <f t="shared" si="20"/>
        <v/>
      </c>
      <c r="CP121" s="85" t="str">
        <f t="shared" si="21"/>
        <v/>
      </c>
      <c r="CQ121" s="85" t="str">
        <f t="shared" si="22"/>
        <v/>
      </c>
      <c r="CR121" s="85" t="str">
        <f t="shared" si="23"/>
        <v/>
      </c>
      <c r="CS121" s="85" t="str">
        <f t="shared" si="24"/>
        <v/>
      </c>
      <c r="CT121" s="85" t="str">
        <f t="shared" si="25"/>
        <v/>
      </c>
      <c r="CV121" s="94" t="s">
        <v>51</v>
      </c>
      <c r="CW121" s="94">
        <f t="shared" si="2"/>
        <v>0</v>
      </c>
      <c r="CX121" s="16">
        <f t="shared" si="26"/>
        <v>0</v>
      </c>
      <c r="CY121" s="16">
        <f t="shared" si="3"/>
        <v>0</v>
      </c>
      <c r="CZ121" s="16">
        <f t="shared" si="4"/>
        <v>0</v>
      </c>
      <c r="DA121" s="16">
        <f t="shared" si="4"/>
        <v>0</v>
      </c>
      <c r="DB121" s="16">
        <f t="shared" si="4"/>
        <v>0</v>
      </c>
      <c r="DC121" s="16">
        <f t="shared" si="4"/>
        <v>0</v>
      </c>
      <c r="DD121" s="16">
        <f t="shared" si="4"/>
        <v>0</v>
      </c>
      <c r="DE121" s="16">
        <f t="shared" si="4"/>
        <v>0</v>
      </c>
      <c r="DF121" s="16">
        <f t="shared" si="4"/>
        <v>0</v>
      </c>
      <c r="DG121" s="85"/>
      <c r="DH121" s="85"/>
      <c r="DI121" s="85"/>
      <c r="DT121" s="56"/>
      <c r="DU121" s="56"/>
      <c r="DV121" s="56"/>
      <c r="DW121" s="56"/>
      <c r="DX121" s="56"/>
    </row>
    <row r="122" spans="6:128" ht="19.5" customHeight="1">
      <c r="F122" s="306">
        <v>29</v>
      </c>
      <c r="G122" s="306"/>
      <c r="H122" s="307"/>
      <c r="I122" s="308"/>
      <c r="J122" s="308"/>
      <c r="K122" s="308"/>
      <c r="L122" s="309"/>
      <c r="M122" s="307"/>
      <c r="N122" s="308"/>
      <c r="O122" s="308"/>
      <c r="P122" s="308"/>
      <c r="Q122" s="309"/>
      <c r="R122" s="311"/>
      <c r="S122" s="311"/>
      <c r="T122" s="311"/>
      <c r="U122" s="311"/>
      <c r="V122" s="312"/>
      <c r="W122" s="312"/>
      <c r="X122" s="312"/>
      <c r="Y122" s="312"/>
      <c r="Z122" s="312"/>
      <c r="AA122" s="312"/>
      <c r="AB122" s="312"/>
      <c r="AC122" s="312"/>
      <c r="AD122" s="313" t="str">
        <f t="shared" si="5"/>
        <v/>
      </c>
      <c r="AE122" s="313"/>
      <c r="AF122" s="313"/>
      <c r="AG122" s="313"/>
      <c r="AH122" s="313"/>
      <c r="AI122" s="313"/>
      <c r="AJ122" s="313"/>
      <c r="AK122" s="313"/>
      <c r="AL122" s="333"/>
      <c r="AM122" s="334"/>
      <c r="AN122" s="335"/>
      <c r="AO122" s="323" t="str">
        <f t="shared" si="6"/>
        <v/>
      </c>
      <c r="AP122" s="323"/>
      <c r="AQ122" s="323"/>
      <c r="AR122" s="323" t="str">
        <f t="shared" si="7"/>
        <v/>
      </c>
      <c r="AS122" s="323"/>
      <c r="AT122" s="323"/>
      <c r="AU122" s="323" t="str">
        <f t="shared" si="8"/>
        <v/>
      </c>
      <c r="AV122" s="323"/>
      <c r="AW122" s="323"/>
      <c r="AX122" s="323" t="str">
        <f t="shared" si="9"/>
        <v/>
      </c>
      <c r="AY122" s="323"/>
      <c r="AZ122" s="323"/>
      <c r="BA122" s="323" t="str">
        <f t="shared" si="10"/>
        <v/>
      </c>
      <c r="BB122" s="323"/>
      <c r="BC122" s="323"/>
      <c r="BD122" s="330"/>
      <c r="BE122" s="331"/>
      <c r="BF122" s="331"/>
      <c r="BG122" s="332"/>
      <c r="BH122" s="137"/>
      <c r="BI122" s="137"/>
      <c r="BJ122" s="137"/>
      <c r="BK122" s="17"/>
      <c r="BL122" s="17"/>
      <c r="BM122" s="17"/>
      <c r="BN122" s="17"/>
      <c r="BO122" s="17"/>
      <c r="BP122" s="17"/>
      <c r="BQ122" s="17"/>
      <c r="BR122" s="17"/>
      <c r="BS122" s="17"/>
      <c r="BT122" s="17"/>
      <c r="BU122" s="17"/>
      <c r="BV122" s="17"/>
      <c r="BW122" s="17"/>
      <c r="BX122" s="17"/>
      <c r="BY122" s="17"/>
      <c r="BZ122" s="17"/>
      <c r="CA122" s="17"/>
      <c r="CB122" s="17"/>
      <c r="CE122" s="85">
        <v>29</v>
      </c>
      <c r="CF122" s="85" t="str">
        <f t="shared" si="11"/>
        <v/>
      </c>
      <c r="CG122" s="85" t="str">
        <f t="shared" si="12"/>
        <v/>
      </c>
      <c r="CH122" s="85" t="str">
        <f t="shared" si="13"/>
        <v/>
      </c>
      <c r="CI122" s="92" t="str">
        <f t="shared" si="14"/>
        <v/>
      </c>
      <c r="CJ122" s="85" t="str">
        <f t="shared" si="15"/>
        <v/>
      </c>
      <c r="CK122" s="85" t="str">
        <f t="shared" si="16"/>
        <v/>
      </c>
      <c r="CL122" s="85" t="str">
        <f t="shared" si="17"/>
        <v/>
      </c>
      <c r="CM122" s="85" t="str">
        <f t="shared" si="18"/>
        <v/>
      </c>
      <c r="CN122" s="85" t="str">
        <f t="shared" si="19"/>
        <v/>
      </c>
      <c r="CO122" s="85" t="str">
        <f t="shared" si="20"/>
        <v/>
      </c>
      <c r="CP122" s="85" t="str">
        <f t="shared" si="21"/>
        <v/>
      </c>
      <c r="CQ122" s="85" t="str">
        <f t="shared" si="22"/>
        <v/>
      </c>
      <c r="CR122" s="85" t="str">
        <f t="shared" si="23"/>
        <v/>
      </c>
      <c r="CS122" s="85" t="str">
        <f t="shared" si="24"/>
        <v/>
      </c>
      <c r="CT122" s="85" t="str">
        <f t="shared" si="25"/>
        <v/>
      </c>
      <c r="CV122" s="94" t="s">
        <v>53</v>
      </c>
      <c r="CW122" s="94">
        <f t="shared" si="2"/>
        <v>0</v>
      </c>
      <c r="CX122" s="16">
        <f t="shared" si="26"/>
        <v>0</v>
      </c>
      <c r="CY122" s="16">
        <f t="shared" si="3"/>
        <v>0</v>
      </c>
      <c r="CZ122" s="16">
        <f t="shared" si="4"/>
        <v>0</v>
      </c>
      <c r="DA122" s="16">
        <f t="shared" si="4"/>
        <v>0</v>
      </c>
      <c r="DB122" s="16">
        <f t="shared" si="4"/>
        <v>0</v>
      </c>
      <c r="DC122" s="16">
        <f t="shared" si="4"/>
        <v>0</v>
      </c>
      <c r="DD122" s="16">
        <f t="shared" si="4"/>
        <v>0</v>
      </c>
      <c r="DE122" s="16">
        <f t="shared" si="4"/>
        <v>0</v>
      </c>
      <c r="DF122" s="16">
        <f t="shared" si="4"/>
        <v>0</v>
      </c>
      <c r="DG122" s="85"/>
      <c r="DH122" s="85"/>
      <c r="DI122" s="85"/>
      <c r="DT122" s="56"/>
      <c r="DU122" s="56"/>
      <c r="DV122" s="56"/>
      <c r="DW122" s="56"/>
      <c r="DX122" s="56"/>
    </row>
    <row r="123" spans="6:128" ht="19.5" customHeight="1">
      <c r="F123" s="306">
        <v>30</v>
      </c>
      <c r="G123" s="306"/>
      <c r="H123" s="307"/>
      <c r="I123" s="308"/>
      <c r="J123" s="308"/>
      <c r="K123" s="308"/>
      <c r="L123" s="309"/>
      <c r="M123" s="307"/>
      <c r="N123" s="308"/>
      <c r="O123" s="308"/>
      <c r="P123" s="308"/>
      <c r="Q123" s="309"/>
      <c r="R123" s="311"/>
      <c r="S123" s="311"/>
      <c r="T123" s="311"/>
      <c r="U123" s="311"/>
      <c r="V123" s="312"/>
      <c r="W123" s="312"/>
      <c r="X123" s="312"/>
      <c r="Y123" s="312"/>
      <c r="Z123" s="312"/>
      <c r="AA123" s="312"/>
      <c r="AB123" s="312"/>
      <c r="AC123" s="312"/>
      <c r="AD123" s="313" t="str">
        <f t="shared" si="5"/>
        <v/>
      </c>
      <c r="AE123" s="313"/>
      <c r="AF123" s="313"/>
      <c r="AG123" s="313"/>
      <c r="AH123" s="313"/>
      <c r="AI123" s="313"/>
      <c r="AJ123" s="313"/>
      <c r="AK123" s="313"/>
      <c r="AL123" s="333"/>
      <c r="AM123" s="334"/>
      <c r="AN123" s="335"/>
      <c r="AO123" s="323" t="str">
        <f t="shared" si="6"/>
        <v/>
      </c>
      <c r="AP123" s="323"/>
      <c r="AQ123" s="323"/>
      <c r="AR123" s="323" t="str">
        <f t="shared" si="7"/>
        <v/>
      </c>
      <c r="AS123" s="323"/>
      <c r="AT123" s="323"/>
      <c r="AU123" s="323" t="str">
        <f t="shared" si="8"/>
        <v/>
      </c>
      <c r="AV123" s="323"/>
      <c r="AW123" s="323"/>
      <c r="AX123" s="323" t="str">
        <f t="shared" si="9"/>
        <v/>
      </c>
      <c r="AY123" s="323"/>
      <c r="AZ123" s="323"/>
      <c r="BA123" s="323" t="str">
        <f t="shared" si="10"/>
        <v/>
      </c>
      <c r="BB123" s="323"/>
      <c r="BC123" s="323"/>
      <c r="BD123" s="330"/>
      <c r="BE123" s="331"/>
      <c r="BF123" s="331"/>
      <c r="BG123" s="332"/>
      <c r="BH123" s="137"/>
      <c r="BI123" s="137"/>
      <c r="BJ123" s="137"/>
      <c r="BK123" s="17"/>
      <c r="BL123" s="17"/>
      <c r="BM123" s="17"/>
      <c r="BN123" s="17"/>
      <c r="BO123" s="17"/>
      <c r="BP123" s="17"/>
      <c r="BQ123" s="17"/>
      <c r="BR123" s="17"/>
      <c r="BS123" s="17"/>
      <c r="BT123" s="17"/>
      <c r="BU123" s="17"/>
      <c r="BV123" s="17"/>
      <c r="BW123" s="17"/>
      <c r="BX123" s="17"/>
      <c r="BY123" s="17"/>
      <c r="BZ123" s="17"/>
      <c r="CA123" s="17"/>
      <c r="CB123" s="17"/>
      <c r="CE123" s="85">
        <v>30</v>
      </c>
      <c r="CF123" s="85" t="str">
        <f t="shared" si="11"/>
        <v/>
      </c>
      <c r="CG123" s="85" t="str">
        <f t="shared" si="12"/>
        <v/>
      </c>
      <c r="CH123" s="85" t="str">
        <f t="shared" si="13"/>
        <v/>
      </c>
      <c r="CI123" s="92" t="str">
        <f t="shared" si="14"/>
        <v/>
      </c>
      <c r="CJ123" s="85" t="str">
        <f t="shared" si="15"/>
        <v/>
      </c>
      <c r="CK123" s="85" t="str">
        <f t="shared" si="16"/>
        <v/>
      </c>
      <c r="CL123" s="85" t="str">
        <f t="shared" si="17"/>
        <v/>
      </c>
      <c r="CM123" s="85" t="str">
        <f t="shared" si="18"/>
        <v/>
      </c>
      <c r="CN123" s="85" t="str">
        <f t="shared" si="19"/>
        <v/>
      </c>
      <c r="CO123" s="85" t="str">
        <f t="shared" si="20"/>
        <v/>
      </c>
      <c r="CP123" s="85" t="str">
        <f t="shared" si="21"/>
        <v/>
      </c>
      <c r="CQ123" s="85" t="str">
        <f t="shared" si="22"/>
        <v/>
      </c>
      <c r="CR123" s="85" t="str">
        <f t="shared" si="23"/>
        <v/>
      </c>
      <c r="CS123" s="85" t="str">
        <f t="shared" si="24"/>
        <v/>
      </c>
      <c r="CT123" s="85" t="str">
        <f t="shared" si="25"/>
        <v/>
      </c>
      <c r="CV123" s="94" t="s">
        <v>55</v>
      </c>
      <c r="CW123" s="94">
        <f t="shared" si="2"/>
        <v>0</v>
      </c>
      <c r="CX123" s="16">
        <f t="shared" si="26"/>
        <v>0</v>
      </c>
      <c r="CY123" s="16">
        <f t="shared" si="3"/>
        <v>0</v>
      </c>
      <c r="CZ123" s="16">
        <f t="shared" si="4"/>
        <v>0</v>
      </c>
      <c r="DA123" s="16">
        <f t="shared" si="4"/>
        <v>0</v>
      </c>
      <c r="DB123" s="16">
        <f t="shared" si="4"/>
        <v>0</v>
      </c>
      <c r="DC123" s="16">
        <f t="shared" si="4"/>
        <v>0</v>
      </c>
      <c r="DD123" s="16">
        <f t="shared" si="4"/>
        <v>0</v>
      </c>
      <c r="DE123" s="16">
        <f t="shared" si="4"/>
        <v>0</v>
      </c>
      <c r="DF123" s="16">
        <f t="shared" si="4"/>
        <v>0</v>
      </c>
      <c r="DG123" s="85"/>
      <c r="DH123" s="85"/>
      <c r="DI123" s="85"/>
      <c r="DT123" s="56"/>
      <c r="DU123" s="56"/>
      <c r="DV123" s="56"/>
      <c r="DW123" s="56"/>
      <c r="DX123" s="56"/>
    </row>
    <row r="124" spans="6:128" ht="19.5" customHeight="1">
      <c r="F124" s="306">
        <v>31</v>
      </c>
      <c r="G124" s="306"/>
      <c r="H124" s="307"/>
      <c r="I124" s="308"/>
      <c r="J124" s="308"/>
      <c r="K124" s="308"/>
      <c r="L124" s="309"/>
      <c r="M124" s="307"/>
      <c r="N124" s="308"/>
      <c r="O124" s="308"/>
      <c r="P124" s="308"/>
      <c r="Q124" s="309"/>
      <c r="R124" s="311"/>
      <c r="S124" s="311"/>
      <c r="T124" s="311"/>
      <c r="U124" s="311"/>
      <c r="V124" s="312"/>
      <c r="W124" s="312"/>
      <c r="X124" s="312"/>
      <c r="Y124" s="312"/>
      <c r="Z124" s="312"/>
      <c r="AA124" s="312"/>
      <c r="AB124" s="312"/>
      <c r="AC124" s="312"/>
      <c r="AD124" s="313" t="str">
        <f t="shared" si="5"/>
        <v/>
      </c>
      <c r="AE124" s="313"/>
      <c r="AF124" s="313"/>
      <c r="AG124" s="313"/>
      <c r="AH124" s="313"/>
      <c r="AI124" s="313"/>
      <c r="AJ124" s="313"/>
      <c r="AK124" s="313"/>
      <c r="AL124" s="333"/>
      <c r="AM124" s="334"/>
      <c r="AN124" s="335"/>
      <c r="AO124" s="323" t="str">
        <f t="shared" si="6"/>
        <v/>
      </c>
      <c r="AP124" s="323"/>
      <c r="AQ124" s="323"/>
      <c r="AR124" s="323" t="str">
        <f t="shared" si="7"/>
        <v/>
      </c>
      <c r="AS124" s="323"/>
      <c r="AT124" s="323"/>
      <c r="AU124" s="323" t="str">
        <f t="shared" si="8"/>
        <v/>
      </c>
      <c r="AV124" s="323"/>
      <c r="AW124" s="323"/>
      <c r="AX124" s="323" t="str">
        <f t="shared" si="9"/>
        <v/>
      </c>
      <c r="AY124" s="323"/>
      <c r="AZ124" s="323"/>
      <c r="BA124" s="323" t="str">
        <f t="shared" si="10"/>
        <v/>
      </c>
      <c r="BB124" s="323"/>
      <c r="BC124" s="323"/>
      <c r="BD124" s="330"/>
      <c r="BE124" s="331"/>
      <c r="BF124" s="331"/>
      <c r="BG124" s="332"/>
      <c r="BH124" s="137"/>
      <c r="BI124" s="137"/>
      <c r="BJ124" s="137"/>
      <c r="BK124" s="17"/>
      <c r="BL124" s="17"/>
      <c r="BM124" s="17"/>
      <c r="BN124" s="17"/>
      <c r="BO124" s="17"/>
      <c r="BP124" s="17"/>
      <c r="BQ124" s="17"/>
      <c r="BR124" s="17"/>
      <c r="BS124" s="17"/>
      <c r="BT124" s="17"/>
      <c r="BU124" s="17"/>
      <c r="BV124" s="17"/>
      <c r="BW124" s="17"/>
      <c r="BX124" s="17"/>
      <c r="BY124" s="17"/>
      <c r="BZ124" s="17"/>
      <c r="CA124" s="17"/>
      <c r="CB124" s="17"/>
      <c r="CE124" s="85">
        <v>31</v>
      </c>
      <c r="CF124" s="85" t="str">
        <f t="shared" si="11"/>
        <v/>
      </c>
      <c r="CG124" s="85" t="str">
        <f t="shared" si="12"/>
        <v/>
      </c>
      <c r="CH124" s="85" t="str">
        <f t="shared" si="13"/>
        <v/>
      </c>
      <c r="CI124" s="92" t="str">
        <f t="shared" si="14"/>
        <v/>
      </c>
      <c r="CJ124" s="85" t="str">
        <f t="shared" si="15"/>
        <v/>
      </c>
      <c r="CK124" s="85" t="str">
        <f t="shared" si="16"/>
        <v/>
      </c>
      <c r="CL124" s="85" t="str">
        <f t="shared" si="17"/>
        <v/>
      </c>
      <c r="CM124" s="85" t="str">
        <f t="shared" si="18"/>
        <v/>
      </c>
      <c r="CN124" s="85" t="str">
        <f t="shared" si="19"/>
        <v/>
      </c>
      <c r="CO124" s="85" t="str">
        <f t="shared" si="20"/>
        <v/>
      </c>
      <c r="CP124" s="85" t="str">
        <f t="shared" si="21"/>
        <v/>
      </c>
      <c r="CQ124" s="85" t="str">
        <f t="shared" si="22"/>
        <v/>
      </c>
      <c r="CR124" s="85" t="str">
        <f t="shared" si="23"/>
        <v/>
      </c>
      <c r="CS124" s="85" t="str">
        <f t="shared" si="24"/>
        <v/>
      </c>
      <c r="CT124" s="85" t="str">
        <f t="shared" si="25"/>
        <v/>
      </c>
      <c r="CV124" s="94" t="s">
        <v>57</v>
      </c>
      <c r="CW124" s="94">
        <f t="shared" si="2"/>
        <v>0</v>
      </c>
      <c r="CX124" s="16">
        <f t="shared" si="26"/>
        <v>0</v>
      </c>
      <c r="CY124" s="16">
        <f t="shared" si="3"/>
        <v>0</v>
      </c>
      <c r="CZ124" s="16">
        <f t="shared" si="4"/>
        <v>0</v>
      </c>
      <c r="DA124" s="16">
        <f t="shared" si="4"/>
        <v>0</v>
      </c>
      <c r="DB124" s="16">
        <f t="shared" si="4"/>
        <v>0</v>
      </c>
      <c r="DC124" s="16">
        <f t="shared" si="4"/>
        <v>0</v>
      </c>
      <c r="DD124" s="16">
        <f t="shared" si="4"/>
        <v>0</v>
      </c>
      <c r="DE124" s="16">
        <f t="shared" si="4"/>
        <v>0</v>
      </c>
      <c r="DF124" s="16">
        <f t="shared" si="4"/>
        <v>0</v>
      </c>
      <c r="DG124" s="85"/>
      <c r="DH124" s="85"/>
      <c r="DI124" s="85"/>
      <c r="DT124" s="56"/>
      <c r="DU124" s="56"/>
      <c r="DV124" s="56"/>
      <c r="DW124" s="56"/>
      <c r="DX124" s="56"/>
    </row>
    <row r="125" spans="6:128" ht="19.5" customHeight="1">
      <c r="F125" s="306">
        <v>32</v>
      </c>
      <c r="G125" s="306"/>
      <c r="H125" s="307"/>
      <c r="I125" s="308"/>
      <c r="J125" s="308"/>
      <c r="K125" s="308"/>
      <c r="L125" s="309"/>
      <c r="M125" s="307"/>
      <c r="N125" s="308"/>
      <c r="O125" s="308"/>
      <c r="P125" s="308"/>
      <c r="Q125" s="309"/>
      <c r="R125" s="311"/>
      <c r="S125" s="311"/>
      <c r="T125" s="311"/>
      <c r="U125" s="311"/>
      <c r="V125" s="312"/>
      <c r="W125" s="312"/>
      <c r="X125" s="312"/>
      <c r="Y125" s="312"/>
      <c r="Z125" s="312"/>
      <c r="AA125" s="312"/>
      <c r="AB125" s="312"/>
      <c r="AC125" s="312"/>
      <c r="AD125" s="313" t="str">
        <f t="shared" si="5"/>
        <v/>
      </c>
      <c r="AE125" s="313"/>
      <c r="AF125" s="313"/>
      <c r="AG125" s="313"/>
      <c r="AH125" s="313"/>
      <c r="AI125" s="313"/>
      <c r="AJ125" s="313"/>
      <c r="AK125" s="313"/>
      <c r="AL125" s="333"/>
      <c r="AM125" s="334"/>
      <c r="AN125" s="335"/>
      <c r="AO125" s="323" t="str">
        <f t="shared" si="6"/>
        <v/>
      </c>
      <c r="AP125" s="323"/>
      <c r="AQ125" s="323"/>
      <c r="AR125" s="323" t="str">
        <f t="shared" si="7"/>
        <v/>
      </c>
      <c r="AS125" s="323"/>
      <c r="AT125" s="323"/>
      <c r="AU125" s="323" t="str">
        <f t="shared" si="8"/>
        <v/>
      </c>
      <c r="AV125" s="323"/>
      <c r="AW125" s="323"/>
      <c r="AX125" s="323" t="str">
        <f t="shared" si="9"/>
        <v/>
      </c>
      <c r="AY125" s="323"/>
      <c r="AZ125" s="323"/>
      <c r="BA125" s="323" t="str">
        <f t="shared" si="10"/>
        <v/>
      </c>
      <c r="BB125" s="323"/>
      <c r="BC125" s="323"/>
      <c r="BD125" s="330"/>
      <c r="BE125" s="331"/>
      <c r="BF125" s="331"/>
      <c r="BG125" s="332"/>
      <c r="BH125" s="137"/>
      <c r="BI125" s="137"/>
      <c r="BJ125" s="137"/>
      <c r="BK125" s="17"/>
      <c r="BL125" s="17"/>
      <c r="BM125" s="17"/>
      <c r="BN125" s="17"/>
      <c r="BO125" s="17"/>
      <c r="BP125" s="17"/>
      <c r="BQ125" s="17"/>
      <c r="BR125" s="17"/>
      <c r="BS125" s="17"/>
      <c r="BT125" s="17"/>
      <c r="BU125" s="17"/>
      <c r="BV125" s="17"/>
      <c r="BW125" s="17"/>
      <c r="BX125" s="17"/>
      <c r="BY125" s="17"/>
      <c r="BZ125" s="17"/>
      <c r="CA125" s="17"/>
      <c r="CB125" s="17"/>
      <c r="CE125" s="85">
        <v>32</v>
      </c>
      <c r="CF125" s="85" t="str">
        <f t="shared" si="11"/>
        <v/>
      </c>
      <c r="CG125" s="85" t="str">
        <f t="shared" si="12"/>
        <v/>
      </c>
      <c r="CH125" s="85" t="str">
        <f t="shared" si="13"/>
        <v/>
      </c>
      <c r="CI125" s="92" t="str">
        <f t="shared" si="14"/>
        <v/>
      </c>
      <c r="CJ125" s="85" t="str">
        <f t="shared" si="15"/>
        <v/>
      </c>
      <c r="CK125" s="85" t="str">
        <f t="shared" si="16"/>
        <v/>
      </c>
      <c r="CL125" s="85" t="str">
        <f t="shared" si="17"/>
        <v/>
      </c>
      <c r="CM125" s="85" t="str">
        <f t="shared" si="18"/>
        <v/>
      </c>
      <c r="CN125" s="85" t="str">
        <f t="shared" si="19"/>
        <v/>
      </c>
      <c r="CO125" s="85" t="str">
        <f t="shared" si="20"/>
        <v/>
      </c>
      <c r="CP125" s="85" t="str">
        <f t="shared" si="21"/>
        <v/>
      </c>
      <c r="CQ125" s="85" t="str">
        <f t="shared" si="22"/>
        <v/>
      </c>
      <c r="CR125" s="85" t="str">
        <f t="shared" si="23"/>
        <v/>
      </c>
      <c r="CS125" s="85" t="str">
        <f t="shared" si="24"/>
        <v/>
      </c>
      <c r="CT125" s="85" t="str">
        <f t="shared" si="25"/>
        <v/>
      </c>
      <c r="CV125" s="94" t="s">
        <v>59</v>
      </c>
      <c r="CW125" s="94">
        <f t="shared" si="2"/>
        <v>0</v>
      </c>
      <c r="CX125" s="16">
        <f t="shared" si="26"/>
        <v>0</v>
      </c>
      <c r="CY125" s="16">
        <f t="shared" si="3"/>
        <v>0</v>
      </c>
      <c r="CZ125" s="16">
        <f t="shared" si="4"/>
        <v>0</v>
      </c>
      <c r="DA125" s="16">
        <f t="shared" si="4"/>
        <v>0</v>
      </c>
      <c r="DB125" s="16">
        <f t="shared" si="4"/>
        <v>0</v>
      </c>
      <c r="DC125" s="16">
        <f t="shared" si="4"/>
        <v>0</v>
      </c>
      <c r="DD125" s="16">
        <f t="shared" si="4"/>
        <v>0</v>
      </c>
      <c r="DE125" s="16">
        <f t="shared" si="4"/>
        <v>0</v>
      </c>
      <c r="DF125" s="16">
        <f t="shared" si="4"/>
        <v>0</v>
      </c>
      <c r="DG125" s="85"/>
      <c r="DH125" s="85"/>
      <c r="DI125" s="85"/>
      <c r="DT125" s="56"/>
      <c r="DU125" s="56"/>
      <c r="DV125" s="56"/>
      <c r="DW125" s="56"/>
      <c r="DX125" s="56"/>
    </row>
    <row r="126" spans="6:128" ht="19.5" customHeight="1">
      <c r="F126" s="306">
        <v>33</v>
      </c>
      <c r="G126" s="306"/>
      <c r="H126" s="307"/>
      <c r="I126" s="308"/>
      <c r="J126" s="308"/>
      <c r="K126" s="308"/>
      <c r="L126" s="309"/>
      <c r="M126" s="307"/>
      <c r="N126" s="308"/>
      <c r="O126" s="308"/>
      <c r="P126" s="308"/>
      <c r="Q126" s="309"/>
      <c r="R126" s="311"/>
      <c r="S126" s="311"/>
      <c r="T126" s="311"/>
      <c r="U126" s="311"/>
      <c r="V126" s="312"/>
      <c r="W126" s="312"/>
      <c r="X126" s="312"/>
      <c r="Y126" s="312"/>
      <c r="Z126" s="312"/>
      <c r="AA126" s="312"/>
      <c r="AB126" s="312"/>
      <c r="AC126" s="312"/>
      <c r="AD126" s="313" t="str">
        <f t="shared" si="5"/>
        <v/>
      </c>
      <c r="AE126" s="313"/>
      <c r="AF126" s="313"/>
      <c r="AG126" s="313"/>
      <c r="AH126" s="313"/>
      <c r="AI126" s="313"/>
      <c r="AJ126" s="313"/>
      <c r="AK126" s="313"/>
      <c r="AL126" s="333"/>
      <c r="AM126" s="334"/>
      <c r="AN126" s="335"/>
      <c r="AO126" s="323" t="str">
        <f t="shared" si="6"/>
        <v/>
      </c>
      <c r="AP126" s="323"/>
      <c r="AQ126" s="323"/>
      <c r="AR126" s="323" t="str">
        <f t="shared" si="7"/>
        <v/>
      </c>
      <c r="AS126" s="323"/>
      <c r="AT126" s="323"/>
      <c r="AU126" s="323" t="str">
        <f t="shared" si="8"/>
        <v/>
      </c>
      <c r="AV126" s="323"/>
      <c r="AW126" s="323"/>
      <c r="AX126" s="323" t="str">
        <f t="shared" si="9"/>
        <v/>
      </c>
      <c r="AY126" s="323"/>
      <c r="AZ126" s="323"/>
      <c r="BA126" s="323" t="str">
        <f t="shared" si="10"/>
        <v/>
      </c>
      <c r="BB126" s="323"/>
      <c r="BC126" s="323"/>
      <c r="BD126" s="330"/>
      <c r="BE126" s="331"/>
      <c r="BF126" s="331"/>
      <c r="BG126" s="332"/>
      <c r="BH126" s="137"/>
      <c r="BI126" s="137"/>
      <c r="BJ126" s="137"/>
      <c r="BK126" s="17"/>
      <c r="BL126" s="17"/>
      <c r="BM126" s="17"/>
      <c r="BN126" s="17"/>
      <c r="BO126" s="17"/>
      <c r="BP126" s="17"/>
      <c r="BQ126" s="17"/>
      <c r="BR126" s="17"/>
      <c r="BS126" s="17"/>
      <c r="BT126" s="17"/>
      <c r="BU126" s="17"/>
      <c r="BV126" s="17"/>
      <c r="BW126" s="17"/>
      <c r="BX126" s="17"/>
      <c r="BY126" s="17"/>
      <c r="BZ126" s="17"/>
      <c r="CA126" s="17"/>
      <c r="CB126" s="17"/>
      <c r="CE126" s="85">
        <v>33</v>
      </c>
      <c r="CF126" s="85" t="str">
        <f t="shared" si="11"/>
        <v/>
      </c>
      <c r="CG126" s="85" t="str">
        <f t="shared" si="12"/>
        <v/>
      </c>
      <c r="CH126" s="85" t="str">
        <f t="shared" si="13"/>
        <v/>
      </c>
      <c r="CI126" s="92" t="str">
        <f t="shared" si="14"/>
        <v/>
      </c>
      <c r="CJ126" s="85" t="str">
        <f t="shared" si="15"/>
        <v/>
      </c>
      <c r="CK126" s="85" t="str">
        <f t="shared" si="16"/>
        <v/>
      </c>
      <c r="CL126" s="85" t="str">
        <f t="shared" si="17"/>
        <v/>
      </c>
      <c r="CM126" s="85" t="str">
        <f t="shared" si="18"/>
        <v/>
      </c>
      <c r="CN126" s="85" t="str">
        <f t="shared" si="19"/>
        <v/>
      </c>
      <c r="CO126" s="85" t="str">
        <f t="shared" si="20"/>
        <v/>
      </c>
      <c r="CP126" s="85" t="str">
        <f t="shared" si="21"/>
        <v/>
      </c>
      <c r="CQ126" s="85" t="str">
        <f t="shared" si="22"/>
        <v/>
      </c>
      <c r="CR126" s="85" t="str">
        <f t="shared" si="23"/>
        <v/>
      </c>
      <c r="CS126" s="85" t="str">
        <f t="shared" si="24"/>
        <v/>
      </c>
      <c r="CT126" s="85" t="str">
        <f t="shared" si="25"/>
        <v/>
      </c>
      <c r="CV126" s="94" t="s">
        <v>61</v>
      </c>
      <c r="CW126" s="94">
        <f t="shared" si="2"/>
        <v>0</v>
      </c>
      <c r="CX126" s="16">
        <f t="shared" si="26"/>
        <v>0</v>
      </c>
      <c r="CY126" s="16">
        <f t="shared" si="3"/>
        <v>0</v>
      </c>
      <c r="CZ126" s="16">
        <f t="shared" ref="CZ126:DF143" si="27">CX126/10</f>
        <v>0</v>
      </c>
      <c r="DA126" s="16">
        <f t="shared" si="27"/>
        <v>0</v>
      </c>
      <c r="DB126" s="16">
        <f t="shared" si="27"/>
        <v>0</v>
      </c>
      <c r="DC126" s="16">
        <f t="shared" si="27"/>
        <v>0</v>
      </c>
      <c r="DD126" s="16">
        <f t="shared" si="27"/>
        <v>0</v>
      </c>
      <c r="DE126" s="16">
        <f t="shared" si="27"/>
        <v>0</v>
      </c>
      <c r="DF126" s="16">
        <f t="shared" si="27"/>
        <v>0</v>
      </c>
      <c r="DG126" s="85"/>
      <c r="DH126" s="85"/>
      <c r="DI126" s="85"/>
      <c r="DT126" s="56"/>
      <c r="DU126" s="56"/>
      <c r="DV126" s="56"/>
      <c r="DW126" s="56"/>
      <c r="DX126" s="56"/>
    </row>
    <row r="127" spans="6:128" ht="19.5" customHeight="1">
      <c r="F127" s="306">
        <v>34</v>
      </c>
      <c r="G127" s="306"/>
      <c r="H127" s="307"/>
      <c r="I127" s="308"/>
      <c r="J127" s="308"/>
      <c r="K127" s="308"/>
      <c r="L127" s="309"/>
      <c r="M127" s="307"/>
      <c r="N127" s="308"/>
      <c r="O127" s="308"/>
      <c r="P127" s="308"/>
      <c r="Q127" s="309"/>
      <c r="R127" s="311"/>
      <c r="S127" s="311"/>
      <c r="T127" s="311"/>
      <c r="U127" s="311"/>
      <c r="V127" s="312"/>
      <c r="W127" s="312"/>
      <c r="X127" s="312"/>
      <c r="Y127" s="312"/>
      <c r="Z127" s="312"/>
      <c r="AA127" s="312"/>
      <c r="AB127" s="312"/>
      <c r="AC127" s="312"/>
      <c r="AD127" s="313" t="str">
        <f t="shared" si="5"/>
        <v/>
      </c>
      <c r="AE127" s="313"/>
      <c r="AF127" s="313"/>
      <c r="AG127" s="313"/>
      <c r="AH127" s="313"/>
      <c r="AI127" s="313"/>
      <c r="AJ127" s="313"/>
      <c r="AK127" s="313"/>
      <c r="AL127" s="333"/>
      <c r="AM127" s="334"/>
      <c r="AN127" s="335"/>
      <c r="AO127" s="323" t="str">
        <f t="shared" si="6"/>
        <v/>
      </c>
      <c r="AP127" s="323"/>
      <c r="AQ127" s="323"/>
      <c r="AR127" s="323" t="str">
        <f t="shared" si="7"/>
        <v/>
      </c>
      <c r="AS127" s="323"/>
      <c r="AT127" s="323"/>
      <c r="AU127" s="323" t="str">
        <f t="shared" si="8"/>
        <v/>
      </c>
      <c r="AV127" s="323"/>
      <c r="AW127" s="323"/>
      <c r="AX127" s="323" t="str">
        <f t="shared" si="9"/>
        <v/>
      </c>
      <c r="AY127" s="323"/>
      <c r="AZ127" s="323"/>
      <c r="BA127" s="323" t="str">
        <f t="shared" si="10"/>
        <v/>
      </c>
      <c r="BB127" s="323"/>
      <c r="BC127" s="323"/>
      <c r="BD127" s="330"/>
      <c r="BE127" s="331"/>
      <c r="BF127" s="331"/>
      <c r="BG127" s="332"/>
      <c r="BH127" s="137"/>
      <c r="BI127" s="137"/>
      <c r="BJ127" s="137"/>
      <c r="BK127" s="17"/>
      <c r="BL127" s="17"/>
      <c r="BM127" s="17"/>
      <c r="BN127" s="17"/>
      <c r="BO127" s="17"/>
      <c r="BP127" s="17"/>
      <c r="BQ127" s="17"/>
      <c r="BR127" s="17"/>
      <c r="BS127" s="17"/>
      <c r="BT127" s="17"/>
      <c r="BU127" s="17"/>
      <c r="BV127" s="17"/>
      <c r="BW127" s="17"/>
      <c r="BX127" s="17"/>
      <c r="BY127" s="17"/>
      <c r="BZ127" s="17"/>
      <c r="CA127" s="17"/>
      <c r="CB127" s="17"/>
      <c r="CE127" s="85">
        <v>34</v>
      </c>
      <c r="CF127" s="85" t="str">
        <f t="shared" si="11"/>
        <v/>
      </c>
      <c r="CG127" s="85" t="str">
        <f t="shared" si="12"/>
        <v/>
      </c>
      <c r="CH127" s="85" t="str">
        <f t="shared" si="13"/>
        <v/>
      </c>
      <c r="CI127" s="92" t="str">
        <f t="shared" si="14"/>
        <v/>
      </c>
      <c r="CJ127" s="85" t="str">
        <f t="shared" si="15"/>
        <v/>
      </c>
      <c r="CK127" s="85" t="str">
        <f t="shared" si="16"/>
        <v/>
      </c>
      <c r="CL127" s="85" t="str">
        <f t="shared" si="17"/>
        <v/>
      </c>
      <c r="CM127" s="85" t="str">
        <f t="shared" si="18"/>
        <v/>
      </c>
      <c r="CN127" s="85" t="str">
        <f t="shared" si="19"/>
        <v/>
      </c>
      <c r="CO127" s="85" t="str">
        <f t="shared" si="20"/>
        <v/>
      </c>
      <c r="CP127" s="85" t="str">
        <f t="shared" si="21"/>
        <v/>
      </c>
      <c r="CQ127" s="85" t="str">
        <f t="shared" si="22"/>
        <v/>
      </c>
      <c r="CR127" s="85" t="str">
        <f t="shared" si="23"/>
        <v/>
      </c>
      <c r="CS127" s="85" t="str">
        <f t="shared" si="24"/>
        <v/>
      </c>
      <c r="CT127" s="85" t="str">
        <f t="shared" si="25"/>
        <v/>
      </c>
      <c r="CV127" s="94" t="s">
        <v>63</v>
      </c>
      <c r="CW127" s="94">
        <f t="shared" si="2"/>
        <v>0</v>
      </c>
      <c r="CX127" s="16">
        <f t="shared" si="26"/>
        <v>0</v>
      </c>
      <c r="CY127" s="16">
        <f t="shared" si="3"/>
        <v>0</v>
      </c>
      <c r="CZ127" s="16">
        <f t="shared" si="27"/>
        <v>0</v>
      </c>
      <c r="DA127" s="16">
        <f t="shared" si="27"/>
        <v>0</v>
      </c>
      <c r="DB127" s="16">
        <f t="shared" si="27"/>
        <v>0</v>
      </c>
      <c r="DC127" s="16">
        <f t="shared" si="27"/>
        <v>0</v>
      </c>
      <c r="DD127" s="16">
        <f t="shared" si="27"/>
        <v>0</v>
      </c>
      <c r="DE127" s="16">
        <f t="shared" si="27"/>
        <v>0</v>
      </c>
      <c r="DF127" s="16">
        <f t="shared" si="27"/>
        <v>0</v>
      </c>
      <c r="DG127" s="85"/>
      <c r="DH127" s="85"/>
      <c r="DI127" s="85"/>
      <c r="DT127" s="56"/>
      <c r="DU127" s="56"/>
      <c r="DV127" s="56"/>
      <c r="DW127" s="56"/>
      <c r="DX127" s="56"/>
    </row>
    <row r="128" spans="6:128" ht="19.5" customHeight="1">
      <c r="F128" s="306">
        <v>35</v>
      </c>
      <c r="G128" s="306"/>
      <c r="H128" s="307"/>
      <c r="I128" s="308"/>
      <c r="J128" s="308"/>
      <c r="K128" s="308"/>
      <c r="L128" s="309"/>
      <c r="M128" s="307"/>
      <c r="N128" s="308"/>
      <c r="O128" s="308"/>
      <c r="P128" s="308"/>
      <c r="Q128" s="309"/>
      <c r="R128" s="311"/>
      <c r="S128" s="311"/>
      <c r="T128" s="311"/>
      <c r="U128" s="311"/>
      <c r="V128" s="312"/>
      <c r="W128" s="312"/>
      <c r="X128" s="312"/>
      <c r="Y128" s="312"/>
      <c r="Z128" s="312"/>
      <c r="AA128" s="312"/>
      <c r="AB128" s="312"/>
      <c r="AC128" s="312"/>
      <c r="AD128" s="313" t="str">
        <f t="shared" si="5"/>
        <v/>
      </c>
      <c r="AE128" s="313"/>
      <c r="AF128" s="313"/>
      <c r="AG128" s="313"/>
      <c r="AH128" s="313"/>
      <c r="AI128" s="313"/>
      <c r="AJ128" s="313"/>
      <c r="AK128" s="313"/>
      <c r="AL128" s="333"/>
      <c r="AM128" s="334"/>
      <c r="AN128" s="335"/>
      <c r="AO128" s="323" t="str">
        <f t="shared" si="6"/>
        <v/>
      </c>
      <c r="AP128" s="323"/>
      <c r="AQ128" s="323"/>
      <c r="AR128" s="323" t="str">
        <f t="shared" si="7"/>
        <v/>
      </c>
      <c r="AS128" s="323"/>
      <c r="AT128" s="323"/>
      <c r="AU128" s="323" t="str">
        <f t="shared" si="8"/>
        <v/>
      </c>
      <c r="AV128" s="323"/>
      <c r="AW128" s="323"/>
      <c r="AX128" s="323" t="str">
        <f t="shared" si="9"/>
        <v/>
      </c>
      <c r="AY128" s="323"/>
      <c r="AZ128" s="323"/>
      <c r="BA128" s="323" t="str">
        <f t="shared" si="10"/>
        <v/>
      </c>
      <c r="BB128" s="323"/>
      <c r="BC128" s="323"/>
      <c r="BD128" s="330"/>
      <c r="BE128" s="331"/>
      <c r="BF128" s="331"/>
      <c r="BG128" s="332"/>
      <c r="BH128" s="137"/>
      <c r="BI128" s="137"/>
      <c r="BJ128" s="137"/>
      <c r="BK128" s="17"/>
      <c r="BL128" s="17"/>
      <c r="BM128" s="17"/>
      <c r="BN128" s="17"/>
      <c r="BO128" s="17"/>
      <c r="BP128" s="17"/>
      <c r="BQ128" s="17"/>
      <c r="BR128" s="17"/>
      <c r="BS128" s="17"/>
      <c r="BT128" s="17"/>
      <c r="BU128" s="17"/>
      <c r="BV128" s="17"/>
      <c r="BW128" s="17"/>
      <c r="BX128" s="17"/>
      <c r="BY128" s="17"/>
      <c r="BZ128" s="17"/>
      <c r="CA128" s="17"/>
      <c r="CB128" s="17"/>
      <c r="CE128" s="85">
        <v>35</v>
      </c>
      <c r="CF128" s="85" t="str">
        <f t="shared" si="11"/>
        <v/>
      </c>
      <c r="CG128" s="85" t="str">
        <f t="shared" si="12"/>
        <v/>
      </c>
      <c r="CH128" s="85" t="str">
        <f t="shared" si="13"/>
        <v/>
      </c>
      <c r="CI128" s="92" t="str">
        <f t="shared" si="14"/>
        <v/>
      </c>
      <c r="CJ128" s="85" t="str">
        <f t="shared" si="15"/>
        <v/>
      </c>
      <c r="CK128" s="85" t="str">
        <f t="shared" si="16"/>
        <v/>
      </c>
      <c r="CL128" s="85" t="str">
        <f t="shared" si="17"/>
        <v/>
      </c>
      <c r="CM128" s="85" t="str">
        <f t="shared" si="18"/>
        <v/>
      </c>
      <c r="CN128" s="85" t="str">
        <f t="shared" si="19"/>
        <v/>
      </c>
      <c r="CO128" s="85" t="str">
        <f t="shared" si="20"/>
        <v/>
      </c>
      <c r="CP128" s="85" t="str">
        <f t="shared" si="21"/>
        <v/>
      </c>
      <c r="CQ128" s="85" t="str">
        <f t="shared" si="22"/>
        <v/>
      </c>
      <c r="CR128" s="85" t="str">
        <f t="shared" si="23"/>
        <v/>
      </c>
      <c r="CS128" s="85" t="str">
        <f t="shared" si="24"/>
        <v/>
      </c>
      <c r="CT128" s="85" t="str">
        <f t="shared" si="25"/>
        <v/>
      </c>
      <c r="CV128" s="94" t="s">
        <v>65</v>
      </c>
      <c r="CW128" s="94">
        <f t="shared" si="2"/>
        <v>0</v>
      </c>
      <c r="CX128" s="16">
        <f t="shared" si="26"/>
        <v>0</v>
      </c>
      <c r="CY128" s="16">
        <f t="shared" si="3"/>
        <v>0</v>
      </c>
      <c r="CZ128" s="16">
        <f t="shared" si="27"/>
        <v>0</v>
      </c>
      <c r="DA128" s="16">
        <f t="shared" si="27"/>
        <v>0</v>
      </c>
      <c r="DB128" s="16">
        <f t="shared" si="27"/>
        <v>0</v>
      </c>
      <c r="DC128" s="16">
        <f t="shared" si="27"/>
        <v>0</v>
      </c>
      <c r="DD128" s="16">
        <f t="shared" si="27"/>
        <v>0</v>
      </c>
      <c r="DE128" s="16">
        <f t="shared" si="27"/>
        <v>0</v>
      </c>
      <c r="DF128" s="16">
        <f t="shared" si="27"/>
        <v>0</v>
      </c>
      <c r="DG128" s="85"/>
      <c r="DH128" s="85"/>
      <c r="DI128" s="85"/>
      <c r="DT128" s="56"/>
      <c r="DU128" s="56"/>
      <c r="DV128" s="56"/>
      <c r="DW128" s="56"/>
      <c r="DX128" s="56"/>
    </row>
    <row r="129" spans="6:128" ht="19.5" customHeight="1">
      <c r="F129" s="306">
        <v>36</v>
      </c>
      <c r="G129" s="306"/>
      <c r="H129" s="307"/>
      <c r="I129" s="308"/>
      <c r="J129" s="308"/>
      <c r="K129" s="308"/>
      <c r="L129" s="309"/>
      <c r="M129" s="307"/>
      <c r="N129" s="308"/>
      <c r="O129" s="308"/>
      <c r="P129" s="308"/>
      <c r="Q129" s="309"/>
      <c r="R129" s="311"/>
      <c r="S129" s="311"/>
      <c r="T129" s="311"/>
      <c r="U129" s="311"/>
      <c r="V129" s="312"/>
      <c r="W129" s="312"/>
      <c r="X129" s="312"/>
      <c r="Y129" s="312"/>
      <c r="Z129" s="312"/>
      <c r="AA129" s="312"/>
      <c r="AB129" s="312"/>
      <c r="AC129" s="312"/>
      <c r="AD129" s="313" t="str">
        <f t="shared" si="5"/>
        <v/>
      </c>
      <c r="AE129" s="313"/>
      <c r="AF129" s="313"/>
      <c r="AG129" s="313"/>
      <c r="AH129" s="313"/>
      <c r="AI129" s="313"/>
      <c r="AJ129" s="313"/>
      <c r="AK129" s="313"/>
      <c r="AL129" s="333"/>
      <c r="AM129" s="334"/>
      <c r="AN129" s="335"/>
      <c r="AO129" s="323" t="str">
        <f t="shared" si="6"/>
        <v/>
      </c>
      <c r="AP129" s="323"/>
      <c r="AQ129" s="323"/>
      <c r="AR129" s="323" t="str">
        <f t="shared" si="7"/>
        <v/>
      </c>
      <c r="AS129" s="323"/>
      <c r="AT129" s="323"/>
      <c r="AU129" s="323" t="str">
        <f t="shared" si="8"/>
        <v/>
      </c>
      <c r="AV129" s="323"/>
      <c r="AW129" s="323"/>
      <c r="AX129" s="323" t="str">
        <f t="shared" si="9"/>
        <v/>
      </c>
      <c r="AY129" s="323"/>
      <c r="AZ129" s="323"/>
      <c r="BA129" s="323" t="str">
        <f t="shared" si="10"/>
        <v/>
      </c>
      <c r="BB129" s="323"/>
      <c r="BC129" s="323"/>
      <c r="BD129" s="330"/>
      <c r="BE129" s="331"/>
      <c r="BF129" s="331"/>
      <c r="BG129" s="332"/>
      <c r="BH129" s="137"/>
      <c r="BI129" s="137"/>
      <c r="BJ129" s="137"/>
      <c r="BK129" s="17"/>
      <c r="BL129" s="17"/>
      <c r="BM129" s="17"/>
      <c r="BN129" s="17"/>
      <c r="BO129" s="17"/>
      <c r="BP129" s="17"/>
      <c r="BQ129" s="17"/>
      <c r="BR129" s="17"/>
      <c r="BS129" s="17"/>
      <c r="BT129" s="17"/>
      <c r="BU129" s="17"/>
      <c r="BV129" s="17"/>
      <c r="BW129" s="17"/>
      <c r="BX129" s="17"/>
      <c r="BY129" s="17"/>
      <c r="BZ129" s="17"/>
      <c r="CA129" s="17"/>
      <c r="CB129" s="17"/>
      <c r="CE129" s="85">
        <v>36</v>
      </c>
      <c r="CF129" s="85" t="str">
        <f t="shared" si="11"/>
        <v/>
      </c>
      <c r="CG129" s="85" t="str">
        <f t="shared" si="12"/>
        <v/>
      </c>
      <c r="CH129" s="85" t="str">
        <f t="shared" si="13"/>
        <v/>
      </c>
      <c r="CI129" s="92" t="str">
        <f t="shared" si="14"/>
        <v/>
      </c>
      <c r="CJ129" s="85" t="str">
        <f t="shared" si="15"/>
        <v/>
      </c>
      <c r="CK129" s="85" t="str">
        <f t="shared" si="16"/>
        <v/>
      </c>
      <c r="CL129" s="85" t="str">
        <f t="shared" si="17"/>
        <v/>
      </c>
      <c r="CM129" s="85" t="str">
        <f t="shared" si="18"/>
        <v/>
      </c>
      <c r="CN129" s="85" t="str">
        <f t="shared" si="19"/>
        <v/>
      </c>
      <c r="CO129" s="85" t="str">
        <f t="shared" si="20"/>
        <v/>
      </c>
      <c r="CP129" s="85" t="str">
        <f t="shared" si="21"/>
        <v/>
      </c>
      <c r="CQ129" s="85" t="str">
        <f t="shared" si="22"/>
        <v/>
      </c>
      <c r="CR129" s="85" t="str">
        <f t="shared" si="23"/>
        <v/>
      </c>
      <c r="CS129" s="85" t="str">
        <f t="shared" si="24"/>
        <v/>
      </c>
      <c r="CT129" s="85" t="str">
        <f t="shared" si="25"/>
        <v/>
      </c>
      <c r="CV129" s="94" t="s">
        <v>67</v>
      </c>
      <c r="CW129" s="94">
        <f t="shared" si="2"/>
        <v>0</v>
      </c>
      <c r="CX129" s="16">
        <f t="shared" si="26"/>
        <v>0</v>
      </c>
      <c r="CY129" s="16">
        <f t="shared" si="3"/>
        <v>0</v>
      </c>
      <c r="CZ129" s="16">
        <f t="shared" si="27"/>
        <v>0</v>
      </c>
      <c r="DA129" s="16">
        <f t="shared" si="27"/>
        <v>0</v>
      </c>
      <c r="DB129" s="16">
        <f t="shared" si="27"/>
        <v>0</v>
      </c>
      <c r="DC129" s="16">
        <f t="shared" si="27"/>
        <v>0</v>
      </c>
      <c r="DD129" s="16">
        <f t="shared" si="27"/>
        <v>0</v>
      </c>
      <c r="DE129" s="16">
        <f t="shared" si="27"/>
        <v>0</v>
      </c>
      <c r="DF129" s="16">
        <f t="shared" si="27"/>
        <v>0</v>
      </c>
      <c r="DG129" s="85"/>
      <c r="DH129" s="85"/>
      <c r="DI129" s="85"/>
      <c r="DT129" s="56"/>
      <c r="DU129" s="56"/>
      <c r="DV129" s="56"/>
      <c r="DW129" s="56"/>
      <c r="DX129" s="56"/>
    </row>
    <row r="130" spans="6:128" ht="19.5" customHeight="1">
      <c r="F130" s="306">
        <v>37</v>
      </c>
      <c r="G130" s="306"/>
      <c r="H130" s="307"/>
      <c r="I130" s="308"/>
      <c r="J130" s="308"/>
      <c r="K130" s="308"/>
      <c r="L130" s="309"/>
      <c r="M130" s="307"/>
      <c r="N130" s="308"/>
      <c r="O130" s="308"/>
      <c r="P130" s="308"/>
      <c r="Q130" s="309"/>
      <c r="R130" s="311"/>
      <c r="S130" s="311"/>
      <c r="T130" s="311"/>
      <c r="U130" s="311"/>
      <c r="V130" s="312"/>
      <c r="W130" s="312"/>
      <c r="X130" s="312"/>
      <c r="Y130" s="312"/>
      <c r="Z130" s="312"/>
      <c r="AA130" s="312"/>
      <c r="AB130" s="312"/>
      <c r="AC130" s="312"/>
      <c r="AD130" s="313" t="str">
        <f t="shared" si="5"/>
        <v/>
      </c>
      <c r="AE130" s="313"/>
      <c r="AF130" s="313"/>
      <c r="AG130" s="313"/>
      <c r="AH130" s="313"/>
      <c r="AI130" s="313"/>
      <c r="AJ130" s="313"/>
      <c r="AK130" s="313"/>
      <c r="AL130" s="333"/>
      <c r="AM130" s="334"/>
      <c r="AN130" s="335"/>
      <c r="AO130" s="323" t="str">
        <f t="shared" si="6"/>
        <v/>
      </c>
      <c r="AP130" s="323"/>
      <c r="AQ130" s="323"/>
      <c r="AR130" s="323" t="str">
        <f t="shared" si="7"/>
        <v/>
      </c>
      <c r="AS130" s="323"/>
      <c r="AT130" s="323"/>
      <c r="AU130" s="323" t="str">
        <f t="shared" si="8"/>
        <v/>
      </c>
      <c r="AV130" s="323"/>
      <c r="AW130" s="323"/>
      <c r="AX130" s="323" t="str">
        <f t="shared" si="9"/>
        <v/>
      </c>
      <c r="AY130" s="323"/>
      <c r="AZ130" s="323"/>
      <c r="BA130" s="323" t="str">
        <f t="shared" si="10"/>
        <v/>
      </c>
      <c r="BB130" s="323"/>
      <c r="BC130" s="323"/>
      <c r="BD130" s="330"/>
      <c r="BE130" s="331"/>
      <c r="BF130" s="331"/>
      <c r="BG130" s="332"/>
      <c r="BH130" s="137"/>
      <c r="BI130" s="137"/>
      <c r="BJ130" s="137"/>
      <c r="BK130" s="17"/>
      <c r="BL130" s="17"/>
      <c r="BM130" s="17"/>
      <c r="BN130" s="17"/>
      <c r="BO130" s="17"/>
      <c r="BP130" s="17"/>
      <c r="BQ130" s="17"/>
      <c r="BR130" s="17"/>
      <c r="BS130" s="17"/>
      <c r="BT130" s="17"/>
      <c r="BU130" s="17"/>
      <c r="BV130" s="17"/>
      <c r="BW130" s="17"/>
      <c r="BX130" s="17"/>
      <c r="BY130" s="17"/>
      <c r="BZ130" s="17"/>
      <c r="CA130" s="17"/>
      <c r="CB130" s="17"/>
      <c r="CE130" s="85">
        <v>37</v>
      </c>
      <c r="CF130" s="85" t="str">
        <f t="shared" si="11"/>
        <v/>
      </c>
      <c r="CG130" s="85" t="str">
        <f t="shared" si="12"/>
        <v/>
      </c>
      <c r="CH130" s="85" t="str">
        <f t="shared" si="13"/>
        <v/>
      </c>
      <c r="CI130" s="92" t="str">
        <f t="shared" si="14"/>
        <v/>
      </c>
      <c r="CJ130" s="85" t="str">
        <f t="shared" si="15"/>
        <v/>
      </c>
      <c r="CK130" s="85" t="str">
        <f t="shared" si="16"/>
        <v/>
      </c>
      <c r="CL130" s="85" t="str">
        <f t="shared" si="17"/>
        <v/>
      </c>
      <c r="CM130" s="85" t="str">
        <f t="shared" si="18"/>
        <v/>
      </c>
      <c r="CN130" s="85" t="str">
        <f t="shared" si="19"/>
        <v/>
      </c>
      <c r="CO130" s="85" t="str">
        <f t="shared" si="20"/>
        <v/>
      </c>
      <c r="CP130" s="85" t="str">
        <f t="shared" si="21"/>
        <v/>
      </c>
      <c r="CQ130" s="85" t="str">
        <f t="shared" si="22"/>
        <v/>
      </c>
      <c r="CR130" s="85" t="str">
        <f t="shared" si="23"/>
        <v/>
      </c>
      <c r="CS130" s="85" t="str">
        <f t="shared" si="24"/>
        <v/>
      </c>
      <c r="CT130" s="85" t="str">
        <f t="shared" si="25"/>
        <v/>
      </c>
      <c r="CV130" s="94" t="s">
        <v>69</v>
      </c>
      <c r="CW130" s="94">
        <f t="shared" si="2"/>
        <v>0</v>
      </c>
      <c r="CX130" s="16">
        <f t="shared" si="26"/>
        <v>0</v>
      </c>
      <c r="CY130" s="16">
        <f t="shared" si="3"/>
        <v>0</v>
      </c>
      <c r="CZ130" s="16">
        <f t="shared" si="27"/>
        <v>0</v>
      </c>
      <c r="DA130" s="16">
        <f t="shared" si="27"/>
        <v>0</v>
      </c>
      <c r="DB130" s="16">
        <f t="shared" si="27"/>
        <v>0</v>
      </c>
      <c r="DC130" s="16">
        <f t="shared" si="27"/>
        <v>0</v>
      </c>
      <c r="DD130" s="16">
        <f t="shared" si="27"/>
        <v>0</v>
      </c>
      <c r="DE130" s="16">
        <f t="shared" si="27"/>
        <v>0</v>
      </c>
      <c r="DF130" s="16">
        <f t="shared" si="27"/>
        <v>0</v>
      </c>
      <c r="DG130" s="85"/>
      <c r="DH130" s="85"/>
      <c r="DI130" s="85"/>
      <c r="DT130" s="56"/>
      <c r="DU130" s="56"/>
      <c r="DV130" s="56"/>
      <c r="DW130" s="56"/>
      <c r="DX130" s="56"/>
    </row>
    <row r="131" spans="6:128" ht="19.5" customHeight="1">
      <c r="F131" s="306">
        <v>38</v>
      </c>
      <c r="G131" s="306"/>
      <c r="H131" s="307"/>
      <c r="I131" s="308"/>
      <c r="J131" s="308"/>
      <c r="K131" s="308"/>
      <c r="L131" s="309"/>
      <c r="M131" s="307"/>
      <c r="N131" s="308"/>
      <c r="O131" s="308"/>
      <c r="P131" s="308"/>
      <c r="Q131" s="309"/>
      <c r="R131" s="311"/>
      <c r="S131" s="311"/>
      <c r="T131" s="311"/>
      <c r="U131" s="311"/>
      <c r="V131" s="312"/>
      <c r="W131" s="312"/>
      <c r="X131" s="312"/>
      <c r="Y131" s="312"/>
      <c r="Z131" s="312"/>
      <c r="AA131" s="312"/>
      <c r="AB131" s="312"/>
      <c r="AC131" s="312"/>
      <c r="AD131" s="313" t="str">
        <f t="shared" si="5"/>
        <v/>
      </c>
      <c r="AE131" s="313"/>
      <c r="AF131" s="313"/>
      <c r="AG131" s="313"/>
      <c r="AH131" s="313"/>
      <c r="AI131" s="313"/>
      <c r="AJ131" s="313"/>
      <c r="AK131" s="313"/>
      <c r="AL131" s="333"/>
      <c r="AM131" s="334"/>
      <c r="AN131" s="335"/>
      <c r="AO131" s="323" t="str">
        <f t="shared" si="6"/>
        <v/>
      </c>
      <c r="AP131" s="323"/>
      <c r="AQ131" s="323"/>
      <c r="AR131" s="323" t="str">
        <f t="shared" si="7"/>
        <v/>
      </c>
      <c r="AS131" s="323"/>
      <c r="AT131" s="323"/>
      <c r="AU131" s="323" t="str">
        <f t="shared" si="8"/>
        <v/>
      </c>
      <c r="AV131" s="323"/>
      <c r="AW131" s="323"/>
      <c r="AX131" s="323" t="str">
        <f t="shared" si="9"/>
        <v/>
      </c>
      <c r="AY131" s="323"/>
      <c r="AZ131" s="323"/>
      <c r="BA131" s="323" t="str">
        <f t="shared" si="10"/>
        <v/>
      </c>
      <c r="BB131" s="323"/>
      <c r="BC131" s="323"/>
      <c r="BD131" s="330"/>
      <c r="BE131" s="331"/>
      <c r="BF131" s="331"/>
      <c r="BG131" s="332"/>
      <c r="BH131" s="137"/>
      <c r="BI131" s="137"/>
      <c r="BJ131" s="137"/>
      <c r="BK131" s="17"/>
      <c r="BL131" s="17"/>
      <c r="BM131" s="17"/>
      <c r="BN131" s="17"/>
      <c r="BO131" s="17"/>
      <c r="BP131" s="17"/>
      <c r="BQ131" s="17"/>
      <c r="BR131" s="17"/>
      <c r="BS131" s="17"/>
      <c r="BT131" s="17"/>
      <c r="BU131" s="17"/>
      <c r="BV131" s="17"/>
      <c r="BW131" s="17"/>
      <c r="BX131" s="17"/>
      <c r="BY131" s="17"/>
      <c r="BZ131" s="17"/>
      <c r="CA131" s="17"/>
      <c r="CB131" s="17"/>
      <c r="CE131" s="85">
        <v>38</v>
      </c>
      <c r="CF131" s="85" t="str">
        <f t="shared" si="11"/>
        <v/>
      </c>
      <c r="CG131" s="85" t="str">
        <f t="shared" si="12"/>
        <v/>
      </c>
      <c r="CH131" s="85" t="str">
        <f t="shared" si="13"/>
        <v/>
      </c>
      <c r="CI131" s="92" t="str">
        <f t="shared" si="14"/>
        <v/>
      </c>
      <c r="CJ131" s="85" t="str">
        <f t="shared" si="15"/>
        <v/>
      </c>
      <c r="CK131" s="85" t="str">
        <f t="shared" si="16"/>
        <v/>
      </c>
      <c r="CL131" s="85" t="str">
        <f t="shared" si="17"/>
        <v/>
      </c>
      <c r="CM131" s="85" t="str">
        <f t="shared" si="18"/>
        <v/>
      </c>
      <c r="CN131" s="85" t="str">
        <f t="shared" si="19"/>
        <v/>
      </c>
      <c r="CO131" s="85" t="str">
        <f t="shared" si="20"/>
        <v/>
      </c>
      <c r="CP131" s="85" t="str">
        <f t="shared" si="21"/>
        <v/>
      </c>
      <c r="CQ131" s="85" t="str">
        <f t="shared" si="22"/>
        <v/>
      </c>
      <c r="CR131" s="85" t="str">
        <f t="shared" si="23"/>
        <v/>
      </c>
      <c r="CS131" s="85" t="str">
        <f t="shared" si="24"/>
        <v/>
      </c>
      <c r="CT131" s="85" t="str">
        <f t="shared" si="25"/>
        <v/>
      </c>
      <c r="CV131" s="94" t="s">
        <v>70</v>
      </c>
      <c r="CW131" s="94">
        <f t="shared" si="2"/>
        <v>0</v>
      </c>
      <c r="CX131" s="16">
        <f t="shared" si="26"/>
        <v>0</v>
      </c>
      <c r="CY131" s="16">
        <f t="shared" si="3"/>
        <v>0</v>
      </c>
      <c r="CZ131" s="16">
        <f t="shared" si="27"/>
        <v>0</v>
      </c>
      <c r="DA131" s="16">
        <f t="shared" si="27"/>
        <v>0</v>
      </c>
      <c r="DB131" s="16">
        <f t="shared" si="27"/>
        <v>0</v>
      </c>
      <c r="DC131" s="16">
        <f t="shared" si="27"/>
        <v>0</v>
      </c>
      <c r="DD131" s="16">
        <f t="shared" si="27"/>
        <v>0</v>
      </c>
      <c r="DE131" s="16">
        <f t="shared" si="27"/>
        <v>0</v>
      </c>
      <c r="DF131" s="16">
        <f t="shared" si="27"/>
        <v>0</v>
      </c>
      <c r="DG131" s="85"/>
      <c r="DH131" s="85"/>
      <c r="DI131" s="85"/>
      <c r="DT131" s="56"/>
      <c r="DU131" s="56"/>
      <c r="DV131" s="56"/>
      <c r="DW131" s="56"/>
      <c r="DX131" s="56"/>
    </row>
    <row r="132" spans="6:128" ht="19.5" customHeight="1">
      <c r="F132" s="306">
        <v>39</v>
      </c>
      <c r="G132" s="306"/>
      <c r="H132" s="307"/>
      <c r="I132" s="308"/>
      <c r="J132" s="308"/>
      <c r="K132" s="308"/>
      <c r="L132" s="309"/>
      <c r="M132" s="307"/>
      <c r="N132" s="308"/>
      <c r="O132" s="308"/>
      <c r="P132" s="308"/>
      <c r="Q132" s="309"/>
      <c r="R132" s="311"/>
      <c r="S132" s="311"/>
      <c r="T132" s="311"/>
      <c r="U132" s="311"/>
      <c r="V132" s="312"/>
      <c r="W132" s="312"/>
      <c r="X132" s="312"/>
      <c r="Y132" s="312"/>
      <c r="Z132" s="312"/>
      <c r="AA132" s="312"/>
      <c r="AB132" s="312"/>
      <c r="AC132" s="312"/>
      <c r="AD132" s="313" t="str">
        <f t="shared" si="5"/>
        <v/>
      </c>
      <c r="AE132" s="313"/>
      <c r="AF132" s="313"/>
      <c r="AG132" s="313"/>
      <c r="AH132" s="313"/>
      <c r="AI132" s="313"/>
      <c r="AJ132" s="313"/>
      <c r="AK132" s="313"/>
      <c r="AL132" s="333"/>
      <c r="AM132" s="334"/>
      <c r="AN132" s="335"/>
      <c r="AO132" s="323" t="str">
        <f t="shared" si="6"/>
        <v/>
      </c>
      <c r="AP132" s="323"/>
      <c r="AQ132" s="323"/>
      <c r="AR132" s="323" t="str">
        <f t="shared" si="7"/>
        <v/>
      </c>
      <c r="AS132" s="323"/>
      <c r="AT132" s="323"/>
      <c r="AU132" s="323" t="str">
        <f t="shared" si="8"/>
        <v/>
      </c>
      <c r="AV132" s="323"/>
      <c r="AW132" s="323"/>
      <c r="AX132" s="323" t="str">
        <f t="shared" si="9"/>
        <v/>
      </c>
      <c r="AY132" s="323"/>
      <c r="AZ132" s="323"/>
      <c r="BA132" s="323" t="str">
        <f t="shared" si="10"/>
        <v/>
      </c>
      <c r="BB132" s="323"/>
      <c r="BC132" s="323"/>
      <c r="BD132" s="330"/>
      <c r="BE132" s="331"/>
      <c r="BF132" s="331"/>
      <c r="BG132" s="332"/>
      <c r="BH132" s="137"/>
      <c r="BI132" s="137"/>
      <c r="BJ132" s="137"/>
      <c r="BK132" s="17"/>
      <c r="BL132" s="17"/>
      <c r="BM132" s="17"/>
      <c r="BN132" s="17"/>
      <c r="BO132" s="17"/>
      <c r="BP132" s="17"/>
      <c r="BQ132" s="17"/>
      <c r="BR132" s="17"/>
      <c r="BS132" s="17"/>
      <c r="BT132" s="17"/>
      <c r="BU132" s="17"/>
      <c r="BV132" s="17"/>
      <c r="BW132" s="17"/>
      <c r="BX132" s="17"/>
      <c r="BY132" s="17"/>
      <c r="BZ132" s="17"/>
      <c r="CA132" s="17"/>
      <c r="CB132" s="17"/>
      <c r="CE132" s="85">
        <v>39</v>
      </c>
      <c r="CF132" s="85" t="str">
        <f t="shared" si="11"/>
        <v/>
      </c>
      <c r="CG132" s="85" t="str">
        <f t="shared" si="12"/>
        <v/>
      </c>
      <c r="CH132" s="85" t="str">
        <f t="shared" si="13"/>
        <v/>
      </c>
      <c r="CI132" s="92" t="str">
        <f t="shared" si="14"/>
        <v/>
      </c>
      <c r="CJ132" s="85" t="str">
        <f t="shared" si="15"/>
        <v/>
      </c>
      <c r="CK132" s="85" t="str">
        <f t="shared" si="16"/>
        <v/>
      </c>
      <c r="CL132" s="85" t="str">
        <f t="shared" si="17"/>
        <v/>
      </c>
      <c r="CM132" s="85" t="str">
        <f t="shared" si="18"/>
        <v/>
      </c>
      <c r="CN132" s="85" t="str">
        <f t="shared" si="19"/>
        <v/>
      </c>
      <c r="CO132" s="85" t="str">
        <f t="shared" si="20"/>
        <v/>
      </c>
      <c r="CP132" s="85" t="str">
        <f t="shared" si="21"/>
        <v/>
      </c>
      <c r="CQ132" s="85" t="str">
        <f t="shared" si="22"/>
        <v/>
      </c>
      <c r="CR132" s="85" t="str">
        <f t="shared" si="23"/>
        <v/>
      </c>
      <c r="CS132" s="85" t="str">
        <f t="shared" si="24"/>
        <v/>
      </c>
      <c r="CT132" s="85" t="str">
        <f t="shared" si="25"/>
        <v/>
      </c>
      <c r="CV132" s="94" t="s">
        <v>72</v>
      </c>
      <c r="CW132" s="94">
        <f t="shared" si="2"/>
        <v>0</v>
      </c>
      <c r="CX132" s="16">
        <f t="shared" si="26"/>
        <v>0</v>
      </c>
      <c r="CY132" s="16">
        <f t="shared" si="3"/>
        <v>0</v>
      </c>
      <c r="CZ132" s="16">
        <f t="shared" si="27"/>
        <v>0</v>
      </c>
      <c r="DA132" s="16">
        <f t="shared" si="27"/>
        <v>0</v>
      </c>
      <c r="DB132" s="16">
        <f t="shared" si="27"/>
        <v>0</v>
      </c>
      <c r="DC132" s="16">
        <f t="shared" si="27"/>
        <v>0</v>
      </c>
      <c r="DD132" s="16">
        <f t="shared" si="27"/>
        <v>0</v>
      </c>
      <c r="DE132" s="16">
        <f t="shared" si="27"/>
        <v>0</v>
      </c>
      <c r="DF132" s="16">
        <f t="shared" si="27"/>
        <v>0</v>
      </c>
      <c r="DG132" s="85"/>
      <c r="DH132" s="85"/>
      <c r="DI132" s="85"/>
      <c r="DT132" s="56"/>
      <c r="DU132" s="56"/>
      <c r="DV132" s="56"/>
      <c r="DW132" s="56"/>
      <c r="DX132" s="56"/>
    </row>
    <row r="133" spans="6:128" ht="19.5" customHeight="1">
      <c r="F133" s="306">
        <v>40</v>
      </c>
      <c r="G133" s="306"/>
      <c r="H133" s="307"/>
      <c r="I133" s="308"/>
      <c r="J133" s="308"/>
      <c r="K133" s="308"/>
      <c r="L133" s="309"/>
      <c r="M133" s="307"/>
      <c r="N133" s="308"/>
      <c r="O133" s="308"/>
      <c r="P133" s="308"/>
      <c r="Q133" s="309"/>
      <c r="R133" s="311"/>
      <c r="S133" s="311"/>
      <c r="T133" s="311"/>
      <c r="U133" s="311"/>
      <c r="V133" s="312"/>
      <c r="W133" s="312"/>
      <c r="X133" s="312"/>
      <c r="Y133" s="312"/>
      <c r="Z133" s="312"/>
      <c r="AA133" s="312"/>
      <c r="AB133" s="312"/>
      <c r="AC133" s="312"/>
      <c r="AD133" s="313" t="str">
        <f t="shared" si="5"/>
        <v/>
      </c>
      <c r="AE133" s="313"/>
      <c r="AF133" s="313"/>
      <c r="AG133" s="313"/>
      <c r="AH133" s="313"/>
      <c r="AI133" s="313"/>
      <c r="AJ133" s="313"/>
      <c r="AK133" s="313"/>
      <c r="AL133" s="333"/>
      <c r="AM133" s="334"/>
      <c r="AN133" s="335"/>
      <c r="AO133" s="323" t="str">
        <f t="shared" si="6"/>
        <v/>
      </c>
      <c r="AP133" s="323"/>
      <c r="AQ133" s="323"/>
      <c r="AR133" s="323" t="str">
        <f t="shared" si="7"/>
        <v/>
      </c>
      <c r="AS133" s="323"/>
      <c r="AT133" s="323"/>
      <c r="AU133" s="323" t="str">
        <f t="shared" si="8"/>
        <v/>
      </c>
      <c r="AV133" s="323"/>
      <c r="AW133" s="323"/>
      <c r="AX133" s="323" t="str">
        <f t="shared" si="9"/>
        <v/>
      </c>
      <c r="AY133" s="323"/>
      <c r="AZ133" s="323"/>
      <c r="BA133" s="323" t="str">
        <f t="shared" si="10"/>
        <v/>
      </c>
      <c r="BB133" s="323"/>
      <c r="BC133" s="323"/>
      <c r="BD133" s="330"/>
      <c r="BE133" s="331"/>
      <c r="BF133" s="331"/>
      <c r="BG133" s="332"/>
      <c r="BH133" s="137"/>
      <c r="BI133" s="137"/>
      <c r="BJ133" s="137"/>
      <c r="BK133" s="17"/>
      <c r="BL133" s="17"/>
      <c r="BM133" s="17"/>
      <c r="BN133" s="17"/>
      <c r="BO133" s="17"/>
      <c r="BP133" s="17"/>
      <c r="BQ133" s="17"/>
      <c r="BR133" s="17"/>
      <c r="BS133" s="17"/>
      <c r="BT133" s="17"/>
      <c r="BU133" s="17"/>
      <c r="BV133" s="17"/>
      <c r="BW133" s="17"/>
      <c r="BX133" s="17"/>
      <c r="BY133" s="17"/>
      <c r="BZ133" s="17"/>
      <c r="CA133" s="17"/>
      <c r="CB133" s="17"/>
      <c r="CE133" s="85">
        <v>40</v>
      </c>
      <c r="CF133" s="85" t="str">
        <f t="shared" si="11"/>
        <v/>
      </c>
      <c r="CG133" s="85" t="str">
        <f t="shared" si="12"/>
        <v/>
      </c>
      <c r="CH133" s="85" t="str">
        <f t="shared" si="13"/>
        <v/>
      </c>
      <c r="CI133" s="92" t="str">
        <f t="shared" si="14"/>
        <v/>
      </c>
      <c r="CJ133" s="85" t="str">
        <f t="shared" si="15"/>
        <v/>
      </c>
      <c r="CK133" s="85" t="str">
        <f t="shared" si="16"/>
        <v/>
      </c>
      <c r="CL133" s="85" t="str">
        <f t="shared" si="17"/>
        <v/>
      </c>
      <c r="CM133" s="85" t="str">
        <f t="shared" si="18"/>
        <v/>
      </c>
      <c r="CN133" s="85" t="str">
        <f t="shared" si="19"/>
        <v/>
      </c>
      <c r="CO133" s="85" t="str">
        <f t="shared" si="20"/>
        <v/>
      </c>
      <c r="CP133" s="85" t="str">
        <f t="shared" si="21"/>
        <v/>
      </c>
      <c r="CQ133" s="85" t="str">
        <f t="shared" si="22"/>
        <v/>
      </c>
      <c r="CR133" s="85" t="str">
        <f t="shared" si="23"/>
        <v/>
      </c>
      <c r="CS133" s="85" t="str">
        <f t="shared" si="24"/>
        <v/>
      </c>
      <c r="CT133" s="85" t="str">
        <f t="shared" si="25"/>
        <v/>
      </c>
      <c r="CV133" s="94" t="s">
        <v>73</v>
      </c>
      <c r="CW133" s="94">
        <f t="shared" si="2"/>
        <v>0</v>
      </c>
      <c r="CX133" s="16">
        <f t="shared" si="26"/>
        <v>0</v>
      </c>
      <c r="CY133" s="16">
        <f t="shared" si="3"/>
        <v>0</v>
      </c>
      <c r="CZ133" s="16">
        <f t="shared" si="27"/>
        <v>0</v>
      </c>
      <c r="DA133" s="16">
        <f t="shared" si="27"/>
        <v>0</v>
      </c>
      <c r="DB133" s="16">
        <f t="shared" si="27"/>
        <v>0</v>
      </c>
      <c r="DC133" s="16">
        <f t="shared" si="27"/>
        <v>0</v>
      </c>
      <c r="DD133" s="16">
        <f t="shared" si="27"/>
        <v>0</v>
      </c>
      <c r="DE133" s="16">
        <f t="shared" si="27"/>
        <v>0</v>
      </c>
      <c r="DF133" s="16">
        <f t="shared" si="27"/>
        <v>0</v>
      </c>
      <c r="DG133" s="85"/>
      <c r="DH133" s="85"/>
      <c r="DI133" s="85"/>
      <c r="DT133" s="56"/>
      <c r="DU133" s="56"/>
      <c r="DV133" s="56"/>
      <c r="DW133" s="56"/>
      <c r="DX133" s="56"/>
    </row>
    <row r="134" spans="6:128" ht="19.5" customHeight="1">
      <c r="F134" s="306">
        <v>41</v>
      </c>
      <c r="G134" s="306"/>
      <c r="H134" s="307"/>
      <c r="I134" s="308"/>
      <c r="J134" s="308"/>
      <c r="K134" s="308"/>
      <c r="L134" s="309"/>
      <c r="M134" s="307"/>
      <c r="N134" s="308"/>
      <c r="O134" s="308"/>
      <c r="P134" s="308"/>
      <c r="Q134" s="309"/>
      <c r="R134" s="311"/>
      <c r="S134" s="311"/>
      <c r="T134" s="311"/>
      <c r="U134" s="311"/>
      <c r="V134" s="312"/>
      <c r="W134" s="312"/>
      <c r="X134" s="312"/>
      <c r="Y134" s="312"/>
      <c r="Z134" s="312"/>
      <c r="AA134" s="312"/>
      <c r="AB134" s="312"/>
      <c r="AC134" s="312"/>
      <c r="AD134" s="313" t="str">
        <f t="shared" si="5"/>
        <v/>
      </c>
      <c r="AE134" s="313"/>
      <c r="AF134" s="313"/>
      <c r="AG134" s="313"/>
      <c r="AH134" s="313"/>
      <c r="AI134" s="313"/>
      <c r="AJ134" s="313"/>
      <c r="AK134" s="313"/>
      <c r="AL134" s="333"/>
      <c r="AM134" s="334"/>
      <c r="AN134" s="335"/>
      <c r="AO134" s="323" t="str">
        <f t="shared" si="6"/>
        <v/>
      </c>
      <c r="AP134" s="323"/>
      <c r="AQ134" s="323"/>
      <c r="AR134" s="323" t="str">
        <f t="shared" si="7"/>
        <v/>
      </c>
      <c r="AS134" s="323"/>
      <c r="AT134" s="323"/>
      <c r="AU134" s="323" t="str">
        <f t="shared" si="8"/>
        <v/>
      </c>
      <c r="AV134" s="323"/>
      <c r="AW134" s="323"/>
      <c r="AX134" s="323" t="str">
        <f t="shared" si="9"/>
        <v/>
      </c>
      <c r="AY134" s="323"/>
      <c r="AZ134" s="323"/>
      <c r="BA134" s="323" t="str">
        <f t="shared" si="10"/>
        <v/>
      </c>
      <c r="BB134" s="323"/>
      <c r="BC134" s="323"/>
      <c r="BD134" s="330"/>
      <c r="BE134" s="331"/>
      <c r="BF134" s="331"/>
      <c r="BG134" s="332"/>
      <c r="BH134" s="137"/>
      <c r="BI134" s="137"/>
      <c r="BJ134" s="137"/>
      <c r="BK134" s="17"/>
      <c r="BL134" s="17"/>
      <c r="BM134" s="17"/>
      <c r="BN134" s="17"/>
      <c r="BO134" s="17"/>
      <c r="BP134" s="17"/>
      <c r="BQ134" s="17"/>
      <c r="BR134" s="17"/>
      <c r="BS134" s="17"/>
      <c r="BT134" s="17"/>
      <c r="BU134" s="17"/>
      <c r="BV134" s="17"/>
      <c r="BW134" s="17"/>
      <c r="BX134" s="17"/>
      <c r="BY134" s="17"/>
      <c r="BZ134" s="17"/>
      <c r="CA134" s="17"/>
      <c r="CB134" s="17"/>
      <c r="CE134" s="85">
        <v>41</v>
      </c>
      <c r="CF134" s="85" t="str">
        <f t="shared" si="11"/>
        <v/>
      </c>
      <c r="CG134" s="85" t="str">
        <f t="shared" si="12"/>
        <v/>
      </c>
      <c r="CH134" s="85" t="str">
        <f t="shared" si="13"/>
        <v/>
      </c>
      <c r="CI134" s="92" t="str">
        <f t="shared" si="14"/>
        <v/>
      </c>
      <c r="CJ134" s="85" t="str">
        <f t="shared" si="15"/>
        <v/>
      </c>
      <c r="CK134" s="85" t="str">
        <f t="shared" si="16"/>
        <v/>
      </c>
      <c r="CL134" s="85" t="str">
        <f t="shared" si="17"/>
        <v/>
      </c>
      <c r="CM134" s="85" t="str">
        <f t="shared" si="18"/>
        <v/>
      </c>
      <c r="CN134" s="85" t="str">
        <f t="shared" si="19"/>
        <v/>
      </c>
      <c r="CO134" s="85" t="str">
        <f t="shared" si="20"/>
        <v/>
      </c>
      <c r="CP134" s="85" t="str">
        <f t="shared" si="21"/>
        <v/>
      </c>
      <c r="CQ134" s="85" t="str">
        <f t="shared" si="22"/>
        <v/>
      </c>
      <c r="CR134" s="85" t="str">
        <f t="shared" si="23"/>
        <v/>
      </c>
      <c r="CS134" s="85" t="str">
        <f t="shared" si="24"/>
        <v/>
      </c>
      <c r="CT134" s="85" t="str">
        <f t="shared" si="25"/>
        <v/>
      </c>
      <c r="CV134" s="94" t="s">
        <v>74</v>
      </c>
      <c r="CW134" s="94">
        <f t="shared" si="2"/>
        <v>0</v>
      </c>
      <c r="CX134" s="16">
        <f t="shared" si="26"/>
        <v>0</v>
      </c>
      <c r="CY134" s="16">
        <f t="shared" si="3"/>
        <v>0</v>
      </c>
      <c r="CZ134" s="16">
        <f t="shared" si="27"/>
        <v>0</v>
      </c>
      <c r="DA134" s="16">
        <f t="shared" si="27"/>
        <v>0</v>
      </c>
      <c r="DB134" s="16">
        <f t="shared" si="27"/>
        <v>0</v>
      </c>
      <c r="DC134" s="16">
        <f t="shared" si="27"/>
        <v>0</v>
      </c>
      <c r="DD134" s="16">
        <f t="shared" si="27"/>
        <v>0</v>
      </c>
      <c r="DE134" s="16">
        <f t="shared" si="27"/>
        <v>0</v>
      </c>
      <c r="DF134" s="16">
        <f t="shared" si="27"/>
        <v>0</v>
      </c>
      <c r="DG134" s="85"/>
      <c r="DH134" s="85"/>
      <c r="DI134" s="85"/>
      <c r="DT134" s="56"/>
      <c r="DU134" s="56"/>
      <c r="DV134" s="56"/>
      <c r="DW134" s="56"/>
      <c r="DX134" s="56"/>
    </row>
    <row r="135" spans="6:128" ht="19.5" customHeight="1">
      <c r="F135" s="306">
        <v>42</v>
      </c>
      <c r="G135" s="306"/>
      <c r="H135" s="307"/>
      <c r="I135" s="308"/>
      <c r="J135" s="308"/>
      <c r="K135" s="308"/>
      <c r="L135" s="309"/>
      <c r="M135" s="307"/>
      <c r="N135" s="308"/>
      <c r="O135" s="308"/>
      <c r="P135" s="308"/>
      <c r="Q135" s="309"/>
      <c r="R135" s="311"/>
      <c r="S135" s="311"/>
      <c r="T135" s="311"/>
      <c r="U135" s="311"/>
      <c r="V135" s="312"/>
      <c r="W135" s="312"/>
      <c r="X135" s="312"/>
      <c r="Y135" s="312"/>
      <c r="Z135" s="312"/>
      <c r="AA135" s="312"/>
      <c r="AB135" s="312"/>
      <c r="AC135" s="312"/>
      <c r="AD135" s="313" t="str">
        <f t="shared" si="5"/>
        <v/>
      </c>
      <c r="AE135" s="313"/>
      <c r="AF135" s="313"/>
      <c r="AG135" s="313"/>
      <c r="AH135" s="313"/>
      <c r="AI135" s="313"/>
      <c r="AJ135" s="313"/>
      <c r="AK135" s="313"/>
      <c r="AL135" s="333"/>
      <c r="AM135" s="334"/>
      <c r="AN135" s="335"/>
      <c r="AO135" s="323" t="str">
        <f t="shared" si="6"/>
        <v/>
      </c>
      <c r="AP135" s="323"/>
      <c r="AQ135" s="323"/>
      <c r="AR135" s="323" t="str">
        <f t="shared" si="7"/>
        <v/>
      </c>
      <c r="AS135" s="323"/>
      <c r="AT135" s="323"/>
      <c r="AU135" s="323" t="str">
        <f t="shared" si="8"/>
        <v/>
      </c>
      <c r="AV135" s="323"/>
      <c r="AW135" s="323"/>
      <c r="AX135" s="323" t="str">
        <f t="shared" si="9"/>
        <v/>
      </c>
      <c r="AY135" s="323"/>
      <c r="AZ135" s="323"/>
      <c r="BA135" s="323" t="str">
        <f t="shared" si="10"/>
        <v/>
      </c>
      <c r="BB135" s="323"/>
      <c r="BC135" s="323"/>
      <c r="BD135" s="330"/>
      <c r="BE135" s="331"/>
      <c r="BF135" s="331"/>
      <c r="BG135" s="332"/>
      <c r="BH135" s="137"/>
      <c r="BI135" s="137"/>
      <c r="BJ135" s="137"/>
      <c r="BK135" s="17"/>
      <c r="BL135" s="17"/>
      <c r="BM135" s="17"/>
      <c r="BN135" s="17"/>
      <c r="BO135" s="17"/>
      <c r="BP135" s="17"/>
      <c r="BQ135" s="17"/>
      <c r="BR135" s="17"/>
      <c r="BS135" s="17"/>
      <c r="BT135" s="17"/>
      <c r="BU135" s="17"/>
      <c r="BV135" s="17"/>
      <c r="BW135" s="17"/>
      <c r="BX135" s="17"/>
      <c r="BY135" s="17"/>
      <c r="BZ135" s="17"/>
      <c r="CA135" s="17"/>
      <c r="CB135" s="17"/>
      <c r="CE135" s="85">
        <v>42</v>
      </c>
      <c r="CF135" s="85" t="str">
        <f t="shared" si="11"/>
        <v/>
      </c>
      <c r="CG135" s="85" t="str">
        <f t="shared" si="12"/>
        <v/>
      </c>
      <c r="CH135" s="85" t="str">
        <f t="shared" si="13"/>
        <v/>
      </c>
      <c r="CI135" s="92" t="str">
        <f t="shared" si="14"/>
        <v/>
      </c>
      <c r="CJ135" s="85" t="str">
        <f t="shared" si="15"/>
        <v/>
      </c>
      <c r="CK135" s="85" t="str">
        <f t="shared" si="16"/>
        <v/>
      </c>
      <c r="CL135" s="85" t="str">
        <f t="shared" si="17"/>
        <v/>
      </c>
      <c r="CM135" s="85" t="str">
        <f t="shared" si="18"/>
        <v/>
      </c>
      <c r="CN135" s="85" t="str">
        <f t="shared" si="19"/>
        <v/>
      </c>
      <c r="CO135" s="85" t="str">
        <f t="shared" si="20"/>
        <v/>
      </c>
      <c r="CP135" s="85" t="str">
        <f t="shared" si="21"/>
        <v/>
      </c>
      <c r="CQ135" s="85" t="str">
        <f t="shared" si="22"/>
        <v/>
      </c>
      <c r="CR135" s="85" t="str">
        <f t="shared" si="23"/>
        <v/>
      </c>
      <c r="CS135" s="85" t="str">
        <f t="shared" si="24"/>
        <v/>
      </c>
      <c r="CT135" s="85" t="str">
        <f t="shared" si="25"/>
        <v/>
      </c>
      <c r="CV135" s="94" t="s">
        <v>75</v>
      </c>
      <c r="CW135" s="94">
        <f t="shared" si="2"/>
        <v>0</v>
      </c>
      <c r="CX135" s="16">
        <f t="shared" si="26"/>
        <v>0</v>
      </c>
      <c r="CY135" s="16">
        <f t="shared" si="3"/>
        <v>0</v>
      </c>
      <c r="CZ135" s="16">
        <f t="shared" si="27"/>
        <v>0</v>
      </c>
      <c r="DA135" s="16">
        <f t="shared" si="27"/>
        <v>0</v>
      </c>
      <c r="DB135" s="16">
        <f t="shared" si="27"/>
        <v>0</v>
      </c>
      <c r="DC135" s="16">
        <f t="shared" si="27"/>
        <v>0</v>
      </c>
      <c r="DD135" s="16">
        <f t="shared" si="27"/>
        <v>0</v>
      </c>
      <c r="DE135" s="16">
        <f t="shared" si="27"/>
        <v>0</v>
      </c>
      <c r="DF135" s="16">
        <f t="shared" si="27"/>
        <v>0</v>
      </c>
      <c r="DG135" s="85"/>
      <c r="DH135" s="85"/>
      <c r="DI135" s="85"/>
      <c r="DT135" s="56"/>
      <c r="DU135" s="56"/>
      <c r="DV135" s="56"/>
      <c r="DW135" s="56"/>
      <c r="DX135" s="56"/>
    </row>
    <row r="136" spans="6:128" ht="19.5" customHeight="1">
      <c r="F136" s="306">
        <v>43</v>
      </c>
      <c r="G136" s="306"/>
      <c r="H136" s="307"/>
      <c r="I136" s="308"/>
      <c r="J136" s="308"/>
      <c r="K136" s="308"/>
      <c r="L136" s="309"/>
      <c r="M136" s="307"/>
      <c r="N136" s="308"/>
      <c r="O136" s="308"/>
      <c r="P136" s="308"/>
      <c r="Q136" s="309"/>
      <c r="R136" s="311"/>
      <c r="S136" s="311"/>
      <c r="T136" s="311"/>
      <c r="U136" s="311"/>
      <c r="V136" s="312"/>
      <c r="W136" s="312"/>
      <c r="X136" s="312"/>
      <c r="Y136" s="312"/>
      <c r="Z136" s="312"/>
      <c r="AA136" s="312"/>
      <c r="AB136" s="312"/>
      <c r="AC136" s="312"/>
      <c r="AD136" s="313" t="str">
        <f t="shared" si="5"/>
        <v/>
      </c>
      <c r="AE136" s="313"/>
      <c r="AF136" s="313"/>
      <c r="AG136" s="313"/>
      <c r="AH136" s="313"/>
      <c r="AI136" s="313"/>
      <c r="AJ136" s="313"/>
      <c r="AK136" s="313"/>
      <c r="AL136" s="333"/>
      <c r="AM136" s="334"/>
      <c r="AN136" s="335"/>
      <c r="AO136" s="323" t="str">
        <f t="shared" si="6"/>
        <v/>
      </c>
      <c r="AP136" s="323"/>
      <c r="AQ136" s="323"/>
      <c r="AR136" s="323" t="str">
        <f t="shared" si="7"/>
        <v/>
      </c>
      <c r="AS136" s="323"/>
      <c r="AT136" s="323"/>
      <c r="AU136" s="323" t="str">
        <f t="shared" si="8"/>
        <v/>
      </c>
      <c r="AV136" s="323"/>
      <c r="AW136" s="323"/>
      <c r="AX136" s="323" t="str">
        <f t="shared" si="9"/>
        <v/>
      </c>
      <c r="AY136" s="323"/>
      <c r="AZ136" s="323"/>
      <c r="BA136" s="323" t="str">
        <f t="shared" si="10"/>
        <v/>
      </c>
      <c r="BB136" s="323"/>
      <c r="BC136" s="323"/>
      <c r="BD136" s="330"/>
      <c r="BE136" s="331"/>
      <c r="BF136" s="331"/>
      <c r="BG136" s="332"/>
      <c r="BH136" s="137"/>
      <c r="BI136" s="137"/>
      <c r="BJ136" s="137"/>
      <c r="CE136" s="85">
        <v>43</v>
      </c>
      <c r="CF136" s="85" t="str">
        <f t="shared" si="11"/>
        <v/>
      </c>
      <c r="CG136" s="85" t="str">
        <f t="shared" si="12"/>
        <v/>
      </c>
      <c r="CH136" s="85" t="str">
        <f t="shared" si="13"/>
        <v/>
      </c>
      <c r="CI136" s="92" t="str">
        <f t="shared" si="14"/>
        <v/>
      </c>
      <c r="CJ136" s="85" t="str">
        <f t="shared" si="15"/>
        <v/>
      </c>
      <c r="CK136" s="85" t="str">
        <f t="shared" si="16"/>
        <v/>
      </c>
      <c r="CL136" s="85" t="str">
        <f t="shared" si="17"/>
        <v/>
      </c>
      <c r="CM136" s="85" t="str">
        <f t="shared" si="18"/>
        <v/>
      </c>
      <c r="CN136" s="85" t="str">
        <f t="shared" si="19"/>
        <v/>
      </c>
      <c r="CO136" s="85" t="str">
        <f t="shared" si="20"/>
        <v/>
      </c>
      <c r="CP136" s="85" t="str">
        <f t="shared" si="21"/>
        <v/>
      </c>
      <c r="CQ136" s="85" t="str">
        <f t="shared" si="22"/>
        <v/>
      </c>
      <c r="CR136" s="85" t="str">
        <f t="shared" si="23"/>
        <v/>
      </c>
      <c r="CS136" s="85" t="str">
        <f t="shared" si="24"/>
        <v/>
      </c>
      <c r="CT136" s="85" t="str">
        <f t="shared" si="25"/>
        <v/>
      </c>
      <c r="CV136" s="94" t="s">
        <v>76</v>
      </c>
      <c r="CW136" s="94">
        <f t="shared" si="2"/>
        <v>0</v>
      </c>
      <c r="CX136" s="16">
        <f t="shared" si="26"/>
        <v>0</v>
      </c>
      <c r="CY136" s="16">
        <f t="shared" si="3"/>
        <v>0</v>
      </c>
      <c r="CZ136" s="16">
        <f t="shared" si="27"/>
        <v>0</v>
      </c>
      <c r="DA136" s="16">
        <f t="shared" si="27"/>
        <v>0</v>
      </c>
      <c r="DB136" s="16">
        <f t="shared" si="27"/>
        <v>0</v>
      </c>
      <c r="DC136" s="16">
        <f t="shared" si="27"/>
        <v>0</v>
      </c>
      <c r="DD136" s="16">
        <f t="shared" si="27"/>
        <v>0</v>
      </c>
      <c r="DE136" s="16">
        <f t="shared" si="27"/>
        <v>0</v>
      </c>
      <c r="DF136" s="16">
        <f t="shared" si="27"/>
        <v>0</v>
      </c>
      <c r="DG136" s="85"/>
      <c r="DH136" s="85"/>
      <c r="DI136" s="85"/>
      <c r="DT136" s="56"/>
      <c r="DU136" s="56"/>
      <c r="DV136" s="56"/>
      <c r="DW136" s="56"/>
      <c r="DX136" s="56"/>
    </row>
    <row r="137" spans="6:128" ht="19.5" customHeight="1">
      <c r="F137" s="306">
        <v>44</v>
      </c>
      <c r="G137" s="306"/>
      <c r="H137" s="307"/>
      <c r="I137" s="308"/>
      <c r="J137" s="308"/>
      <c r="K137" s="308"/>
      <c r="L137" s="309"/>
      <c r="M137" s="307"/>
      <c r="N137" s="308"/>
      <c r="O137" s="308"/>
      <c r="P137" s="308"/>
      <c r="Q137" s="309"/>
      <c r="R137" s="311"/>
      <c r="S137" s="311"/>
      <c r="T137" s="311"/>
      <c r="U137" s="311"/>
      <c r="V137" s="312"/>
      <c r="W137" s="312"/>
      <c r="X137" s="312"/>
      <c r="Y137" s="312"/>
      <c r="Z137" s="312"/>
      <c r="AA137" s="312"/>
      <c r="AB137" s="312"/>
      <c r="AC137" s="312"/>
      <c r="AD137" s="313" t="str">
        <f t="shared" si="5"/>
        <v/>
      </c>
      <c r="AE137" s="313"/>
      <c r="AF137" s="313"/>
      <c r="AG137" s="313"/>
      <c r="AH137" s="313"/>
      <c r="AI137" s="313"/>
      <c r="AJ137" s="313"/>
      <c r="AK137" s="313"/>
      <c r="AL137" s="333"/>
      <c r="AM137" s="334"/>
      <c r="AN137" s="335"/>
      <c r="AO137" s="323" t="str">
        <f t="shared" si="6"/>
        <v/>
      </c>
      <c r="AP137" s="323"/>
      <c r="AQ137" s="323"/>
      <c r="AR137" s="323" t="str">
        <f t="shared" si="7"/>
        <v/>
      </c>
      <c r="AS137" s="323"/>
      <c r="AT137" s="323"/>
      <c r="AU137" s="323" t="str">
        <f t="shared" si="8"/>
        <v/>
      </c>
      <c r="AV137" s="323"/>
      <c r="AW137" s="323"/>
      <c r="AX137" s="323" t="str">
        <f t="shared" si="9"/>
        <v/>
      </c>
      <c r="AY137" s="323"/>
      <c r="AZ137" s="323"/>
      <c r="BA137" s="323" t="str">
        <f t="shared" si="10"/>
        <v/>
      </c>
      <c r="BB137" s="323"/>
      <c r="BC137" s="323"/>
      <c r="BD137" s="330"/>
      <c r="BE137" s="331"/>
      <c r="BF137" s="331"/>
      <c r="BG137" s="332"/>
      <c r="BH137" s="137"/>
      <c r="BI137" s="137"/>
      <c r="BJ137" s="137"/>
      <c r="CE137" s="85">
        <v>44</v>
      </c>
      <c r="CF137" s="85" t="str">
        <f t="shared" si="11"/>
        <v/>
      </c>
      <c r="CG137" s="85" t="str">
        <f t="shared" si="12"/>
        <v/>
      </c>
      <c r="CH137" s="85" t="str">
        <f t="shared" si="13"/>
        <v/>
      </c>
      <c r="CI137" s="92" t="str">
        <f t="shared" si="14"/>
        <v/>
      </c>
      <c r="CJ137" s="85" t="str">
        <f t="shared" si="15"/>
        <v/>
      </c>
      <c r="CK137" s="85" t="str">
        <f t="shared" si="16"/>
        <v/>
      </c>
      <c r="CL137" s="85" t="str">
        <f t="shared" si="17"/>
        <v/>
      </c>
      <c r="CM137" s="85" t="str">
        <f t="shared" si="18"/>
        <v/>
      </c>
      <c r="CN137" s="85" t="str">
        <f t="shared" si="19"/>
        <v/>
      </c>
      <c r="CO137" s="85" t="str">
        <f t="shared" si="20"/>
        <v/>
      </c>
      <c r="CP137" s="85" t="str">
        <f t="shared" si="21"/>
        <v/>
      </c>
      <c r="CQ137" s="85" t="str">
        <f t="shared" si="22"/>
        <v/>
      </c>
      <c r="CR137" s="85" t="str">
        <f t="shared" si="23"/>
        <v/>
      </c>
      <c r="CS137" s="85" t="str">
        <f t="shared" si="24"/>
        <v/>
      </c>
      <c r="CT137" s="85" t="str">
        <f t="shared" si="25"/>
        <v/>
      </c>
      <c r="CV137" s="94" t="s">
        <v>77</v>
      </c>
      <c r="CW137" s="94">
        <f t="shared" si="2"/>
        <v>0</v>
      </c>
      <c r="CX137" s="16">
        <f t="shared" si="26"/>
        <v>0</v>
      </c>
      <c r="CY137" s="16">
        <f t="shared" si="3"/>
        <v>0</v>
      </c>
      <c r="CZ137" s="16">
        <f t="shared" si="27"/>
        <v>0</v>
      </c>
      <c r="DA137" s="16">
        <f t="shared" si="27"/>
        <v>0</v>
      </c>
      <c r="DB137" s="16">
        <f t="shared" si="27"/>
        <v>0</v>
      </c>
      <c r="DC137" s="16">
        <f t="shared" si="27"/>
        <v>0</v>
      </c>
      <c r="DD137" s="16">
        <f t="shared" si="27"/>
        <v>0</v>
      </c>
      <c r="DE137" s="16">
        <f t="shared" si="27"/>
        <v>0</v>
      </c>
      <c r="DF137" s="16">
        <f t="shared" si="27"/>
        <v>0</v>
      </c>
      <c r="DG137" s="85"/>
      <c r="DH137" s="85"/>
      <c r="DI137" s="85"/>
      <c r="DT137" s="56"/>
      <c r="DU137" s="56"/>
      <c r="DV137" s="56"/>
      <c r="DW137" s="56"/>
      <c r="DX137" s="56"/>
    </row>
    <row r="138" spans="6:128" ht="19.5" customHeight="1">
      <c r="F138" s="306">
        <v>45</v>
      </c>
      <c r="G138" s="306"/>
      <c r="H138" s="307"/>
      <c r="I138" s="308"/>
      <c r="J138" s="308"/>
      <c r="K138" s="308"/>
      <c r="L138" s="309"/>
      <c r="M138" s="307"/>
      <c r="N138" s="308"/>
      <c r="O138" s="308"/>
      <c r="P138" s="308"/>
      <c r="Q138" s="309"/>
      <c r="R138" s="311"/>
      <c r="S138" s="311"/>
      <c r="T138" s="311"/>
      <c r="U138" s="311"/>
      <c r="V138" s="312"/>
      <c r="W138" s="312"/>
      <c r="X138" s="312"/>
      <c r="Y138" s="312"/>
      <c r="Z138" s="312"/>
      <c r="AA138" s="312"/>
      <c r="AB138" s="312"/>
      <c r="AC138" s="312"/>
      <c r="AD138" s="313" t="str">
        <f t="shared" si="5"/>
        <v/>
      </c>
      <c r="AE138" s="313"/>
      <c r="AF138" s="313"/>
      <c r="AG138" s="313"/>
      <c r="AH138" s="313"/>
      <c r="AI138" s="313"/>
      <c r="AJ138" s="313"/>
      <c r="AK138" s="313"/>
      <c r="AL138" s="333"/>
      <c r="AM138" s="334"/>
      <c r="AN138" s="335"/>
      <c r="AO138" s="323" t="str">
        <f t="shared" si="6"/>
        <v/>
      </c>
      <c r="AP138" s="323"/>
      <c r="AQ138" s="323"/>
      <c r="AR138" s="323" t="str">
        <f t="shared" si="7"/>
        <v/>
      </c>
      <c r="AS138" s="323"/>
      <c r="AT138" s="323"/>
      <c r="AU138" s="323" t="str">
        <f t="shared" si="8"/>
        <v/>
      </c>
      <c r="AV138" s="323"/>
      <c r="AW138" s="323"/>
      <c r="AX138" s="323" t="str">
        <f t="shared" si="9"/>
        <v/>
      </c>
      <c r="AY138" s="323"/>
      <c r="AZ138" s="323"/>
      <c r="BA138" s="323" t="str">
        <f t="shared" si="10"/>
        <v/>
      </c>
      <c r="BB138" s="323"/>
      <c r="BC138" s="323"/>
      <c r="BD138" s="330"/>
      <c r="BE138" s="331"/>
      <c r="BF138" s="331"/>
      <c r="BG138" s="332"/>
      <c r="BH138" s="137"/>
      <c r="BI138" s="137"/>
      <c r="BJ138" s="137"/>
      <c r="CE138" s="85">
        <v>45</v>
      </c>
      <c r="CF138" s="85" t="str">
        <f t="shared" si="11"/>
        <v/>
      </c>
      <c r="CG138" s="85" t="str">
        <f t="shared" si="12"/>
        <v/>
      </c>
      <c r="CH138" s="85" t="str">
        <f t="shared" si="13"/>
        <v/>
      </c>
      <c r="CI138" s="92" t="str">
        <f t="shared" si="14"/>
        <v/>
      </c>
      <c r="CJ138" s="85" t="str">
        <f t="shared" si="15"/>
        <v/>
      </c>
      <c r="CK138" s="85" t="str">
        <f t="shared" si="16"/>
        <v/>
      </c>
      <c r="CL138" s="85" t="str">
        <f t="shared" si="17"/>
        <v/>
      </c>
      <c r="CM138" s="85" t="str">
        <f t="shared" si="18"/>
        <v/>
      </c>
      <c r="CN138" s="85" t="str">
        <f t="shared" si="19"/>
        <v/>
      </c>
      <c r="CO138" s="85" t="str">
        <f t="shared" si="20"/>
        <v/>
      </c>
      <c r="CP138" s="85" t="str">
        <f t="shared" si="21"/>
        <v/>
      </c>
      <c r="CQ138" s="85" t="str">
        <f t="shared" si="22"/>
        <v/>
      </c>
      <c r="CR138" s="85" t="str">
        <f t="shared" si="23"/>
        <v/>
      </c>
      <c r="CS138" s="85" t="str">
        <f t="shared" si="24"/>
        <v/>
      </c>
      <c r="CT138" s="85" t="str">
        <f t="shared" si="25"/>
        <v/>
      </c>
      <c r="CV138" s="94" t="s">
        <v>78</v>
      </c>
      <c r="CW138" s="94">
        <f t="shared" si="2"/>
        <v>0</v>
      </c>
      <c r="CX138" s="16">
        <f t="shared" si="26"/>
        <v>0</v>
      </c>
      <c r="CY138" s="16">
        <f t="shared" si="3"/>
        <v>0</v>
      </c>
      <c r="CZ138" s="16">
        <f t="shared" si="27"/>
        <v>0</v>
      </c>
      <c r="DA138" s="16">
        <f t="shared" si="27"/>
        <v>0</v>
      </c>
      <c r="DB138" s="16">
        <f t="shared" si="27"/>
        <v>0</v>
      </c>
      <c r="DC138" s="16">
        <f t="shared" si="27"/>
        <v>0</v>
      </c>
      <c r="DD138" s="16">
        <f t="shared" si="27"/>
        <v>0</v>
      </c>
      <c r="DE138" s="16">
        <f t="shared" si="27"/>
        <v>0</v>
      </c>
      <c r="DF138" s="16">
        <f t="shared" si="27"/>
        <v>0</v>
      </c>
      <c r="DG138" s="85"/>
      <c r="DH138" s="85"/>
      <c r="DI138" s="85"/>
      <c r="DT138" s="56"/>
      <c r="DU138" s="56"/>
      <c r="DV138" s="56"/>
      <c r="DW138" s="56"/>
      <c r="DX138" s="56"/>
    </row>
    <row r="139" spans="6:128" ht="19.5" customHeight="1">
      <c r="F139" s="306">
        <v>46</v>
      </c>
      <c r="G139" s="306"/>
      <c r="H139" s="307"/>
      <c r="I139" s="308"/>
      <c r="J139" s="308"/>
      <c r="K139" s="308"/>
      <c r="L139" s="309"/>
      <c r="M139" s="307"/>
      <c r="N139" s="308"/>
      <c r="O139" s="308"/>
      <c r="P139" s="308"/>
      <c r="Q139" s="309"/>
      <c r="R139" s="311"/>
      <c r="S139" s="311"/>
      <c r="T139" s="311"/>
      <c r="U139" s="311"/>
      <c r="V139" s="312"/>
      <c r="W139" s="312"/>
      <c r="X139" s="312"/>
      <c r="Y139" s="312"/>
      <c r="Z139" s="312"/>
      <c r="AA139" s="312"/>
      <c r="AB139" s="312"/>
      <c r="AC139" s="312"/>
      <c r="AD139" s="313" t="str">
        <f t="shared" si="5"/>
        <v/>
      </c>
      <c r="AE139" s="313"/>
      <c r="AF139" s="313"/>
      <c r="AG139" s="313"/>
      <c r="AH139" s="313"/>
      <c r="AI139" s="313"/>
      <c r="AJ139" s="313"/>
      <c r="AK139" s="313"/>
      <c r="AL139" s="333"/>
      <c r="AM139" s="334"/>
      <c r="AN139" s="335"/>
      <c r="AO139" s="323" t="str">
        <f t="shared" si="6"/>
        <v/>
      </c>
      <c r="AP139" s="323"/>
      <c r="AQ139" s="323"/>
      <c r="AR139" s="323" t="str">
        <f t="shared" si="7"/>
        <v/>
      </c>
      <c r="AS139" s="323"/>
      <c r="AT139" s="323"/>
      <c r="AU139" s="323" t="str">
        <f t="shared" si="8"/>
        <v/>
      </c>
      <c r="AV139" s="323"/>
      <c r="AW139" s="323"/>
      <c r="AX139" s="323" t="str">
        <f t="shared" si="9"/>
        <v/>
      </c>
      <c r="AY139" s="323"/>
      <c r="AZ139" s="323"/>
      <c r="BA139" s="323" t="str">
        <f t="shared" si="10"/>
        <v/>
      </c>
      <c r="BB139" s="323"/>
      <c r="BC139" s="323"/>
      <c r="BD139" s="330"/>
      <c r="BE139" s="331"/>
      <c r="BF139" s="331"/>
      <c r="BG139" s="332"/>
      <c r="BH139" s="137"/>
      <c r="BI139" s="137"/>
      <c r="BJ139" s="137"/>
      <c r="CE139" s="85">
        <v>46</v>
      </c>
      <c r="CF139" s="85" t="str">
        <f t="shared" si="11"/>
        <v/>
      </c>
      <c r="CG139" s="85" t="str">
        <f t="shared" si="12"/>
        <v/>
      </c>
      <c r="CH139" s="85" t="str">
        <f t="shared" si="13"/>
        <v/>
      </c>
      <c r="CI139" s="92" t="str">
        <f t="shared" si="14"/>
        <v/>
      </c>
      <c r="CJ139" s="85" t="str">
        <f t="shared" si="15"/>
        <v/>
      </c>
      <c r="CK139" s="85" t="str">
        <f t="shared" si="16"/>
        <v/>
      </c>
      <c r="CL139" s="85" t="str">
        <f t="shared" si="17"/>
        <v/>
      </c>
      <c r="CM139" s="85" t="str">
        <f t="shared" si="18"/>
        <v/>
      </c>
      <c r="CN139" s="85" t="str">
        <f t="shared" si="19"/>
        <v/>
      </c>
      <c r="CO139" s="85" t="str">
        <f t="shared" si="20"/>
        <v/>
      </c>
      <c r="CP139" s="85" t="str">
        <f t="shared" si="21"/>
        <v/>
      </c>
      <c r="CQ139" s="85" t="str">
        <f t="shared" si="22"/>
        <v/>
      </c>
      <c r="CR139" s="85" t="str">
        <f t="shared" si="23"/>
        <v/>
      </c>
      <c r="CS139" s="85" t="str">
        <f t="shared" si="24"/>
        <v/>
      </c>
      <c r="CT139" s="85" t="str">
        <f t="shared" si="25"/>
        <v/>
      </c>
      <c r="CV139" s="94" t="s">
        <v>79</v>
      </c>
      <c r="CW139" s="94">
        <f t="shared" si="2"/>
        <v>0</v>
      </c>
      <c r="CX139" s="16">
        <f t="shared" si="26"/>
        <v>0</v>
      </c>
      <c r="CY139" s="16">
        <f t="shared" si="3"/>
        <v>0</v>
      </c>
      <c r="CZ139" s="16">
        <f t="shared" si="27"/>
        <v>0</v>
      </c>
      <c r="DA139" s="16">
        <f t="shared" si="27"/>
        <v>0</v>
      </c>
      <c r="DB139" s="16">
        <f t="shared" si="27"/>
        <v>0</v>
      </c>
      <c r="DC139" s="16">
        <f t="shared" si="27"/>
        <v>0</v>
      </c>
      <c r="DD139" s="16">
        <f t="shared" si="27"/>
        <v>0</v>
      </c>
      <c r="DE139" s="16">
        <f t="shared" si="27"/>
        <v>0</v>
      </c>
      <c r="DF139" s="16">
        <f t="shared" si="27"/>
        <v>0</v>
      </c>
      <c r="DG139" s="85"/>
      <c r="DH139" s="85"/>
      <c r="DI139" s="85"/>
      <c r="DT139" s="56"/>
      <c r="DU139" s="56"/>
      <c r="DV139" s="56"/>
      <c r="DW139" s="56"/>
      <c r="DX139" s="56"/>
    </row>
    <row r="140" spans="6:128" ht="19.5" customHeight="1">
      <c r="F140" s="306">
        <v>47</v>
      </c>
      <c r="G140" s="306"/>
      <c r="H140" s="307"/>
      <c r="I140" s="308"/>
      <c r="J140" s="308"/>
      <c r="K140" s="308"/>
      <c r="L140" s="309"/>
      <c r="M140" s="307"/>
      <c r="N140" s="308"/>
      <c r="O140" s="308"/>
      <c r="P140" s="308"/>
      <c r="Q140" s="309"/>
      <c r="R140" s="311"/>
      <c r="S140" s="311"/>
      <c r="T140" s="311"/>
      <c r="U140" s="311"/>
      <c r="V140" s="312"/>
      <c r="W140" s="312"/>
      <c r="X140" s="312"/>
      <c r="Y140" s="312"/>
      <c r="Z140" s="312"/>
      <c r="AA140" s="312"/>
      <c r="AB140" s="312"/>
      <c r="AC140" s="312"/>
      <c r="AD140" s="313" t="str">
        <f t="shared" si="5"/>
        <v/>
      </c>
      <c r="AE140" s="313"/>
      <c r="AF140" s="313"/>
      <c r="AG140" s="313"/>
      <c r="AH140" s="313"/>
      <c r="AI140" s="313"/>
      <c r="AJ140" s="313"/>
      <c r="AK140" s="313"/>
      <c r="AL140" s="333"/>
      <c r="AM140" s="334"/>
      <c r="AN140" s="335"/>
      <c r="AO140" s="323" t="str">
        <f t="shared" si="6"/>
        <v/>
      </c>
      <c r="AP140" s="323"/>
      <c r="AQ140" s="323"/>
      <c r="AR140" s="323" t="str">
        <f t="shared" si="7"/>
        <v/>
      </c>
      <c r="AS140" s="323"/>
      <c r="AT140" s="323"/>
      <c r="AU140" s="323" t="str">
        <f t="shared" si="8"/>
        <v/>
      </c>
      <c r="AV140" s="323"/>
      <c r="AW140" s="323"/>
      <c r="AX140" s="323" t="str">
        <f t="shared" si="9"/>
        <v/>
      </c>
      <c r="AY140" s="323"/>
      <c r="AZ140" s="323"/>
      <c r="BA140" s="323" t="str">
        <f t="shared" si="10"/>
        <v/>
      </c>
      <c r="BB140" s="323"/>
      <c r="BC140" s="323"/>
      <c r="BD140" s="330"/>
      <c r="BE140" s="331"/>
      <c r="BF140" s="331"/>
      <c r="BG140" s="332"/>
      <c r="BH140" s="137"/>
      <c r="BI140" s="137"/>
      <c r="BJ140" s="137"/>
      <c r="CE140" s="85">
        <v>47</v>
      </c>
      <c r="CF140" s="85" t="str">
        <f t="shared" si="11"/>
        <v/>
      </c>
      <c r="CG140" s="85" t="str">
        <f t="shared" si="12"/>
        <v/>
      </c>
      <c r="CH140" s="85" t="str">
        <f t="shared" si="13"/>
        <v/>
      </c>
      <c r="CI140" s="92" t="str">
        <f t="shared" si="14"/>
        <v/>
      </c>
      <c r="CJ140" s="85" t="str">
        <f t="shared" si="15"/>
        <v/>
      </c>
      <c r="CK140" s="85" t="str">
        <f t="shared" si="16"/>
        <v/>
      </c>
      <c r="CL140" s="85" t="str">
        <f t="shared" si="17"/>
        <v/>
      </c>
      <c r="CM140" s="85" t="str">
        <f t="shared" si="18"/>
        <v/>
      </c>
      <c r="CN140" s="85" t="str">
        <f t="shared" si="19"/>
        <v/>
      </c>
      <c r="CO140" s="85" t="str">
        <f t="shared" si="20"/>
        <v/>
      </c>
      <c r="CP140" s="85" t="str">
        <f t="shared" si="21"/>
        <v/>
      </c>
      <c r="CQ140" s="85" t="str">
        <f t="shared" si="22"/>
        <v/>
      </c>
      <c r="CR140" s="85" t="str">
        <f t="shared" si="23"/>
        <v/>
      </c>
      <c r="CS140" s="85" t="str">
        <f t="shared" si="24"/>
        <v/>
      </c>
      <c r="CT140" s="85" t="str">
        <f t="shared" si="25"/>
        <v/>
      </c>
      <c r="CV140" s="94" t="s">
        <v>80</v>
      </c>
      <c r="CW140" s="94">
        <f t="shared" si="2"/>
        <v>0</v>
      </c>
      <c r="CX140" s="16">
        <f t="shared" si="26"/>
        <v>0</v>
      </c>
      <c r="CY140" s="16">
        <f t="shared" si="3"/>
        <v>0</v>
      </c>
      <c r="CZ140" s="16">
        <f t="shared" si="27"/>
        <v>0</v>
      </c>
      <c r="DA140" s="16">
        <f t="shared" si="27"/>
        <v>0</v>
      </c>
      <c r="DB140" s="16">
        <f t="shared" si="27"/>
        <v>0</v>
      </c>
      <c r="DC140" s="16">
        <f t="shared" si="27"/>
        <v>0</v>
      </c>
      <c r="DD140" s="16">
        <f t="shared" si="27"/>
        <v>0</v>
      </c>
      <c r="DE140" s="16">
        <f t="shared" si="27"/>
        <v>0</v>
      </c>
      <c r="DF140" s="16">
        <f t="shared" si="27"/>
        <v>0</v>
      </c>
      <c r="DG140" s="85"/>
      <c r="DH140" s="85"/>
      <c r="DI140" s="85"/>
      <c r="DT140" s="56"/>
      <c r="DU140" s="56"/>
      <c r="DV140" s="56"/>
      <c r="DW140" s="56"/>
      <c r="DX140" s="56"/>
    </row>
    <row r="141" spans="6:128" ht="19.5" customHeight="1">
      <c r="F141" s="306">
        <v>48</v>
      </c>
      <c r="G141" s="306"/>
      <c r="H141" s="307"/>
      <c r="I141" s="308"/>
      <c r="J141" s="308"/>
      <c r="K141" s="308"/>
      <c r="L141" s="309"/>
      <c r="M141" s="307"/>
      <c r="N141" s="308"/>
      <c r="O141" s="308"/>
      <c r="P141" s="308"/>
      <c r="Q141" s="309"/>
      <c r="R141" s="311"/>
      <c r="S141" s="311"/>
      <c r="T141" s="311"/>
      <c r="U141" s="311"/>
      <c r="V141" s="312"/>
      <c r="W141" s="312"/>
      <c r="X141" s="312"/>
      <c r="Y141" s="312"/>
      <c r="Z141" s="312"/>
      <c r="AA141" s="312"/>
      <c r="AB141" s="312"/>
      <c r="AC141" s="312"/>
      <c r="AD141" s="313" t="str">
        <f t="shared" si="5"/>
        <v/>
      </c>
      <c r="AE141" s="313"/>
      <c r="AF141" s="313"/>
      <c r="AG141" s="313"/>
      <c r="AH141" s="313"/>
      <c r="AI141" s="313"/>
      <c r="AJ141" s="313"/>
      <c r="AK141" s="313"/>
      <c r="AL141" s="333"/>
      <c r="AM141" s="334"/>
      <c r="AN141" s="335"/>
      <c r="AO141" s="323" t="str">
        <f t="shared" si="6"/>
        <v/>
      </c>
      <c r="AP141" s="323"/>
      <c r="AQ141" s="323"/>
      <c r="AR141" s="323" t="str">
        <f t="shared" si="7"/>
        <v/>
      </c>
      <c r="AS141" s="323"/>
      <c r="AT141" s="323"/>
      <c r="AU141" s="323" t="str">
        <f t="shared" si="8"/>
        <v/>
      </c>
      <c r="AV141" s="323"/>
      <c r="AW141" s="323"/>
      <c r="AX141" s="323" t="str">
        <f t="shared" si="9"/>
        <v/>
      </c>
      <c r="AY141" s="323"/>
      <c r="AZ141" s="323"/>
      <c r="BA141" s="323" t="str">
        <f t="shared" si="10"/>
        <v/>
      </c>
      <c r="BB141" s="323"/>
      <c r="BC141" s="323"/>
      <c r="BD141" s="330"/>
      <c r="BE141" s="331"/>
      <c r="BF141" s="331"/>
      <c r="BG141" s="332"/>
      <c r="BH141" s="137"/>
      <c r="BI141" s="137"/>
      <c r="BJ141" s="137"/>
      <c r="CE141" s="85">
        <v>48</v>
      </c>
      <c r="CF141" s="85" t="str">
        <f t="shared" si="11"/>
        <v/>
      </c>
      <c r="CG141" s="85" t="str">
        <f t="shared" si="12"/>
        <v/>
      </c>
      <c r="CH141" s="85" t="str">
        <f t="shared" si="13"/>
        <v/>
      </c>
      <c r="CI141" s="92" t="str">
        <f t="shared" si="14"/>
        <v/>
      </c>
      <c r="CJ141" s="85" t="str">
        <f t="shared" si="15"/>
        <v/>
      </c>
      <c r="CK141" s="85" t="str">
        <f t="shared" si="16"/>
        <v/>
      </c>
      <c r="CL141" s="85" t="str">
        <f t="shared" si="17"/>
        <v/>
      </c>
      <c r="CM141" s="85" t="str">
        <f t="shared" si="18"/>
        <v/>
      </c>
      <c r="CN141" s="85" t="str">
        <f t="shared" si="19"/>
        <v/>
      </c>
      <c r="CO141" s="85" t="str">
        <f t="shared" si="20"/>
        <v/>
      </c>
      <c r="CP141" s="85" t="str">
        <f t="shared" si="21"/>
        <v/>
      </c>
      <c r="CQ141" s="85" t="str">
        <f t="shared" si="22"/>
        <v/>
      </c>
      <c r="CR141" s="85" t="str">
        <f t="shared" si="23"/>
        <v/>
      </c>
      <c r="CS141" s="85" t="str">
        <f t="shared" si="24"/>
        <v/>
      </c>
      <c r="CT141" s="85" t="str">
        <f t="shared" si="25"/>
        <v/>
      </c>
      <c r="CV141" s="94" t="s">
        <v>81</v>
      </c>
      <c r="CW141" s="94">
        <f t="shared" si="2"/>
        <v>0</v>
      </c>
      <c r="CX141" s="16">
        <f t="shared" si="26"/>
        <v>0</v>
      </c>
      <c r="CY141" s="16">
        <f t="shared" si="3"/>
        <v>0</v>
      </c>
      <c r="CZ141" s="16">
        <f t="shared" si="27"/>
        <v>0</v>
      </c>
      <c r="DA141" s="16">
        <f t="shared" si="27"/>
        <v>0</v>
      </c>
      <c r="DB141" s="16">
        <f t="shared" si="27"/>
        <v>0</v>
      </c>
      <c r="DC141" s="16">
        <f t="shared" si="27"/>
        <v>0</v>
      </c>
      <c r="DD141" s="16">
        <f t="shared" si="27"/>
        <v>0</v>
      </c>
      <c r="DE141" s="16">
        <f t="shared" si="27"/>
        <v>0</v>
      </c>
      <c r="DF141" s="16">
        <f t="shared" si="27"/>
        <v>0</v>
      </c>
      <c r="DG141" s="85"/>
      <c r="DH141" s="85"/>
      <c r="DI141" s="85"/>
      <c r="DT141" s="56"/>
      <c r="DU141" s="56"/>
      <c r="DV141" s="56"/>
      <c r="DW141" s="56"/>
      <c r="DX141" s="56"/>
    </row>
    <row r="142" spans="6:128" ht="19.5" customHeight="1">
      <c r="F142" s="306">
        <v>49</v>
      </c>
      <c r="G142" s="306"/>
      <c r="H142" s="307"/>
      <c r="I142" s="308"/>
      <c r="J142" s="308"/>
      <c r="K142" s="308"/>
      <c r="L142" s="309"/>
      <c r="M142" s="307"/>
      <c r="N142" s="308"/>
      <c r="O142" s="308"/>
      <c r="P142" s="308"/>
      <c r="Q142" s="309"/>
      <c r="R142" s="311"/>
      <c r="S142" s="311"/>
      <c r="T142" s="311"/>
      <c r="U142" s="311"/>
      <c r="V142" s="312"/>
      <c r="W142" s="312"/>
      <c r="X142" s="312"/>
      <c r="Y142" s="312"/>
      <c r="Z142" s="312"/>
      <c r="AA142" s="312"/>
      <c r="AB142" s="312"/>
      <c r="AC142" s="312"/>
      <c r="AD142" s="313" t="str">
        <f t="shared" si="5"/>
        <v/>
      </c>
      <c r="AE142" s="313"/>
      <c r="AF142" s="313"/>
      <c r="AG142" s="313"/>
      <c r="AH142" s="313"/>
      <c r="AI142" s="313"/>
      <c r="AJ142" s="313"/>
      <c r="AK142" s="313"/>
      <c r="AL142" s="333"/>
      <c r="AM142" s="334"/>
      <c r="AN142" s="335"/>
      <c r="AO142" s="323" t="str">
        <f t="shared" si="6"/>
        <v/>
      </c>
      <c r="AP142" s="323"/>
      <c r="AQ142" s="323"/>
      <c r="AR142" s="323" t="str">
        <f t="shared" si="7"/>
        <v/>
      </c>
      <c r="AS142" s="323"/>
      <c r="AT142" s="323"/>
      <c r="AU142" s="323" t="str">
        <f t="shared" si="8"/>
        <v/>
      </c>
      <c r="AV142" s="323"/>
      <c r="AW142" s="323"/>
      <c r="AX142" s="323" t="str">
        <f t="shared" si="9"/>
        <v/>
      </c>
      <c r="AY142" s="323"/>
      <c r="AZ142" s="323"/>
      <c r="BA142" s="323" t="str">
        <f t="shared" si="10"/>
        <v/>
      </c>
      <c r="BB142" s="323"/>
      <c r="BC142" s="323"/>
      <c r="BD142" s="330"/>
      <c r="BE142" s="331"/>
      <c r="BF142" s="331"/>
      <c r="BG142" s="332"/>
      <c r="BH142" s="137"/>
      <c r="BI142" s="137"/>
      <c r="BJ142" s="137"/>
      <c r="CE142" s="85">
        <v>49</v>
      </c>
      <c r="CF142" s="85" t="str">
        <f t="shared" si="11"/>
        <v/>
      </c>
      <c r="CG142" s="85" t="str">
        <f t="shared" si="12"/>
        <v/>
      </c>
      <c r="CH142" s="85" t="str">
        <f t="shared" si="13"/>
        <v/>
      </c>
      <c r="CI142" s="92" t="str">
        <f t="shared" si="14"/>
        <v/>
      </c>
      <c r="CJ142" s="85" t="str">
        <f t="shared" si="15"/>
        <v/>
      </c>
      <c r="CK142" s="85" t="str">
        <f t="shared" si="16"/>
        <v/>
      </c>
      <c r="CL142" s="85" t="str">
        <f t="shared" si="17"/>
        <v/>
      </c>
      <c r="CM142" s="85" t="str">
        <f t="shared" si="18"/>
        <v/>
      </c>
      <c r="CN142" s="85" t="str">
        <f t="shared" si="19"/>
        <v/>
      </c>
      <c r="CO142" s="85" t="str">
        <f t="shared" si="20"/>
        <v/>
      </c>
      <c r="CP142" s="85" t="str">
        <f t="shared" si="21"/>
        <v/>
      </c>
      <c r="CQ142" s="85" t="str">
        <f t="shared" si="22"/>
        <v/>
      </c>
      <c r="CR142" s="85" t="str">
        <f t="shared" si="23"/>
        <v/>
      </c>
      <c r="CS142" s="85" t="str">
        <f t="shared" si="24"/>
        <v/>
      </c>
      <c r="CT142" s="85" t="str">
        <f t="shared" si="25"/>
        <v/>
      </c>
      <c r="CV142" s="94" t="s">
        <v>82</v>
      </c>
      <c r="CW142" s="94">
        <f t="shared" si="2"/>
        <v>0</v>
      </c>
      <c r="CX142" s="16">
        <f t="shared" si="26"/>
        <v>0</v>
      </c>
      <c r="CY142" s="16">
        <f t="shared" si="3"/>
        <v>0</v>
      </c>
      <c r="CZ142" s="16">
        <f t="shared" si="27"/>
        <v>0</v>
      </c>
      <c r="DA142" s="16">
        <f t="shared" si="27"/>
        <v>0</v>
      </c>
      <c r="DB142" s="16">
        <f t="shared" si="27"/>
        <v>0</v>
      </c>
      <c r="DC142" s="16">
        <f t="shared" si="27"/>
        <v>0</v>
      </c>
      <c r="DD142" s="16">
        <f t="shared" si="27"/>
        <v>0</v>
      </c>
      <c r="DE142" s="16">
        <f t="shared" si="27"/>
        <v>0</v>
      </c>
      <c r="DF142" s="16">
        <f t="shared" si="27"/>
        <v>0</v>
      </c>
      <c r="DG142" s="85"/>
      <c r="DH142" s="85"/>
      <c r="DI142" s="85"/>
      <c r="DT142" s="56"/>
      <c r="DU142" s="56"/>
      <c r="DV142" s="56"/>
      <c r="DW142" s="56"/>
      <c r="DX142" s="56"/>
    </row>
    <row r="143" spans="6:128" ht="19.5" customHeight="1">
      <c r="F143" s="338">
        <v>50</v>
      </c>
      <c r="G143" s="338"/>
      <c r="H143" s="339"/>
      <c r="I143" s="340"/>
      <c r="J143" s="340"/>
      <c r="K143" s="340"/>
      <c r="L143" s="341"/>
      <c r="M143" s="339"/>
      <c r="N143" s="340"/>
      <c r="O143" s="340"/>
      <c r="P143" s="340"/>
      <c r="Q143" s="341"/>
      <c r="R143" s="342"/>
      <c r="S143" s="343"/>
      <c r="T143" s="343"/>
      <c r="U143" s="343"/>
      <c r="V143" s="344"/>
      <c r="W143" s="344"/>
      <c r="X143" s="344"/>
      <c r="Y143" s="344"/>
      <c r="Z143" s="344"/>
      <c r="AA143" s="344"/>
      <c r="AB143" s="344"/>
      <c r="AC143" s="344"/>
      <c r="AD143" s="345" t="str">
        <f t="shared" si="5"/>
        <v/>
      </c>
      <c r="AE143" s="345"/>
      <c r="AF143" s="345"/>
      <c r="AG143" s="345"/>
      <c r="AH143" s="345"/>
      <c r="AI143" s="345"/>
      <c r="AJ143" s="345"/>
      <c r="AK143" s="345"/>
      <c r="AL143" s="352"/>
      <c r="AM143" s="353"/>
      <c r="AN143" s="354"/>
      <c r="AO143" s="347" t="str">
        <f t="shared" si="6"/>
        <v/>
      </c>
      <c r="AP143" s="347"/>
      <c r="AQ143" s="347"/>
      <c r="AR143" s="347" t="str">
        <f t="shared" si="7"/>
        <v/>
      </c>
      <c r="AS143" s="347"/>
      <c r="AT143" s="347"/>
      <c r="AU143" s="347" t="str">
        <f t="shared" si="8"/>
        <v/>
      </c>
      <c r="AV143" s="347"/>
      <c r="AW143" s="347"/>
      <c r="AX143" s="347" t="str">
        <f t="shared" si="9"/>
        <v/>
      </c>
      <c r="AY143" s="347"/>
      <c r="AZ143" s="347"/>
      <c r="BA143" s="347" t="str">
        <f t="shared" si="10"/>
        <v/>
      </c>
      <c r="BB143" s="347"/>
      <c r="BC143" s="347"/>
      <c r="BD143" s="348"/>
      <c r="BE143" s="349"/>
      <c r="BF143" s="349"/>
      <c r="BG143" s="350"/>
      <c r="BH143" s="137"/>
      <c r="BI143" s="137"/>
      <c r="BJ143" s="137"/>
      <c r="CE143" s="85">
        <v>50</v>
      </c>
      <c r="CF143" s="85" t="str">
        <f t="shared" si="11"/>
        <v/>
      </c>
      <c r="CG143" s="85" t="str">
        <f t="shared" si="12"/>
        <v/>
      </c>
      <c r="CH143" s="85" t="str">
        <f t="shared" si="13"/>
        <v/>
      </c>
      <c r="CI143" s="92" t="str">
        <f t="shared" si="14"/>
        <v/>
      </c>
      <c r="CJ143" s="85" t="str">
        <f t="shared" si="15"/>
        <v/>
      </c>
      <c r="CK143" s="85" t="str">
        <f t="shared" si="16"/>
        <v/>
      </c>
      <c r="CL143" s="85" t="str">
        <f t="shared" si="17"/>
        <v/>
      </c>
      <c r="CM143" s="85" t="str">
        <f t="shared" si="18"/>
        <v/>
      </c>
      <c r="CN143" s="85" t="str">
        <f t="shared" si="19"/>
        <v/>
      </c>
      <c r="CO143" s="85" t="str">
        <f t="shared" si="20"/>
        <v/>
      </c>
      <c r="CP143" s="85" t="str">
        <f t="shared" si="21"/>
        <v/>
      </c>
      <c r="CQ143" s="85" t="str">
        <f t="shared" si="22"/>
        <v/>
      </c>
      <c r="CR143" s="85" t="str">
        <f t="shared" si="23"/>
        <v/>
      </c>
      <c r="CS143" s="85" t="str">
        <f t="shared" si="24"/>
        <v/>
      </c>
      <c r="CT143" s="85" t="str">
        <f t="shared" si="25"/>
        <v/>
      </c>
      <c r="CV143" s="94" t="s">
        <v>83</v>
      </c>
      <c r="CW143" s="94">
        <f t="shared" si="2"/>
        <v>0</v>
      </c>
      <c r="CX143" s="16">
        <f>IF(MOD(AL143*1000,3)=0,AL143/3,AL143*0.3)</f>
        <v>0</v>
      </c>
      <c r="CY143" s="16">
        <f t="shared" si="3"/>
        <v>0</v>
      </c>
      <c r="CZ143" s="16">
        <f t="shared" si="27"/>
        <v>0</v>
      </c>
      <c r="DA143" s="16">
        <f t="shared" si="27"/>
        <v>0</v>
      </c>
      <c r="DB143" s="16">
        <f t="shared" si="27"/>
        <v>0</v>
      </c>
      <c r="DC143" s="16">
        <f t="shared" si="27"/>
        <v>0</v>
      </c>
      <c r="DD143" s="16">
        <f t="shared" si="27"/>
        <v>0</v>
      </c>
      <c r="DE143" s="16">
        <f t="shared" si="27"/>
        <v>0</v>
      </c>
      <c r="DF143" s="16">
        <f t="shared" si="27"/>
        <v>0</v>
      </c>
      <c r="DG143" s="85"/>
      <c r="DH143" s="85"/>
      <c r="DI143" s="85"/>
      <c r="DT143" s="56"/>
      <c r="DU143" s="56"/>
      <c r="DV143" s="56"/>
      <c r="DW143" s="56"/>
      <c r="DX143" s="56"/>
    </row>
    <row r="144" spans="6:128">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DE144" s="86"/>
      <c r="DF144" s="86"/>
      <c r="DG144" s="86"/>
      <c r="DH144" s="86"/>
      <c r="DI144" s="86"/>
    </row>
    <row r="145" spans="6:123" ht="18">
      <c r="F145" s="130" t="s">
        <v>542</v>
      </c>
      <c r="G145" s="131"/>
      <c r="H145" s="131"/>
      <c r="I145" s="131"/>
      <c r="J145" s="131"/>
      <c r="K145" s="131"/>
      <c r="L145" s="131"/>
      <c r="M145" s="131"/>
      <c r="N145" s="131"/>
      <c r="O145" s="131"/>
      <c r="P145" s="131"/>
      <c r="Q145" s="131"/>
      <c r="R145" s="131"/>
      <c r="S145" s="131"/>
      <c r="T145" s="131"/>
      <c r="U145" s="132"/>
      <c r="V145" s="131"/>
      <c r="W145" s="131"/>
      <c r="X145" s="131"/>
      <c r="Y145" s="131"/>
      <c r="Z145" s="132"/>
      <c r="AA145" s="131"/>
      <c r="AB145" s="131"/>
      <c r="AC145" s="131"/>
      <c r="AD145" s="131"/>
      <c r="AE145" s="131"/>
      <c r="AF145" s="131"/>
      <c r="AG145" s="131"/>
      <c r="AH145" s="131"/>
      <c r="AI145" s="131"/>
      <c r="AJ145" s="131"/>
      <c r="AK145" s="131"/>
      <c r="AL145" s="131"/>
      <c r="AM145" s="131"/>
      <c r="AN145" s="131"/>
      <c r="AO145" s="131"/>
      <c r="AP145" s="131"/>
      <c r="AQ145" s="132"/>
      <c r="AR145" s="132"/>
      <c r="AS145" s="132"/>
      <c r="AT145" s="131"/>
      <c r="AU145" s="131"/>
      <c r="AV145" s="131"/>
      <c r="AW145" s="131"/>
      <c r="AX145" s="131"/>
      <c r="AY145" s="131"/>
      <c r="AZ145" s="131"/>
      <c r="BA145" s="131"/>
      <c r="BB145" s="131"/>
      <c r="BC145" s="131"/>
      <c r="BD145" s="131"/>
      <c r="BE145" s="131"/>
      <c r="BF145" s="131"/>
      <c r="BG145" s="133"/>
      <c r="DE145" s="86"/>
      <c r="DF145" s="86"/>
      <c r="DG145" s="86"/>
      <c r="DH145" s="86"/>
      <c r="DI145" s="86"/>
    </row>
    <row r="146" spans="6:123">
      <c r="F146" s="95"/>
      <c r="H146" s="27" t="s">
        <v>649</v>
      </c>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27" t="s">
        <v>84</v>
      </c>
      <c r="AN146" s="56"/>
      <c r="AO146" s="56"/>
      <c r="AP146" s="56"/>
      <c r="AQ146" s="56"/>
      <c r="AR146" s="56"/>
      <c r="AS146" s="56"/>
      <c r="AT146" s="56"/>
      <c r="AU146" s="56"/>
      <c r="AV146" s="56"/>
      <c r="AW146" s="56"/>
      <c r="AX146" s="56"/>
      <c r="AY146" s="56"/>
      <c r="AZ146" s="56"/>
      <c r="BA146" s="56"/>
      <c r="BB146" s="56"/>
      <c r="BC146" s="56"/>
      <c r="BD146" s="56"/>
      <c r="BE146" s="56"/>
      <c r="BF146" s="56"/>
      <c r="BG146" s="96"/>
      <c r="DE146" s="86"/>
      <c r="DF146" s="86"/>
      <c r="DG146" s="86"/>
      <c r="DH146" s="86"/>
      <c r="DI146" s="86"/>
    </row>
    <row r="147" spans="6:123" ht="6.75" customHeight="1" thickBot="1">
      <c r="F147" s="95"/>
      <c r="G147" s="56"/>
      <c r="H147" s="3"/>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96"/>
      <c r="DE147" s="86"/>
      <c r="DF147" s="86"/>
      <c r="DG147" s="86"/>
      <c r="DH147" s="86"/>
      <c r="DI147" s="86"/>
    </row>
    <row r="148" spans="6:123" ht="15.75" customHeight="1" thickBot="1">
      <c r="F148" s="6"/>
      <c r="G148" s="3"/>
      <c r="H148" s="3"/>
      <c r="I148" s="56"/>
      <c r="J148" s="56"/>
      <c r="K148" s="56"/>
      <c r="L148" s="56"/>
      <c r="M148" s="56"/>
      <c r="N148" s="56"/>
      <c r="O148" s="56"/>
      <c r="P148" s="56"/>
      <c r="Q148" s="56"/>
      <c r="R148" s="56"/>
      <c r="S148" s="56"/>
      <c r="T148" s="56"/>
      <c r="U148" s="56"/>
      <c r="V148" s="56"/>
      <c r="W148" s="56"/>
      <c r="X148" s="56"/>
      <c r="Y148" s="56"/>
      <c r="Z148" s="56"/>
      <c r="AA148" s="56"/>
      <c r="AB148" s="56"/>
      <c r="AC148" s="44"/>
      <c r="AD148" s="44"/>
      <c r="AE148" s="44"/>
      <c r="AF148" s="44"/>
      <c r="AG148" s="44"/>
      <c r="AH148" s="56"/>
      <c r="AI148" s="56"/>
      <c r="AJ148" s="56"/>
      <c r="AK148" s="56"/>
      <c r="AL148" s="56"/>
      <c r="AM148" s="351" t="str">
        <f>IF($CH$161&gt;1,$CH$161&amp;" assays selected",IF($CH$161=1,$CH$161&amp;" assay selected","0 assay selected"))</f>
        <v>0 assay selected</v>
      </c>
      <c r="AN148" s="351"/>
      <c r="AO148" s="351"/>
      <c r="AP148" s="351"/>
      <c r="AQ148" s="351"/>
      <c r="AR148" s="351"/>
      <c r="AS148" s="351"/>
      <c r="AT148" s="351"/>
      <c r="AU148" s="351"/>
      <c r="AV148" s="351"/>
      <c r="AW148" s="351"/>
      <c r="AX148" s="351"/>
      <c r="AY148" s="351"/>
      <c r="AZ148" s="351"/>
      <c r="BA148" s="351"/>
      <c r="BB148" s="351"/>
      <c r="BC148" s="351"/>
      <c r="BD148" s="351"/>
      <c r="BE148" s="56"/>
      <c r="BF148" s="56"/>
      <c r="BG148" s="96"/>
      <c r="CF148" s="19" t="s">
        <v>543</v>
      </c>
      <c r="CG148" s="20" t="s">
        <v>651</v>
      </c>
      <c r="CH148" s="22" t="s">
        <v>652</v>
      </c>
      <c r="CI148" s="21"/>
      <c r="CJ148" s="21"/>
      <c r="CK148" s="21"/>
      <c r="CQ148" s="23"/>
      <c r="CR148" s="139" t="s">
        <v>85</v>
      </c>
      <c r="CS148" s="49" t="s">
        <v>865</v>
      </c>
      <c r="CT148" s="139" t="s">
        <v>86</v>
      </c>
      <c r="CU148" s="49" t="s">
        <v>866</v>
      </c>
      <c r="CV148" s="139" t="s">
        <v>87</v>
      </c>
      <c r="CW148" s="24" t="s">
        <v>867</v>
      </c>
      <c r="CX148" s="139" t="s">
        <v>88</v>
      </c>
      <c r="CY148" s="24" t="s">
        <v>89</v>
      </c>
      <c r="CZ148" s="24" t="s">
        <v>90</v>
      </c>
      <c r="DA148" s="24"/>
      <c r="DB148" s="24" t="s">
        <v>870</v>
      </c>
      <c r="DC148" s="24" t="s">
        <v>552</v>
      </c>
      <c r="DD148" s="86"/>
      <c r="DE148" s="86"/>
      <c r="DF148" s="86"/>
      <c r="DG148" s="86"/>
      <c r="DH148" s="86"/>
      <c r="DS148" s="86"/>
    </row>
    <row r="149" spans="6:123" ht="12.75" customHeight="1">
      <c r="F149" s="95"/>
      <c r="G149" s="97"/>
      <c r="H149" s="56"/>
      <c r="I149" s="98"/>
      <c r="J149" s="56"/>
      <c r="K149" s="56"/>
      <c r="L149" s="56"/>
      <c r="M149" s="56"/>
      <c r="N149" s="56"/>
      <c r="O149" s="56"/>
      <c r="P149" s="56"/>
      <c r="Q149" s="56"/>
      <c r="R149" s="56"/>
      <c r="S149" s="56"/>
      <c r="T149" s="56"/>
      <c r="U149" s="56"/>
      <c r="V149" s="56"/>
      <c r="W149" s="56"/>
      <c r="X149" s="56"/>
      <c r="Y149" s="56"/>
      <c r="Z149" s="56"/>
      <c r="AA149" s="56"/>
      <c r="AB149" s="56"/>
      <c r="AC149" s="44"/>
      <c r="AD149" s="44"/>
      <c r="AE149" s="44"/>
      <c r="AF149" s="44"/>
      <c r="AG149" s="44"/>
      <c r="AH149" s="56"/>
      <c r="AI149" s="56"/>
      <c r="AJ149" s="56"/>
      <c r="AK149" s="56"/>
      <c r="AL149" s="56"/>
      <c r="AM149" s="351"/>
      <c r="AN149" s="351"/>
      <c r="AO149" s="351"/>
      <c r="AP149" s="351"/>
      <c r="AQ149" s="351"/>
      <c r="AR149" s="351"/>
      <c r="AS149" s="351"/>
      <c r="AT149" s="351"/>
      <c r="AU149" s="351"/>
      <c r="AV149" s="351"/>
      <c r="AW149" s="351"/>
      <c r="AX149" s="351"/>
      <c r="AY149" s="351"/>
      <c r="AZ149" s="351"/>
      <c r="BA149" s="351"/>
      <c r="BB149" s="351"/>
      <c r="BC149" s="351"/>
      <c r="BD149" s="351"/>
      <c r="BE149" s="56"/>
      <c r="BF149" s="56"/>
      <c r="BG149" s="96"/>
      <c r="BL149" s="85" t="s">
        <v>844</v>
      </c>
      <c r="CQ149" s="85" t="s">
        <v>85</v>
      </c>
      <c r="CR149" s="85" t="b">
        <v>0</v>
      </c>
      <c r="DD149" s="86"/>
      <c r="DE149" s="86"/>
      <c r="DF149" s="86"/>
      <c r="DG149" s="86"/>
      <c r="DH149" s="86"/>
      <c r="DJ149" s="79"/>
      <c r="DS149" s="86"/>
    </row>
    <row r="150" spans="6:123" ht="12.75" customHeight="1">
      <c r="F150" s="95"/>
      <c r="G150" s="97"/>
      <c r="H150" s="4"/>
      <c r="I150" s="98"/>
      <c r="J150" s="56"/>
      <c r="K150" s="56"/>
      <c r="L150" s="56"/>
      <c r="M150" s="56"/>
      <c r="N150" s="56"/>
      <c r="O150" s="56"/>
      <c r="P150" s="56"/>
      <c r="Q150" s="56"/>
      <c r="R150" s="44"/>
      <c r="S150" s="44"/>
      <c r="T150" s="43"/>
      <c r="U150" s="44"/>
      <c r="V150" s="43"/>
      <c r="W150" s="44"/>
      <c r="X150" s="44"/>
      <c r="Y150" s="44"/>
      <c r="Z150" s="44"/>
      <c r="AA150" s="44"/>
      <c r="AB150" s="44"/>
      <c r="AC150" s="43"/>
      <c r="AD150" s="44"/>
      <c r="AE150" s="44"/>
      <c r="AF150" s="44"/>
      <c r="AG150" s="44"/>
      <c r="AH150" s="44"/>
      <c r="AI150" s="44"/>
      <c r="AJ150" s="44"/>
      <c r="AK150" s="44"/>
      <c r="AL150" s="44"/>
      <c r="AM150" s="44"/>
      <c r="AN150" s="138" t="s">
        <v>595</v>
      </c>
      <c r="AP150" s="44"/>
      <c r="AQ150" s="138"/>
      <c r="AR150" s="44"/>
      <c r="AS150" s="44"/>
      <c r="AT150" s="44"/>
      <c r="AU150" s="44"/>
      <c r="AV150" s="44"/>
      <c r="AW150" s="44"/>
      <c r="AX150" s="135"/>
      <c r="AY150" s="135"/>
      <c r="AZ150" s="44"/>
      <c r="BA150" s="135"/>
      <c r="BB150" s="135"/>
      <c r="BC150" s="44"/>
      <c r="BD150" s="44"/>
      <c r="BE150" s="56"/>
      <c r="BF150" s="56"/>
      <c r="BG150" s="96"/>
      <c r="BL150" s="85" t="s">
        <v>845</v>
      </c>
      <c r="CQ150" s="49" t="s">
        <v>865</v>
      </c>
      <c r="CR150" s="85" t="b">
        <v>0</v>
      </c>
      <c r="CS150" s="85" t="b">
        <v>0</v>
      </c>
      <c r="DD150" s="86"/>
      <c r="DE150" s="86"/>
      <c r="DF150" s="86"/>
      <c r="DG150" s="86"/>
      <c r="DH150" s="86"/>
      <c r="DS150" s="86"/>
    </row>
    <row r="151" spans="6:123" ht="12.75" customHeight="1">
      <c r="F151" s="6" t="s">
        <v>650</v>
      </c>
      <c r="G151" s="97"/>
      <c r="H151" s="4"/>
      <c r="I151" s="56"/>
      <c r="J151" s="56"/>
      <c r="K151" s="56"/>
      <c r="L151" s="56"/>
      <c r="M151" s="56"/>
      <c r="N151" s="56"/>
      <c r="O151" s="56"/>
      <c r="P151" s="56"/>
      <c r="Q151" s="56"/>
      <c r="R151" s="44"/>
      <c r="S151" s="44"/>
      <c r="T151" s="44"/>
      <c r="U151" s="44"/>
      <c r="V151" s="140" t="s">
        <v>897</v>
      </c>
      <c r="W151" s="44"/>
      <c r="X151" s="44"/>
      <c r="Y151" s="44"/>
      <c r="Z151" s="44"/>
      <c r="AA151" s="44"/>
      <c r="AB151" s="44"/>
      <c r="AC151" s="46"/>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56"/>
      <c r="BF151" s="56"/>
      <c r="BG151" s="96"/>
      <c r="BL151" s="85" t="s">
        <v>846</v>
      </c>
      <c r="CQ151" s="85" t="s">
        <v>86</v>
      </c>
      <c r="CT151" s="85" t="b">
        <v>0</v>
      </c>
      <c r="DD151" s="86"/>
      <c r="DE151" s="86"/>
      <c r="DF151" s="86"/>
      <c r="DG151" s="86"/>
      <c r="DH151" s="86"/>
      <c r="DS151" s="86"/>
    </row>
    <row r="152" spans="6:123" ht="12.75" customHeight="1">
      <c r="F152" s="174"/>
      <c r="G152" s="175" t="s">
        <v>658</v>
      </c>
      <c r="H152" s="44"/>
      <c r="I152" s="176" t="s">
        <v>660</v>
      </c>
      <c r="J152" s="44"/>
      <c r="K152" s="44"/>
      <c r="L152" s="44"/>
      <c r="M152" s="44"/>
      <c r="N152" s="44"/>
      <c r="O152" s="44"/>
      <c r="P152" s="44"/>
      <c r="Q152" s="44"/>
      <c r="R152" s="44"/>
      <c r="S152" s="44"/>
      <c r="T152" s="43"/>
      <c r="U152" s="44"/>
      <c r="V152" s="43"/>
      <c r="W152" s="44"/>
      <c r="X152" s="44"/>
      <c r="Y152" s="44"/>
      <c r="Z152" s="44"/>
      <c r="AA152" s="44"/>
      <c r="AB152" s="44"/>
      <c r="AC152" s="43"/>
      <c r="AD152" s="44"/>
      <c r="AE152" s="44"/>
      <c r="AF152" s="44"/>
      <c r="AG152" s="44"/>
      <c r="AH152" s="44"/>
      <c r="AI152" s="44"/>
      <c r="AJ152" s="44"/>
      <c r="AK152" s="44"/>
      <c r="AL152" s="44"/>
      <c r="AM152" s="44"/>
      <c r="AN152" s="44"/>
      <c r="AO152" s="44"/>
      <c r="AP152" s="44"/>
      <c r="AQ152" s="44"/>
      <c r="AR152" s="44"/>
      <c r="AS152" s="44"/>
      <c r="AT152" s="44"/>
      <c r="AU152" s="44"/>
      <c r="AV152" s="44"/>
      <c r="AW152" s="44"/>
      <c r="AX152" s="346"/>
      <c r="AY152" s="346"/>
      <c r="AZ152" s="44"/>
      <c r="BA152" s="346"/>
      <c r="BB152" s="346"/>
      <c r="BC152" s="44"/>
      <c r="BD152" s="44"/>
      <c r="BE152" s="44"/>
      <c r="BF152" s="44"/>
      <c r="BG152" s="93"/>
      <c r="BV152" s="85" t="s">
        <v>844</v>
      </c>
      <c r="CQ152" s="49" t="s">
        <v>866</v>
      </c>
      <c r="CT152" s="85" t="b">
        <v>0</v>
      </c>
      <c r="CU152" s="85" t="b">
        <v>0</v>
      </c>
      <c r="DD152" s="86"/>
      <c r="DE152" s="86"/>
      <c r="DF152" s="86"/>
      <c r="DG152" s="86"/>
      <c r="DH152" s="86"/>
      <c r="DS152" s="86"/>
    </row>
    <row r="153" spans="6:123" ht="12.75" customHeight="1">
      <c r="F153" s="95"/>
      <c r="G153" s="97"/>
      <c r="H153" s="5"/>
      <c r="I153" s="43"/>
      <c r="J153" s="43" t="s">
        <v>871</v>
      </c>
      <c r="K153" s="44"/>
      <c r="L153" s="44"/>
      <c r="M153" s="44"/>
      <c r="N153" s="44"/>
      <c r="O153" s="44"/>
      <c r="P153" s="44"/>
      <c r="Q153" s="44"/>
      <c r="R153" s="44"/>
      <c r="S153" s="44"/>
      <c r="T153" s="44"/>
      <c r="U153" s="136"/>
      <c r="V153" s="44"/>
      <c r="W153" s="76"/>
      <c r="X153" s="141" t="s">
        <v>898</v>
      </c>
      <c r="Y153" s="44"/>
      <c r="Z153" s="44"/>
      <c r="AA153" s="43"/>
      <c r="AB153" s="44"/>
      <c r="AC153" s="46"/>
      <c r="AD153" s="44"/>
      <c r="AE153" s="44"/>
      <c r="AF153" s="44"/>
      <c r="AG153" s="46"/>
      <c r="AH153" s="44"/>
      <c r="AI153" s="44"/>
      <c r="AJ153" s="44"/>
      <c r="AK153" s="43" t="s">
        <v>901</v>
      </c>
      <c r="AL153" s="44"/>
      <c r="AM153" s="44"/>
      <c r="AN153" s="43"/>
      <c r="AO153" s="44"/>
      <c r="AP153" s="44"/>
      <c r="AQ153" s="44"/>
      <c r="AR153" s="44"/>
      <c r="AS153" s="44"/>
      <c r="AT153" s="44"/>
      <c r="AU153" s="44"/>
      <c r="AV153" s="44"/>
      <c r="AW153" s="44"/>
      <c r="AX153" s="44"/>
      <c r="AY153" s="44"/>
      <c r="AZ153" s="44"/>
      <c r="BA153" s="44"/>
      <c r="BB153" s="44"/>
      <c r="BC153" s="44"/>
      <c r="BD153" s="44"/>
      <c r="BE153" s="44"/>
      <c r="BF153" s="44"/>
      <c r="BG153" s="93"/>
      <c r="BV153" s="85" t="s">
        <v>847</v>
      </c>
      <c r="CQ153" s="85" t="s">
        <v>87</v>
      </c>
      <c r="CV153" s="85" t="b">
        <v>0</v>
      </c>
      <c r="DD153" s="86"/>
      <c r="DE153" s="86"/>
      <c r="DF153" s="86"/>
      <c r="DG153" s="86"/>
      <c r="DH153" s="86"/>
      <c r="DS153" s="86"/>
    </row>
    <row r="154" spans="6:123" ht="12.75" customHeight="1">
      <c r="F154" s="95"/>
      <c r="G154" s="97"/>
      <c r="H154" s="5"/>
      <c r="I154" s="43"/>
      <c r="J154" s="43"/>
      <c r="K154" s="44"/>
      <c r="L154" s="44"/>
      <c r="M154" s="44"/>
      <c r="N154" s="44"/>
      <c r="O154" s="44"/>
      <c r="P154" s="44"/>
      <c r="Q154" s="44"/>
      <c r="R154" s="44"/>
      <c r="S154" s="44"/>
      <c r="T154" s="43"/>
      <c r="U154" s="44"/>
      <c r="V154" s="44"/>
      <c r="W154" s="44"/>
      <c r="X154" s="142"/>
      <c r="Y154" s="44"/>
      <c r="Z154" s="44"/>
      <c r="AA154" s="44"/>
      <c r="AB154" s="44"/>
      <c r="AC154" s="43"/>
      <c r="AD154" s="44"/>
      <c r="AE154" s="44"/>
      <c r="AF154" s="44"/>
      <c r="AG154" s="44"/>
      <c r="AH154" s="44"/>
      <c r="AI154" s="44"/>
      <c r="AJ154" s="44"/>
      <c r="AK154" s="44"/>
      <c r="AL154" s="44"/>
      <c r="AM154" s="44"/>
      <c r="AN154" s="44"/>
      <c r="AO154" s="44"/>
      <c r="AP154" s="44"/>
      <c r="AQ154" s="44"/>
      <c r="AR154" s="44"/>
      <c r="AS154" s="44"/>
      <c r="AT154" s="44"/>
      <c r="AU154" s="44"/>
      <c r="AV154" s="44"/>
      <c r="AW154" s="44"/>
      <c r="AX154" s="346"/>
      <c r="AY154" s="346"/>
      <c r="AZ154" s="44"/>
      <c r="BA154" s="346"/>
      <c r="BB154" s="346"/>
      <c r="BC154" s="44"/>
      <c r="BD154" s="44"/>
      <c r="BE154" s="44"/>
      <c r="BF154" s="44"/>
      <c r="BG154" s="93"/>
      <c r="BV154" s="85" t="s">
        <v>848</v>
      </c>
      <c r="CQ154" s="49" t="s">
        <v>868</v>
      </c>
      <c r="CW154" s="85" t="b">
        <v>0</v>
      </c>
      <c r="DD154" s="86"/>
      <c r="DE154" s="86"/>
      <c r="DF154" s="86"/>
      <c r="DG154" s="86"/>
      <c r="DH154" s="86"/>
      <c r="DS154" s="86"/>
    </row>
    <row r="155" spans="6:123" ht="12.75" customHeight="1">
      <c r="F155" s="95"/>
      <c r="G155" s="97"/>
      <c r="H155" s="56"/>
      <c r="I155" s="46"/>
      <c r="J155" s="46" t="s">
        <v>872</v>
      </c>
      <c r="K155" s="44"/>
      <c r="L155" s="44"/>
      <c r="M155" s="44"/>
      <c r="N155" s="44"/>
      <c r="O155" s="44"/>
      <c r="P155" s="44"/>
      <c r="Q155" s="44"/>
      <c r="R155" s="44"/>
      <c r="S155" s="44"/>
      <c r="T155" s="46"/>
      <c r="U155" s="44"/>
      <c r="V155" s="44"/>
      <c r="W155" s="44"/>
      <c r="X155" s="141" t="s">
        <v>899</v>
      </c>
      <c r="Y155" s="44"/>
      <c r="Z155" s="44"/>
      <c r="AA155" s="43"/>
      <c r="AB155" s="44"/>
      <c r="AC155" s="44"/>
      <c r="AD155" s="44"/>
      <c r="AE155" s="44"/>
      <c r="AF155" s="44"/>
      <c r="AG155" s="44"/>
      <c r="AH155" s="46"/>
      <c r="AI155" s="44"/>
      <c r="AJ155" s="44"/>
      <c r="AK155" s="43" t="s">
        <v>902</v>
      </c>
      <c r="AL155" s="44"/>
      <c r="AM155" s="44"/>
      <c r="AN155" s="43"/>
      <c r="AO155" s="44"/>
      <c r="AP155" s="44"/>
      <c r="AQ155" s="44"/>
      <c r="AR155" s="44"/>
      <c r="AS155" s="44"/>
      <c r="AT155" s="44"/>
      <c r="AU155" s="44"/>
      <c r="AV155" s="44"/>
      <c r="AW155" s="44"/>
      <c r="AX155" s="44"/>
      <c r="AY155" s="44"/>
      <c r="AZ155" s="44"/>
      <c r="BA155" s="44"/>
      <c r="BB155" s="44"/>
      <c r="BC155" s="44"/>
      <c r="BD155" s="44"/>
      <c r="BE155" s="44"/>
      <c r="BF155" s="44"/>
      <c r="BG155" s="93"/>
      <c r="BL155" s="85" t="s">
        <v>846</v>
      </c>
      <c r="CQ155" s="85" t="s">
        <v>88</v>
      </c>
      <c r="CX155" s="85" t="b">
        <v>0</v>
      </c>
      <c r="DD155" s="86"/>
      <c r="DE155" s="86"/>
      <c r="DF155" s="86"/>
      <c r="DG155" s="86"/>
      <c r="DH155" s="86"/>
      <c r="DS155" s="86"/>
    </row>
    <row r="156" spans="6:123" ht="12.75" customHeight="1">
      <c r="F156" s="95"/>
      <c r="G156" s="97"/>
      <c r="I156" s="44"/>
      <c r="J156" s="44"/>
      <c r="K156" s="44"/>
      <c r="L156" s="44"/>
      <c r="M156" s="44"/>
      <c r="N156" s="44"/>
      <c r="O156" s="44"/>
      <c r="P156" s="44"/>
      <c r="Q156" s="44"/>
      <c r="R156" s="44"/>
      <c r="S156" s="44"/>
      <c r="T156" s="44"/>
      <c r="U156" s="44"/>
      <c r="V156" s="44"/>
      <c r="W156" s="44"/>
      <c r="X156" s="142"/>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135"/>
      <c r="AY156" s="135"/>
      <c r="AZ156" s="44"/>
      <c r="BA156" s="346"/>
      <c r="BB156" s="346"/>
      <c r="BC156" s="44"/>
      <c r="BD156" s="44"/>
      <c r="BE156" s="44"/>
      <c r="BF156" s="44"/>
      <c r="BG156" s="93"/>
      <c r="CQ156" s="85" t="s">
        <v>89</v>
      </c>
      <c r="CY156" s="85" t="b">
        <v>0</v>
      </c>
      <c r="DD156" s="86"/>
      <c r="DE156" s="86"/>
      <c r="DF156" s="86"/>
      <c r="DG156" s="86"/>
      <c r="DH156" s="86"/>
      <c r="DS156" s="86"/>
    </row>
    <row r="157" spans="6:123" ht="12.75" customHeight="1">
      <c r="F157" s="95"/>
      <c r="G157" s="97"/>
      <c r="H157" s="56"/>
      <c r="I157" s="46"/>
      <c r="J157" s="46" t="s">
        <v>873</v>
      </c>
      <c r="K157" s="44"/>
      <c r="L157" s="44"/>
      <c r="M157" s="44"/>
      <c r="N157" s="44"/>
      <c r="O157" s="44"/>
      <c r="P157" s="44"/>
      <c r="Q157" s="44"/>
      <c r="R157" s="44"/>
      <c r="S157" s="44"/>
      <c r="T157" s="43"/>
      <c r="U157" s="44"/>
      <c r="V157" s="44"/>
      <c r="W157" s="44"/>
      <c r="X157" s="44"/>
      <c r="Y157" s="44"/>
      <c r="Z157" s="44"/>
      <c r="AA157" s="44"/>
      <c r="AB157" s="44"/>
      <c r="AC157" s="44"/>
      <c r="AD157" s="44"/>
      <c r="AE157" s="44"/>
      <c r="AF157" s="44"/>
      <c r="AG157" s="44"/>
      <c r="AH157" s="46"/>
      <c r="AI157" s="44"/>
      <c r="AJ157" s="44"/>
      <c r="AK157" s="43" t="s">
        <v>903</v>
      </c>
      <c r="AL157" s="44"/>
      <c r="AM157" s="44"/>
      <c r="AN157" s="43"/>
      <c r="AO157" s="44"/>
      <c r="AP157" s="44"/>
      <c r="AQ157" s="44"/>
      <c r="AR157" s="44"/>
      <c r="AS157" s="44"/>
      <c r="AT157" s="44"/>
      <c r="AU157" s="44"/>
      <c r="AV157" s="44"/>
      <c r="AW157" s="44"/>
      <c r="AX157" s="44"/>
      <c r="AY157" s="44"/>
      <c r="AZ157" s="44"/>
      <c r="BA157" s="44"/>
      <c r="BB157" s="44"/>
      <c r="BC157" s="44"/>
      <c r="BD157" s="44"/>
      <c r="BE157" s="44"/>
      <c r="BF157" s="44"/>
      <c r="BG157" s="93"/>
      <c r="CQ157" s="49" t="s">
        <v>545</v>
      </c>
      <c r="CZ157" s="85" t="b">
        <v>0</v>
      </c>
      <c r="DD157" s="86"/>
      <c r="DE157" s="86"/>
      <c r="DF157" s="86"/>
      <c r="DG157" s="86"/>
      <c r="DH157" s="86"/>
      <c r="DS157" s="86"/>
    </row>
    <row r="158" spans="6:123" ht="12.75" customHeight="1">
      <c r="F158" s="95"/>
      <c r="G158" s="56"/>
      <c r="H158" s="56"/>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3"/>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346"/>
      <c r="BB158" s="346"/>
      <c r="BC158" s="44"/>
      <c r="BD158" s="44"/>
      <c r="BE158" s="44"/>
      <c r="BF158" s="44"/>
      <c r="BG158" s="93"/>
      <c r="DA158" s="85" t="b">
        <v>0</v>
      </c>
      <c r="DD158" s="86"/>
      <c r="DE158" s="86"/>
      <c r="DF158" s="86"/>
      <c r="DG158" s="86"/>
      <c r="DH158" s="86"/>
      <c r="DS158" s="86"/>
    </row>
    <row r="159" spans="6:123" ht="12.75" customHeight="1">
      <c r="F159" s="95"/>
      <c r="G159" s="56"/>
      <c r="H159" s="56"/>
      <c r="I159" s="46"/>
      <c r="J159" s="46" t="s">
        <v>874</v>
      </c>
      <c r="K159" s="44"/>
      <c r="L159" s="44"/>
      <c r="M159" s="44"/>
      <c r="N159" s="44"/>
      <c r="O159" s="44"/>
      <c r="P159" s="44"/>
      <c r="Q159" s="44"/>
      <c r="R159" s="44"/>
      <c r="S159" s="44"/>
      <c r="T159" s="44"/>
      <c r="U159" s="44"/>
      <c r="V159" s="44"/>
      <c r="W159" s="44"/>
      <c r="X159" s="141" t="s">
        <v>900</v>
      </c>
      <c r="Y159" s="44"/>
      <c r="Z159" s="44"/>
      <c r="AA159" s="43"/>
      <c r="AB159" s="44"/>
      <c r="AC159" s="44"/>
      <c r="AD159" s="44"/>
      <c r="AE159" s="44"/>
      <c r="AF159" s="44"/>
      <c r="AG159" s="44"/>
      <c r="AH159" s="44"/>
      <c r="AI159" s="44"/>
      <c r="AJ159" s="44"/>
      <c r="AK159" s="43" t="s">
        <v>904</v>
      </c>
      <c r="AL159" s="44"/>
      <c r="AM159" s="44"/>
      <c r="AN159" s="43"/>
      <c r="AO159" s="44"/>
      <c r="AP159" s="44"/>
      <c r="AQ159" s="44"/>
      <c r="AR159" s="44"/>
      <c r="AS159" s="44"/>
      <c r="AT159" s="44"/>
      <c r="AU159" s="44"/>
      <c r="AV159" s="44"/>
      <c r="AW159" s="44"/>
      <c r="AX159" s="44"/>
      <c r="AY159" s="44"/>
      <c r="AZ159" s="44"/>
      <c r="BA159" s="44"/>
      <c r="BB159" s="44"/>
      <c r="BC159" s="44"/>
      <c r="BD159" s="44"/>
      <c r="BE159" s="44"/>
      <c r="BF159" s="44"/>
      <c r="BG159" s="93"/>
      <c r="BM159" s="99" t="b">
        <v>0</v>
      </c>
      <c r="BN159" s="85" t="s">
        <v>653</v>
      </c>
      <c r="CH159" s="85" t="s">
        <v>546</v>
      </c>
      <c r="CQ159" s="24" t="s">
        <v>870</v>
      </c>
      <c r="DB159" s="85" t="b">
        <v>0</v>
      </c>
      <c r="DD159" s="86"/>
      <c r="DE159" s="86"/>
      <c r="DF159" s="86"/>
      <c r="DG159" s="86"/>
      <c r="DH159" s="86"/>
      <c r="DS159" s="86"/>
    </row>
    <row r="160" spans="6:123" ht="12.75" customHeight="1">
      <c r="F160" s="95"/>
      <c r="G160" s="56"/>
      <c r="H160" s="56"/>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138"/>
      <c r="AQ160" s="44"/>
      <c r="AR160" s="44"/>
      <c r="AS160" s="44"/>
      <c r="AT160" s="44"/>
      <c r="AU160" s="44"/>
      <c r="AV160" s="44"/>
      <c r="AW160" s="44"/>
      <c r="AX160" s="44"/>
      <c r="AY160" s="44"/>
      <c r="AZ160" s="44"/>
      <c r="BA160" s="44"/>
      <c r="BB160" s="44"/>
      <c r="BC160" s="44"/>
      <c r="BD160" s="44"/>
      <c r="BE160" s="44"/>
      <c r="BF160" s="44"/>
      <c r="BG160" s="93"/>
      <c r="CH160" s="85" t="s">
        <v>654</v>
      </c>
      <c r="CI160" s="85" t="s">
        <v>547</v>
      </c>
      <c r="CJ160" s="85" t="s">
        <v>655</v>
      </c>
      <c r="CK160" s="85" t="s">
        <v>548</v>
      </c>
      <c r="CL160" s="85" t="s">
        <v>549</v>
      </c>
      <c r="CM160" s="85" t="s">
        <v>550</v>
      </c>
      <c r="CN160" s="85" t="s">
        <v>551</v>
      </c>
      <c r="CO160" s="85" t="s">
        <v>656</v>
      </c>
      <c r="CQ160" s="85" t="s">
        <v>869</v>
      </c>
      <c r="DC160" s="85" t="b">
        <v>0</v>
      </c>
      <c r="DD160" s="86"/>
      <c r="DE160" s="86"/>
      <c r="DF160" s="86"/>
      <c r="DG160" s="86"/>
      <c r="DH160" s="86"/>
      <c r="DS160" s="86"/>
    </row>
    <row r="161" spans="1:123" ht="12.75" customHeight="1">
      <c r="F161" s="95"/>
      <c r="G161" s="56"/>
      <c r="H161" s="56"/>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93"/>
      <c r="CH161" s="100">
        <f t="shared" ref="CH161:CO161" si="28">COUNTIF(CH162:CH814,"TRUE")</f>
        <v>0</v>
      </c>
      <c r="CI161" s="100">
        <f t="shared" si="28"/>
        <v>0</v>
      </c>
      <c r="CJ161" s="100">
        <f t="shared" si="28"/>
        <v>0</v>
      </c>
      <c r="CK161" s="100">
        <f t="shared" si="28"/>
        <v>0</v>
      </c>
      <c r="CL161" s="100">
        <f t="shared" si="28"/>
        <v>0</v>
      </c>
      <c r="CM161" s="100">
        <f t="shared" si="28"/>
        <v>0</v>
      </c>
      <c r="CN161" s="100">
        <f t="shared" si="28"/>
        <v>0</v>
      </c>
      <c r="CO161" s="100">
        <f t="shared" si="28"/>
        <v>0</v>
      </c>
      <c r="CP161" s="45" t="s">
        <v>929</v>
      </c>
      <c r="CQ161" s="22" t="s">
        <v>544</v>
      </c>
      <c r="DD161" s="86"/>
      <c r="DE161" s="86"/>
      <c r="DF161" s="86"/>
      <c r="DG161" s="86"/>
      <c r="DH161" s="86"/>
      <c r="DS161" s="86"/>
    </row>
    <row r="162" spans="1:123" ht="15.75">
      <c r="F162" s="6" t="s">
        <v>657</v>
      </c>
      <c r="G162" s="56"/>
      <c r="H162" s="56"/>
      <c r="I162" s="56"/>
      <c r="J162" s="56"/>
      <c r="K162" s="56"/>
      <c r="L162" s="56"/>
      <c r="M162" s="56"/>
      <c r="N162" s="56"/>
      <c r="O162" s="56"/>
      <c r="P162" s="56"/>
      <c r="Q162" s="56"/>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56"/>
      <c r="BF162" s="56"/>
      <c r="BG162" s="7"/>
      <c r="BM162" s="124"/>
      <c r="BN162" s="125"/>
      <c r="BO162" s="125"/>
      <c r="BP162" s="125"/>
      <c r="BQ162" s="125"/>
      <c r="BR162" s="125"/>
      <c r="BS162" s="125"/>
      <c r="BT162" s="125"/>
      <c r="BU162" s="125"/>
      <c r="BV162" s="125"/>
      <c r="BW162" s="125"/>
      <c r="BX162" s="125"/>
      <c r="BY162" s="125"/>
      <c r="BZ162" s="125"/>
      <c r="CA162" s="125"/>
      <c r="CB162" s="126"/>
      <c r="CF162" s="116" t="s">
        <v>91</v>
      </c>
      <c r="CG162" s="117" t="s">
        <v>91</v>
      </c>
      <c r="CH162" s="85" t="b">
        <f>IF(COUNTIF(CP162:DC162,TRUE)=0,FALSE,TRUE)</f>
        <v>0</v>
      </c>
      <c r="CI162" s="25"/>
      <c r="CJ162" s="25"/>
      <c r="CK162" s="25"/>
      <c r="CP162" s="85" t="b">
        <f t="shared" ref="CP162:CP225" si="29">IF(COUNTIF(DJ:DJ,CF162)&gt;0,TRUE,FALSE)</f>
        <v>0</v>
      </c>
      <c r="CQ162" s="85" t="b">
        <f t="shared" ref="CQ162:CQ225" si="30">IF(COUNTIF($BU$164:$CB$339,CF162)&gt;0,TRUE,FALSE)</f>
        <v>0</v>
      </c>
      <c r="CR162" s="85" t="b">
        <f>$CR$149</f>
        <v>0</v>
      </c>
      <c r="CS162" s="85" t="b">
        <f>$CS$150</f>
        <v>0</v>
      </c>
      <c r="CY162" s="85" t="b">
        <f>CY156</f>
        <v>0</v>
      </c>
      <c r="DC162" s="25"/>
      <c r="DD162" s="86"/>
      <c r="DE162" s="86"/>
      <c r="DF162" s="86"/>
      <c r="DG162" s="86"/>
      <c r="DH162" s="86"/>
      <c r="DS162" s="86"/>
    </row>
    <row r="163" spans="1:123" ht="15" customHeight="1">
      <c r="A163" s="31"/>
      <c r="F163" s="10"/>
      <c r="G163" s="5"/>
      <c r="H163" s="8"/>
      <c r="I163" s="5"/>
      <c r="J163" s="5"/>
      <c r="K163" s="5"/>
      <c r="L163" s="5"/>
      <c r="M163" s="5"/>
      <c r="N163" s="5"/>
      <c r="O163" s="101" t="s">
        <v>659</v>
      </c>
      <c r="P163" s="101"/>
      <c r="Q163" s="101" t="s">
        <v>660</v>
      </c>
      <c r="R163" s="5"/>
      <c r="S163" s="5"/>
      <c r="T163" s="5"/>
      <c r="U163" s="5"/>
      <c r="V163" s="5"/>
      <c r="W163" s="5"/>
      <c r="X163" s="5"/>
      <c r="Y163" s="5"/>
      <c r="Z163" s="5"/>
      <c r="AA163" s="5"/>
      <c r="AB163" s="101" t="s">
        <v>658</v>
      </c>
      <c r="AC163" s="101"/>
      <c r="AD163" s="101" t="s">
        <v>660</v>
      </c>
      <c r="AE163" s="5"/>
      <c r="AF163" s="5"/>
      <c r="AG163" s="5"/>
      <c r="AH163" s="5"/>
      <c r="AI163" s="5"/>
      <c r="AJ163" s="5"/>
      <c r="AK163" s="5"/>
      <c r="AL163" s="5"/>
      <c r="AM163" s="5"/>
      <c r="AN163" s="5"/>
      <c r="AO163" s="101" t="s">
        <v>661</v>
      </c>
      <c r="AP163" s="101"/>
      <c r="AQ163" s="101" t="s">
        <v>662</v>
      </c>
      <c r="AR163" s="5"/>
      <c r="AS163" s="5"/>
      <c r="AT163" s="5"/>
      <c r="AU163" s="5"/>
      <c r="AV163" s="5"/>
      <c r="AW163" s="5"/>
      <c r="AX163" s="5"/>
      <c r="AY163" s="5"/>
      <c r="AZ163" s="5"/>
      <c r="BA163" s="5"/>
      <c r="BB163" s="101" t="s">
        <v>658</v>
      </c>
      <c r="BC163" s="101"/>
      <c r="BD163" s="101" t="s">
        <v>660</v>
      </c>
      <c r="BE163" s="5"/>
      <c r="BF163" s="5"/>
      <c r="BG163" s="7"/>
      <c r="BM163" s="127">
        <v>1</v>
      </c>
      <c r="BO163" s="85">
        <v>2</v>
      </c>
      <c r="BQ163" s="85">
        <v>3</v>
      </c>
      <c r="BS163" s="85">
        <v>4</v>
      </c>
      <c r="CB163" s="120"/>
      <c r="CF163" s="116" t="s">
        <v>92</v>
      </c>
      <c r="CG163" s="117" t="s">
        <v>92</v>
      </c>
      <c r="CH163" s="85" t="b">
        <f t="shared" ref="CH163:CH226" si="31">IF(COUNTIF(CP163:DC163,TRUE)=0,FALSE,TRUE)</f>
        <v>0</v>
      </c>
      <c r="CI163" s="25"/>
      <c r="CJ163" s="25"/>
      <c r="CK163" s="25"/>
      <c r="CP163" s="85" t="b">
        <f t="shared" si="29"/>
        <v>0</v>
      </c>
      <c r="CQ163" s="85" t="b">
        <f t="shared" si="30"/>
        <v>0</v>
      </c>
      <c r="CR163" s="85" t="b">
        <f>$CR$150</f>
        <v>0</v>
      </c>
      <c r="CU163" s="85" t="b">
        <f>$CU$152</f>
        <v>0</v>
      </c>
      <c r="CW163" s="85" t="b">
        <f>$CW$154</f>
        <v>0</v>
      </c>
      <c r="CZ163" s="85" t="b">
        <f>CZ157</f>
        <v>0</v>
      </c>
      <c r="DB163" s="85" t="b">
        <f>$DB$159</f>
        <v>0</v>
      </c>
      <c r="DC163" s="25"/>
      <c r="DD163" s="86"/>
      <c r="DE163" s="86"/>
      <c r="DF163" s="86"/>
      <c r="DG163" s="86"/>
      <c r="DH163" s="86"/>
      <c r="DJ163" s="41" t="s">
        <v>663</v>
      </c>
      <c r="DS163" s="86"/>
    </row>
    <row r="164" spans="1:123" ht="15" customHeight="1">
      <c r="F164" s="10"/>
      <c r="G164" s="5"/>
      <c r="H164" s="103" t="s">
        <v>91</v>
      </c>
      <c r="I164" s="102"/>
      <c r="J164" s="102"/>
      <c r="K164" s="102"/>
      <c r="L164" s="102"/>
      <c r="M164" s="102"/>
      <c r="N164" s="102"/>
      <c r="O164" s="102"/>
      <c r="P164" s="102"/>
      <c r="Q164" s="102"/>
      <c r="R164" s="102"/>
      <c r="S164" s="102"/>
      <c r="T164" s="102"/>
      <c r="U164" s="103" t="s">
        <v>736</v>
      </c>
      <c r="V164" s="102"/>
      <c r="W164" s="102"/>
      <c r="X164" s="102"/>
      <c r="Y164" s="102"/>
      <c r="Z164" s="102"/>
      <c r="AA164" s="102"/>
      <c r="AB164" s="102"/>
      <c r="AC164" s="102"/>
      <c r="AD164" s="102"/>
      <c r="AE164" s="102"/>
      <c r="AF164" s="102"/>
      <c r="AG164" s="102"/>
      <c r="AH164" s="103" t="s">
        <v>751</v>
      </c>
      <c r="AI164" s="102"/>
      <c r="AJ164" s="102"/>
      <c r="AK164" s="102"/>
      <c r="AL164" s="102"/>
      <c r="AM164" s="102"/>
      <c r="AN164" s="102"/>
      <c r="AO164" s="102"/>
      <c r="AP164" s="102"/>
      <c r="AQ164" s="102"/>
      <c r="AR164" s="102"/>
      <c r="AS164" s="102"/>
      <c r="AT164" s="102"/>
      <c r="AU164" s="103" t="s">
        <v>93</v>
      </c>
      <c r="AV164" s="103"/>
      <c r="AW164" s="103"/>
      <c r="AX164" s="103"/>
      <c r="AY164" s="103"/>
      <c r="AZ164" s="103"/>
      <c r="BA164" s="102"/>
      <c r="BB164" s="8"/>
      <c r="BC164" s="8"/>
      <c r="BD164" s="8"/>
      <c r="BE164" s="8"/>
      <c r="BF164" s="9"/>
      <c r="BG164" s="7"/>
      <c r="BM164" s="127" t="b">
        <v>0</v>
      </c>
      <c r="BN164" s="85" t="b">
        <v>0</v>
      </c>
      <c r="BO164" s="85" t="b">
        <v>0</v>
      </c>
      <c r="BP164" s="85" t="b">
        <v>0</v>
      </c>
      <c r="BQ164" s="85" t="b">
        <v>0</v>
      </c>
      <c r="BR164" s="85" t="b">
        <v>0</v>
      </c>
      <c r="BS164" s="85" t="b">
        <v>0</v>
      </c>
      <c r="BT164" s="85" t="b">
        <v>0</v>
      </c>
      <c r="BU164" s="85" t="str">
        <f>IF(BM164=TRUE,H164,"")</f>
        <v/>
      </c>
      <c r="BV164" s="85" t="str">
        <f>IF(BN164=TRUE,H164&amp;"_1mM","")</f>
        <v/>
      </c>
      <c r="BW164" s="85" t="str">
        <f>IF(BO164=TRUE,U164,"")</f>
        <v/>
      </c>
      <c r="BX164" s="85" t="str">
        <f>IF(BP164=TRUE,U164&amp;"_1mM","")</f>
        <v/>
      </c>
      <c r="BY164" s="85" t="str">
        <f>IF(BQ164=TRUE,AH164,"")</f>
        <v/>
      </c>
      <c r="BZ164" s="85" t="str">
        <f>IF(BR164=TRUE,AH164&amp;"_1mM","")</f>
        <v/>
      </c>
      <c r="CA164" s="85" t="str">
        <f>IF(BS164=TRUE,AU164,"")</f>
        <v/>
      </c>
      <c r="CB164" s="120" t="str">
        <f>IF(BT164=TRUE,AU164&amp;"_1mM","")</f>
        <v/>
      </c>
      <c r="CD164" s="17"/>
      <c r="CF164" s="116" t="s">
        <v>736</v>
      </c>
      <c r="CG164" s="117" t="s">
        <v>94</v>
      </c>
      <c r="CH164" s="85" t="b">
        <f t="shared" si="31"/>
        <v>0</v>
      </c>
      <c r="CI164" s="25"/>
      <c r="CJ164" s="25"/>
      <c r="CK164" s="25"/>
      <c r="CP164" s="85" t="b">
        <f t="shared" si="29"/>
        <v>0</v>
      </c>
      <c r="CQ164" s="85" t="b">
        <f t="shared" si="30"/>
        <v>0</v>
      </c>
      <c r="CY164" s="85" t="b">
        <f>CY156</f>
        <v>0</v>
      </c>
      <c r="DC164" s="25"/>
      <c r="DD164" s="86"/>
      <c r="DE164" s="86"/>
      <c r="DF164" s="86"/>
      <c r="DG164" s="86"/>
      <c r="DH164" s="86"/>
      <c r="DJ164" s="73"/>
      <c r="DS164" s="86"/>
    </row>
    <row r="165" spans="1:123" ht="15" customHeight="1">
      <c r="F165" s="10"/>
      <c r="G165" s="5"/>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3"/>
      <c r="AW165" s="103"/>
      <c r="AX165" s="103"/>
      <c r="AY165" s="103"/>
      <c r="AZ165" s="103"/>
      <c r="BA165" s="102"/>
      <c r="BB165" s="8"/>
      <c r="BC165" s="8"/>
      <c r="BD165" s="8"/>
      <c r="BE165" s="8"/>
      <c r="BF165" s="9"/>
      <c r="BG165" s="7"/>
      <c r="BM165" s="127"/>
      <c r="CB165" s="120"/>
      <c r="CF165" s="116" t="s">
        <v>782</v>
      </c>
      <c r="CG165" s="117" t="s">
        <v>95</v>
      </c>
      <c r="CH165" s="85" t="b">
        <f t="shared" si="31"/>
        <v>0</v>
      </c>
      <c r="CI165" s="25"/>
      <c r="CJ165" s="25"/>
      <c r="CK165" s="25"/>
      <c r="CP165" s="85" t="b">
        <f t="shared" si="29"/>
        <v>0</v>
      </c>
      <c r="CQ165" s="85" t="b">
        <f t="shared" si="30"/>
        <v>0</v>
      </c>
      <c r="CZ165" s="85" t="b">
        <f>CZ157</f>
        <v>0</v>
      </c>
      <c r="DB165" s="85" t="b">
        <f>$DB$159</f>
        <v>0</v>
      </c>
      <c r="DC165" s="25"/>
      <c r="DD165" s="86"/>
      <c r="DE165" s="86"/>
      <c r="DF165" s="86"/>
      <c r="DG165" s="86"/>
      <c r="DH165" s="86"/>
      <c r="DJ165" s="74"/>
      <c r="DS165" s="86"/>
    </row>
    <row r="166" spans="1:123" ht="15" customHeight="1">
      <c r="F166" s="10"/>
      <c r="G166" s="5"/>
      <c r="H166" s="102" t="s">
        <v>96</v>
      </c>
      <c r="I166" s="102"/>
      <c r="J166" s="102"/>
      <c r="K166" s="102"/>
      <c r="L166" s="102"/>
      <c r="M166" s="102"/>
      <c r="N166" s="102"/>
      <c r="O166" s="102"/>
      <c r="P166" s="102"/>
      <c r="Q166" s="102"/>
      <c r="R166" s="102"/>
      <c r="S166" s="102"/>
      <c r="T166" s="102"/>
      <c r="U166" s="102" t="s">
        <v>737</v>
      </c>
      <c r="V166" s="102"/>
      <c r="W166" s="102"/>
      <c r="X166" s="102"/>
      <c r="Y166" s="102"/>
      <c r="Z166" s="102"/>
      <c r="AA166" s="102"/>
      <c r="AB166" s="102"/>
      <c r="AC166" s="102"/>
      <c r="AD166" s="102"/>
      <c r="AE166" s="102"/>
      <c r="AF166" s="102"/>
      <c r="AG166" s="102"/>
      <c r="AH166" s="102" t="s">
        <v>752</v>
      </c>
      <c r="AI166" s="102"/>
      <c r="AJ166" s="102"/>
      <c r="AK166" s="102"/>
      <c r="AL166" s="102"/>
      <c r="AM166" s="102"/>
      <c r="AN166" s="102"/>
      <c r="AO166" s="102"/>
      <c r="AP166" s="102"/>
      <c r="AQ166" s="102"/>
      <c r="AR166" s="102"/>
      <c r="AS166" s="102"/>
      <c r="AT166" s="102"/>
      <c r="AU166" s="102" t="s">
        <v>767</v>
      </c>
      <c r="AV166" s="102"/>
      <c r="AW166" s="102"/>
      <c r="AX166" s="102"/>
      <c r="AY166" s="102"/>
      <c r="AZ166" s="102"/>
      <c r="BA166" s="102"/>
      <c r="BB166" s="8"/>
      <c r="BC166" s="8"/>
      <c r="BD166" s="8"/>
      <c r="BE166" s="8"/>
      <c r="BF166" s="8"/>
      <c r="BG166" s="7"/>
      <c r="BM166" s="127" t="b">
        <v>0</v>
      </c>
      <c r="BN166" s="85" t="b">
        <v>0</v>
      </c>
      <c r="BO166" s="85" t="b">
        <v>0</v>
      </c>
      <c r="BP166" s="85" t="b">
        <v>0</v>
      </c>
      <c r="BQ166" s="85" t="b">
        <v>0</v>
      </c>
      <c r="BR166" s="85" t="b">
        <v>0</v>
      </c>
      <c r="BS166" s="85" t="b">
        <v>0</v>
      </c>
      <c r="BT166" s="85" t="b">
        <v>0</v>
      </c>
      <c r="BU166" s="85" t="str">
        <f>IF(BM166=TRUE,H166,"")</f>
        <v/>
      </c>
      <c r="BV166" s="85" t="str">
        <f>IF(BN166=TRUE,H166&amp;"_1mM","")</f>
        <v/>
      </c>
      <c r="BW166" s="85" t="str">
        <f>IF(BO166=TRUE,U166,"")</f>
        <v/>
      </c>
      <c r="BX166" s="85" t="str">
        <f>IF(BP166=TRUE,U166&amp;"_1mM","")</f>
        <v/>
      </c>
      <c r="BY166" s="85" t="str">
        <f>IF(BQ166=TRUE,AH166,"")</f>
        <v/>
      </c>
      <c r="BZ166" s="85" t="str">
        <f>IF(BR166=TRUE,AH166&amp;"_1mM","")</f>
        <v/>
      </c>
      <c r="CA166" s="85" t="str">
        <f>IF(BS166=TRUE,AU166,"")</f>
        <v/>
      </c>
      <c r="CB166" s="120" t="str">
        <f>IF(BT166=TRUE,AU166&amp;"_1mM","")</f>
        <v/>
      </c>
      <c r="CF166" s="116" t="s">
        <v>751</v>
      </c>
      <c r="CG166" s="117" t="s">
        <v>97</v>
      </c>
      <c r="CH166" s="85" t="b">
        <f t="shared" si="31"/>
        <v>0</v>
      </c>
      <c r="CI166" s="25"/>
      <c r="CJ166" s="25"/>
      <c r="CK166" s="25"/>
      <c r="CP166" s="85" t="b">
        <f t="shared" si="29"/>
        <v>0</v>
      </c>
      <c r="CQ166" s="85" t="b">
        <f t="shared" si="30"/>
        <v>0</v>
      </c>
      <c r="CY166" s="85" t="b">
        <f>CY156</f>
        <v>0</v>
      </c>
      <c r="DC166" s="25"/>
      <c r="DD166" s="86"/>
      <c r="DE166" s="86"/>
      <c r="DF166" s="86"/>
      <c r="DG166" s="86"/>
      <c r="DH166" s="86"/>
      <c r="DJ166" s="104"/>
      <c r="DS166" s="86"/>
    </row>
    <row r="167" spans="1:123" ht="15" customHeight="1">
      <c r="F167" s="10"/>
      <c r="G167" s="5"/>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8"/>
      <c r="BC167" s="8"/>
      <c r="BD167" s="8"/>
      <c r="BE167" s="8"/>
      <c r="BF167" s="8"/>
      <c r="BG167" s="7"/>
      <c r="BM167" s="127"/>
      <c r="CB167" s="120"/>
      <c r="CF167" s="116" t="s">
        <v>783</v>
      </c>
      <c r="CG167" s="117" t="s">
        <v>98</v>
      </c>
      <c r="CH167" s="85" t="b">
        <f t="shared" si="31"/>
        <v>0</v>
      </c>
      <c r="CI167" s="25"/>
      <c r="CJ167" s="25"/>
      <c r="CK167" s="25"/>
      <c r="CP167" s="85" t="b">
        <f t="shared" si="29"/>
        <v>0</v>
      </c>
      <c r="CQ167" s="85" t="b">
        <f t="shared" si="30"/>
        <v>0</v>
      </c>
      <c r="CZ167" s="85" t="b">
        <f>CZ157</f>
        <v>0</v>
      </c>
      <c r="DB167" s="85" t="b">
        <f>$DB$159</f>
        <v>0</v>
      </c>
      <c r="DC167" s="25"/>
      <c r="DD167" s="86"/>
      <c r="DE167" s="86"/>
      <c r="DF167" s="86"/>
      <c r="DG167" s="86"/>
      <c r="DH167" s="86"/>
      <c r="DJ167" s="104"/>
      <c r="DS167" s="86"/>
    </row>
    <row r="168" spans="1:123" ht="15" customHeight="1">
      <c r="F168" s="10"/>
      <c r="G168" s="5"/>
      <c r="H168" s="102" t="s">
        <v>725</v>
      </c>
      <c r="I168" s="102"/>
      <c r="J168" s="102"/>
      <c r="K168" s="102"/>
      <c r="L168" s="102"/>
      <c r="M168" s="102"/>
      <c r="N168" s="102"/>
      <c r="O168" s="102"/>
      <c r="P168" s="102"/>
      <c r="Q168" s="102"/>
      <c r="R168" s="102"/>
      <c r="S168" s="102"/>
      <c r="T168" s="102"/>
      <c r="U168" s="102" t="s">
        <v>738</v>
      </c>
      <c r="V168" s="102"/>
      <c r="W168" s="102"/>
      <c r="X168" s="102"/>
      <c r="Y168" s="102"/>
      <c r="Z168" s="102"/>
      <c r="AA168" s="102"/>
      <c r="AB168" s="102"/>
      <c r="AC168" s="102"/>
      <c r="AD168" s="102"/>
      <c r="AE168" s="102"/>
      <c r="AF168" s="102"/>
      <c r="AG168" s="102"/>
      <c r="AH168" s="102" t="s">
        <v>753</v>
      </c>
      <c r="AI168" s="102"/>
      <c r="AJ168" s="102"/>
      <c r="AK168" s="102"/>
      <c r="AL168" s="102"/>
      <c r="AM168" s="102"/>
      <c r="AN168" s="102"/>
      <c r="AO168" s="102"/>
      <c r="AP168" s="102"/>
      <c r="AQ168" s="102"/>
      <c r="AR168" s="102"/>
      <c r="AS168" s="102"/>
      <c r="AT168" s="102"/>
      <c r="AU168" s="102" t="s">
        <v>854</v>
      </c>
      <c r="AV168" s="102"/>
      <c r="AW168" s="102"/>
      <c r="AX168" s="102"/>
      <c r="AY168" s="102"/>
      <c r="AZ168" s="102"/>
      <c r="BA168" s="102"/>
      <c r="BB168" s="8"/>
      <c r="BC168" s="8"/>
      <c r="BD168" s="8"/>
      <c r="BE168" s="8"/>
      <c r="BF168" s="8"/>
      <c r="BG168" s="7"/>
      <c r="BM168" s="127" t="b">
        <v>0</v>
      </c>
      <c r="BN168" s="85" t="b">
        <v>0</v>
      </c>
      <c r="BO168" s="85" t="b">
        <v>0</v>
      </c>
      <c r="BP168" s="85" t="b">
        <v>0</v>
      </c>
      <c r="BQ168" s="85" t="b">
        <v>0</v>
      </c>
      <c r="BR168" s="85" t="b">
        <v>0</v>
      </c>
      <c r="BS168" s="85" t="b">
        <v>0</v>
      </c>
      <c r="BT168" s="85" t="b">
        <v>0</v>
      </c>
      <c r="BU168" s="85" t="str">
        <f>IF(BM168=TRUE,H168,"")</f>
        <v/>
      </c>
      <c r="BV168" s="85" t="str">
        <f>IF(BN168=TRUE,H168&amp;"_1mM","")</f>
        <v/>
      </c>
      <c r="BW168" s="85" t="str">
        <f>IF(BO168=TRUE,U168,"")</f>
        <v/>
      </c>
      <c r="BX168" s="85" t="str">
        <f>IF(BP168=TRUE,U168&amp;"_1mM","")</f>
        <v/>
      </c>
      <c r="BY168" s="85" t="str">
        <f>IF(BQ168=TRUE,AH168,"")</f>
        <v/>
      </c>
      <c r="BZ168" s="85" t="str">
        <f>IF(BR168=TRUE,AH168&amp;"_1mM","")</f>
        <v/>
      </c>
      <c r="CA168" s="85" t="str">
        <f>IF(BS168=TRUE,AU168,"")</f>
        <v/>
      </c>
      <c r="CB168" s="120" t="str">
        <f>IF(BT168=TRUE,AU168&amp;"_1mM","")</f>
        <v/>
      </c>
      <c r="CF168" s="118" t="s">
        <v>93</v>
      </c>
      <c r="CG168" s="117" t="s">
        <v>93</v>
      </c>
      <c r="CH168" s="85" t="b">
        <f t="shared" si="31"/>
        <v>0</v>
      </c>
      <c r="CI168" s="25"/>
      <c r="CJ168" s="25"/>
      <c r="CK168" s="25"/>
      <c r="CP168" s="85" t="b">
        <f t="shared" si="29"/>
        <v>0</v>
      </c>
      <c r="CQ168" s="85" t="b">
        <f t="shared" si="30"/>
        <v>0</v>
      </c>
      <c r="CS168" s="85" t="b">
        <f>$CS$150</f>
        <v>0</v>
      </c>
      <c r="CY168" s="85" t="b">
        <f>CY156</f>
        <v>0</v>
      </c>
      <c r="DC168" s="25"/>
      <c r="DD168" s="86"/>
      <c r="DE168" s="86"/>
      <c r="DF168" s="86"/>
      <c r="DG168" s="86"/>
      <c r="DH168" s="86"/>
      <c r="DJ168" s="104"/>
      <c r="DS168" s="86"/>
    </row>
    <row r="169" spans="1:123" ht="19.5" customHeight="1">
      <c r="F169" s="10"/>
      <c r="G169" s="5"/>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8" t="s">
        <v>769</v>
      </c>
      <c r="AV169" s="102"/>
      <c r="AW169" s="102"/>
      <c r="AX169" s="102"/>
      <c r="AY169" s="102"/>
      <c r="AZ169" s="102"/>
      <c r="BA169" s="102"/>
      <c r="BB169" s="8"/>
      <c r="BC169" s="8"/>
      <c r="BD169" s="8"/>
      <c r="BE169" s="8"/>
      <c r="BF169" s="8"/>
      <c r="BG169" s="7"/>
      <c r="BM169" s="127"/>
      <c r="CB169" s="120"/>
      <c r="CF169" s="118" t="s">
        <v>103</v>
      </c>
      <c r="CG169" s="117" t="s">
        <v>103</v>
      </c>
      <c r="CH169" s="85" t="b">
        <f t="shared" si="31"/>
        <v>0</v>
      </c>
      <c r="CI169" s="25"/>
      <c r="CJ169" s="25"/>
      <c r="CK169" s="25"/>
      <c r="CP169" s="85" t="b">
        <f t="shared" si="29"/>
        <v>0</v>
      </c>
      <c r="CQ169" s="85" t="b">
        <f t="shared" si="30"/>
        <v>0</v>
      </c>
      <c r="CU169" s="85" t="b">
        <f>$CU$152</f>
        <v>0</v>
      </c>
      <c r="CW169" s="85" t="b">
        <f>$CW$154</f>
        <v>0</v>
      </c>
      <c r="CZ169" s="85" t="b">
        <f>CZ157</f>
        <v>0</v>
      </c>
      <c r="DB169" s="85" t="b">
        <f>$DB$159</f>
        <v>0</v>
      </c>
      <c r="DC169" s="25"/>
      <c r="DD169" s="86"/>
      <c r="DE169" s="86"/>
      <c r="DF169" s="86"/>
      <c r="DG169" s="86"/>
      <c r="DH169" s="86"/>
      <c r="DJ169" s="104"/>
      <c r="DS169" s="86"/>
    </row>
    <row r="170" spans="1:123" ht="15" customHeight="1">
      <c r="F170" s="10"/>
      <c r="G170" s="5"/>
      <c r="H170" s="102" t="s">
        <v>99</v>
      </c>
      <c r="I170" s="102"/>
      <c r="J170" s="102"/>
      <c r="K170" s="102"/>
      <c r="L170" s="102"/>
      <c r="M170" s="102"/>
      <c r="N170" s="102"/>
      <c r="O170" s="102"/>
      <c r="P170" s="102"/>
      <c r="Q170" s="102"/>
      <c r="R170" s="102"/>
      <c r="S170" s="102"/>
      <c r="T170" s="102"/>
      <c r="U170" s="102" t="s">
        <v>100</v>
      </c>
      <c r="V170" s="102"/>
      <c r="W170" s="102"/>
      <c r="X170" s="102"/>
      <c r="Y170" s="102"/>
      <c r="Z170" s="102"/>
      <c r="AA170" s="102"/>
      <c r="AB170" s="102"/>
      <c r="AC170" s="102"/>
      <c r="AD170" s="102"/>
      <c r="AE170" s="102"/>
      <c r="AF170" s="102"/>
      <c r="AG170" s="102"/>
      <c r="AH170" s="102" t="s">
        <v>101</v>
      </c>
      <c r="AI170" s="102"/>
      <c r="AJ170" s="102"/>
      <c r="AK170" s="102"/>
      <c r="AL170" s="102"/>
      <c r="AM170" s="102"/>
      <c r="AN170" s="102"/>
      <c r="AO170" s="102"/>
      <c r="AP170" s="102"/>
      <c r="AQ170" s="102"/>
      <c r="AR170" s="102"/>
      <c r="AS170" s="102"/>
      <c r="AT170" s="102"/>
      <c r="AU170" s="102" t="s">
        <v>102</v>
      </c>
      <c r="AV170" s="103"/>
      <c r="AW170" s="103"/>
      <c r="AX170" s="103"/>
      <c r="AY170" s="103"/>
      <c r="AZ170" s="103"/>
      <c r="BA170" s="102"/>
      <c r="BB170" s="8"/>
      <c r="BC170" s="8"/>
      <c r="BD170" s="8"/>
      <c r="BE170" s="8"/>
      <c r="BF170" s="9"/>
      <c r="BG170" s="7"/>
      <c r="BM170" s="127" t="b">
        <v>0</v>
      </c>
      <c r="BN170" s="85" t="b">
        <v>0</v>
      </c>
      <c r="BO170" s="85" t="b">
        <v>0</v>
      </c>
      <c r="BP170" s="85" t="b">
        <v>0</v>
      </c>
      <c r="BQ170" s="85" t="b">
        <v>0</v>
      </c>
      <c r="BR170" s="85" t="b">
        <v>0</v>
      </c>
      <c r="BS170" s="85" t="b">
        <v>0</v>
      </c>
      <c r="BT170" s="85" t="b">
        <v>0</v>
      </c>
      <c r="BU170" s="85" t="str">
        <f>IF(BM170=TRUE,H170,"")</f>
        <v/>
      </c>
      <c r="BV170" s="85" t="str">
        <f>IF(BN170=TRUE,H170&amp;"_1mM","")</f>
        <v/>
      </c>
      <c r="BW170" s="85" t="str">
        <f>IF(BO170=TRUE,U170,"")</f>
        <v/>
      </c>
      <c r="BX170" s="85" t="str">
        <f>IF(BP170=TRUE,U170&amp;"_1mM","")</f>
        <v/>
      </c>
      <c r="BY170" s="85" t="str">
        <f>IF(BQ170=TRUE,AH170,"")</f>
        <v/>
      </c>
      <c r="BZ170" s="85" t="str">
        <f>IF(BR170=TRUE,AH170&amp;"_1mM","")</f>
        <v/>
      </c>
      <c r="CA170" s="85" t="str">
        <f>IF(BS170=TRUE,AU170,"")</f>
        <v/>
      </c>
      <c r="CB170" s="120" t="str">
        <f>IF(BT170=TRUE,AU170&amp;"_1mM","")</f>
        <v/>
      </c>
      <c r="CF170" s="116" t="s">
        <v>96</v>
      </c>
      <c r="CG170" s="117" t="s">
        <v>96</v>
      </c>
      <c r="CH170" s="85" t="b">
        <f t="shared" si="31"/>
        <v>0</v>
      </c>
      <c r="CI170" s="25"/>
      <c r="CJ170" s="25"/>
      <c r="CK170" s="25"/>
      <c r="CP170" s="85" t="b">
        <f t="shared" si="29"/>
        <v>0</v>
      </c>
      <c r="CQ170" s="85" t="b">
        <f t="shared" si="30"/>
        <v>0</v>
      </c>
      <c r="CS170" s="85" t="b">
        <f>$CS$150</f>
        <v>0</v>
      </c>
      <c r="CY170" s="85" t="b">
        <f>CY156</f>
        <v>0</v>
      </c>
      <c r="DC170" s="25"/>
      <c r="DD170" s="86"/>
      <c r="DE170" s="86"/>
      <c r="DF170" s="86"/>
      <c r="DG170" s="86"/>
      <c r="DH170" s="86"/>
      <c r="DJ170" s="104"/>
      <c r="DS170" s="86"/>
    </row>
    <row r="171" spans="1:123" ht="15" customHeight="1">
      <c r="F171" s="10"/>
      <c r="G171" s="5"/>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3"/>
      <c r="AW171" s="103"/>
      <c r="AX171" s="103"/>
      <c r="AY171" s="103"/>
      <c r="AZ171" s="103"/>
      <c r="BA171" s="102"/>
      <c r="BB171" s="8"/>
      <c r="BC171" s="8"/>
      <c r="BD171" s="8"/>
      <c r="BE171" s="8"/>
      <c r="BF171" s="9"/>
      <c r="BG171" s="7"/>
      <c r="BM171" s="127"/>
      <c r="CB171" s="120"/>
      <c r="CF171" s="116" t="s">
        <v>106</v>
      </c>
      <c r="CG171" s="117" t="s">
        <v>106</v>
      </c>
      <c r="CH171" s="85" t="b">
        <f t="shared" si="31"/>
        <v>0</v>
      </c>
      <c r="CI171" s="25"/>
      <c r="CJ171" s="25"/>
      <c r="CK171" s="25"/>
      <c r="CP171" s="85" t="b">
        <f t="shared" si="29"/>
        <v>0</v>
      </c>
      <c r="CQ171" s="85" t="b">
        <f t="shared" si="30"/>
        <v>0</v>
      </c>
      <c r="CU171" s="85" t="b">
        <f>$CU$152</f>
        <v>0</v>
      </c>
      <c r="CW171" s="85" t="b">
        <f>$CW$154</f>
        <v>0</v>
      </c>
      <c r="CZ171" s="85" t="b">
        <f>CZ157</f>
        <v>0</v>
      </c>
      <c r="DB171" s="85" t="b">
        <f>$DB$159</f>
        <v>0</v>
      </c>
      <c r="DC171" s="25"/>
      <c r="DD171" s="86"/>
      <c r="DE171" s="86"/>
      <c r="DF171" s="86"/>
      <c r="DG171" s="86"/>
      <c r="DH171" s="86"/>
      <c r="DJ171" s="104"/>
      <c r="DS171" s="86"/>
    </row>
    <row r="172" spans="1:123" ht="15" customHeight="1">
      <c r="F172" s="10"/>
      <c r="G172" s="5"/>
      <c r="H172" s="102" t="s">
        <v>104</v>
      </c>
      <c r="I172" s="102"/>
      <c r="J172" s="102"/>
      <c r="K172" s="102"/>
      <c r="L172" s="102"/>
      <c r="M172" s="102"/>
      <c r="N172" s="102"/>
      <c r="O172" s="102"/>
      <c r="P172" s="102"/>
      <c r="Q172" s="102"/>
      <c r="R172" s="102"/>
      <c r="S172" s="102"/>
      <c r="T172" s="102"/>
      <c r="U172" s="102" t="s">
        <v>105</v>
      </c>
      <c r="V172" s="102"/>
      <c r="W172" s="102"/>
      <c r="X172" s="102"/>
      <c r="Y172" s="102"/>
      <c r="Z172" s="102"/>
      <c r="AA172" s="102"/>
      <c r="AB172" s="102"/>
      <c r="AC172" s="102"/>
      <c r="AD172" s="102"/>
      <c r="AE172" s="102"/>
      <c r="AF172" s="102"/>
      <c r="AG172" s="102"/>
      <c r="AH172" s="102" t="s">
        <v>132</v>
      </c>
      <c r="AI172" s="102"/>
      <c r="AJ172" s="102"/>
      <c r="AK172" s="102"/>
      <c r="AL172" s="102"/>
      <c r="AM172" s="102"/>
      <c r="AN172" s="102"/>
      <c r="AO172" s="102"/>
      <c r="AP172" s="102"/>
      <c r="AQ172" s="102"/>
      <c r="AR172" s="102"/>
      <c r="AS172" s="102"/>
      <c r="AT172" s="102"/>
      <c r="AU172" s="102" t="s">
        <v>137</v>
      </c>
      <c r="AV172" s="102"/>
      <c r="AW172" s="102"/>
      <c r="AX172" s="102"/>
      <c r="AY172" s="102"/>
      <c r="AZ172" s="102"/>
      <c r="BA172" s="102"/>
      <c r="BB172" s="8"/>
      <c r="BC172" s="8"/>
      <c r="BD172" s="8"/>
      <c r="BE172" s="8"/>
      <c r="BF172" s="8"/>
      <c r="BG172" s="7"/>
      <c r="BJ172" s="44"/>
      <c r="BM172" s="127" t="b">
        <v>0</v>
      </c>
      <c r="BN172" s="85" t="b">
        <v>0</v>
      </c>
      <c r="BO172" s="85" t="b">
        <v>0</v>
      </c>
      <c r="BP172" s="85" t="b">
        <v>0</v>
      </c>
      <c r="BQ172" s="85" t="b">
        <v>0</v>
      </c>
      <c r="BR172" s="85" t="b">
        <v>0</v>
      </c>
      <c r="BS172" s="85" t="b">
        <v>0</v>
      </c>
      <c r="BT172" s="85" t="b">
        <v>0</v>
      </c>
      <c r="BU172" s="85" t="str">
        <f>IF(BM172=TRUE,H172,"")</f>
        <v/>
      </c>
      <c r="BV172" s="85" t="str">
        <f>IF(BN172=TRUE,H172&amp;"_1mM","")</f>
        <v/>
      </c>
      <c r="BW172" s="85" t="str">
        <f>IF(BO172=TRUE,U172,"")</f>
        <v/>
      </c>
      <c r="BX172" s="85" t="str">
        <f>IF(BP172=TRUE,U172&amp;"_1mM","")</f>
        <v/>
      </c>
      <c r="BY172" s="85" t="str">
        <f>IF(BQ172=TRUE,AH172,"")</f>
        <v/>
      </c>
      <c r="BZ172" s="85" t="str">
        <f>IF(BR172=TRUE,AH172&amp;"_1mM","")</f>
        <v/>
      </c>
      <c r="CA172" s="85" t="str">
        <f>IF(BS172=TRUE,AU172,"")</f>
        <v/>
      </c>
      <c r="CB172" s="120" t="str">
        <f>IF(BT172=TRUE,AU172&amp;"_1mM","")</f>
        <v/>
      </c>
      <c r="CF172" s="116" t="s">
        <v>737</v>
      </c>
      <c r="CG172" s="117" t="s">
        <v>664</v>
      </c>
      <c r="CH172" s="85" t="b">
        <f t="shared" si="31"/>
        <v>0</v>
      </c>
      <c r="CI172" s="25"/>
      <c r="CJ172" s="25"/>
      <c r="CK172" s="25"/>
      <c r="CP172" s="85" t="b">
        <f t="shared" si="29"/>
        <v>0</v>
      </c>
      <c r="CQ172" s="85" t="b">
        <f t="shared" si="30"/>
        <v>0</v>
      </c>
      <c r="CY172" s="85" t="b">
        <f>CY156</f>
        <v>0</v>
      </c>
      <c r="DC172" s="25"/>
      <c r="DD172" s="86"/>
      <c r="DE172" s="86"/>
      <c r="DF172" s="86"/>
      <c r="DG172" s="86"/>
      <c r="DH172" s="86"/>
      <c r="DJ172" s="104"/>
      <c r="DS172" s="86"/>
    </row>
    <row r="173" spans="1:123" ht="15" customHeight="1">
      <c r="F173" s="10"/>
      <c r="G173" s="5"/>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8"/>
      <c r="BC173" s="8"/>
      <c r="BD173" s="8"/>
      <c r="BE173" s="8"/>
      <c r="BF173" s="8"/>
      <c r="BG173" s="7"/>
      <c r="BJ173" s="44"/>
      <c r="BM173" s="127"/>
      <c r="CB173" s="120"/>
      <c r="CF173" s="116" t="s">
        <v>784</v>
      </c>
      <c r="CG173" s="117" t="s">
        <v>665</v>
      </c>
      <c r="CH173" s="85" t="b">
        <f t="shared" si="31"/>
        <v>0</v>
      </c>
      <c r="CI173" s="25"/>
      <c r="CJ173" s="25"/>
      <c r="CK173" s="25"/>
      <c r="CP173" s="85" t="b">
        <f t="shared" si="29"/>
        <v>0</v>
      </c>
      <c r="CQ173" s="85" t="b">
        <f t="shared" si="30"/>
        <v>0</v>
      </c>
      <c r="CZ173" s="85" t="b">
        <f>CZ157</f>
        <v>0</v>
      </c>
      <c r="DB173" s="85" t="b">
        <f>$DB$159</f>
        <v>0</v>
      </c>
      <c r="DC173" s="25"/>
      <c r="DD173" s="86"/>
      <c r="DE173" s="86"/>
      <c r="DF173" s="86"/>
      <c r="DG173" s="86"/>
      <c r="DH173" s="86"/>
      <c r="DJ173" s="104"/>
      <c r="DS173" s="86"/>
    </row>
    <row r="174" spans="1:123" ht="15" customHeight="1">
      <c r="F174" s="10"/>
      <c r="G174" s="5"/>
      <c r="H174" s="102" t="s">
        <v>726</v>
      </c>
      <c r="I174" s="102"/>
      <c r="J174" s="102"/>
      <c r="K174" s="102"/>
      <c r="L174" s="102"/>
      <c r="M174" s="102"/>
      <c r="N174" s="102"/>
      <c r="O174" s="102"/>
      <c r="P174" s="102"/>
      <c r="Q174" s="102"/>
      <c r="R174" s="102"/>
      <c r="S174" s="102"/>
      <c r="T174" s="102"/>
      <c r="U174" s="102" t="s">
        <v>107</v>
      </c>
      <c r="V174" s="102"/>
      <c r="W174" s="102"/>
      <c r="X174" s="102"/>
      <c r="Y174" s="102"/>
      <c r="Z174" s="102"/>
      <c r="AA174" s="102"/>
      <c r="AB174" s="102"/>
      <c r="AC174" s="102"/>
      <c r="AD174" s="102"/>
      <c r="AE174" s="102"/>
      <c r="AF174" s="102"/>
      <c r="AG174" s="102"/>
      <c r="AH174" s="102" t="s">
        <v>108</v>
      </c>
      <c r="AI174" s="102"/>
      <c r="AJ174" s="102"/>
      <c r="AK174" s="102"/>
      <c r="AL174" s="102"/>
      <c r="AM174" s="102"/>
      <c r="AN174" s="102"/>
      <c r="AO174" s="102"/>
      <c r="AP174" s="102"/>
      <c r="AQ174" s="102"/>
      <c r="AR174" s="102"/>
      <c r="AS174" s="102"/>
      <c r="AT174" s="102"/>
      <c r="AU174" s="102" t="s">
        <v>109</v>
      </c>
      <c r="AV174" s="102"/>
      <c r="AW174" s="102"/>
      <c r="AX174" s="102"/>
      <c r="AY174" s="102"/>
      <c r="AZ174" s="102"/>
      <c r="BA174" s="102"/>
      <c r="BB174" s="8"/>
      <c r="BC174" s="8"/>
      <c r="BD174" s="8"/>
      <c r="BE174" s="8"/>
      <c r="BF174" s="8"/>
      <c r="BG174" s="7"/>
      <c r="BJ174" s="44"/>
      <c r="BM174" s="127" t="b">
        <v>0</v>
      </c>
      <c r="BN174" s="85" t="b">
        <v>0</v>
      </c>
      <c r="BO174" s="85" t="b">
        <v>0</v>
      </c>
      <c r="BP174" s="85" t="b">
        <v>0</v>
      </c>
      <c r="BQ174" s="85" t="b">
        <v>0</v>
      </c>
      <c r="BR174" s="85" t="b">
        <v>0</v>
      </c>
      <c r="BS174" s="85" t="b">
        <v>0</v>
      </c>
      <c r="BT174" s="85" t="b">
        <v>0</v>
      </c>
      <c r="BU174" s="85" t="str">
        <f>IF(BM174=TRUE,H174,"")</f>
        <v/>
      </c>
      <c r="BV174" s="85" t="str">
        <f>IF(BN174=TRUE,H174&amp;"_1mM","")</f>
        <v/>
      </c>
      <c r="BW174" s="85" t="str">
        <f>IF(BO174=TRUE,U174,"")</f>
        <v/>
      </c>
      <c r="BX174" s="85" t="str">
        <f>IF(BP174=TRUE,U174&amp;"_1mM","")</f>
        <v/>
      </c>
      <c r="BY174" s="85" t="str">
        <f>IF(BQ174=TRUE,AH174,"")</f>
        <v/>
      </c>
      <c r="BZ174" s="85" t="str">
        <f>IF(BR174=TRUE,AH174&amp;"_1mM","")</f>
        <v/>
      </c>
      <c r="CA174" s="85" t="str">
        <f>IF(BS174=TRUE,AU174,"")</f>
        <v/>
      </c>
      <c r="CB174" s="120" t="str">
        <f>IF(BT174=TRUE,AU174&amp;"_1mM","")</f>
        <v/>
      </c>
      <c r="CF174" s="116" t="s">
        <v>752</v>
      </c>
      <c r="CG174" s="117" t="s">
        <v>111</v>
      </c>
      <c r="CH174" s="85" t="b">
        <f t="shared" si="31"/>
        <v>0</v>
      </c>
      <c r="CI174" s="25"/>
      <c r="CJ174" s="25"/>
      <c r="CK174" s="25"/>
      <c r="CP174" s="85" t="b">
        <f t="shared" si="29"/>
        <v>0</v>
      </c>
      <c r="CQ174" s="85" t="b">
        <f t="shared" si="30"/>
        <v>0</v>
      </c>
      <c r="CY174" s="85" t="b">
        <f>CY156</f>
        <v>0</v>
      </c>
      <c r="DC174" s="25"/>
      <c r="DD174" s="86"/>
      <c r="DE174" s="86"/>
      <c r="DF174" s="86"/>
      <c r="DG174" s="86"/>
      <c r="DH174" s="86"/>
      <c r="DJ174" s="104"/>
      <c r="DS174" s="86"/>
    </row>
    <row r="175" spans="1:123" ht="15" customHeight="1">
      <c r="F175" s="10"/>
      <c r="G175" s="5"/>
      <c r="H175" s="102"/>
      <c r="I175" s="102"/>
      <c r="J175" s="102"/>
      <c r="K175" s="102"/>
      <c r="L175" s="102"/>
      <c r="M175" s="102"/>
      <c r="N175" s="102"/>
      <c r="O175" s="102"/>
      <c r="P175" s="102"/>
      <c r="Q175" s="102"/>
      <c r="R175" s="102"/>
      <c r="S175" s="102"/>
      <c r="T175" s="102"/>
      <c r="U175" s="105"/>
      <c r="V175" s="105"/>
      <c r="W175" s="105"/>
      <c r="X175" s="105"/>
      <c r="Y175" s="105"/>
      <c r="Z175" s="105"/>
      <c r="AA175" s="105"/>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8"/>
      <c r="BC175" s="8"/>
      <c r="BD175" s="8"/>
      <c r="BE175" s="8"/>
      <c r="BF175" s="8"/>
      <c r="BG175" s="7"/>
      <c r="BJ175" s="44"/>
      <c r="BM175" s="127"/>
      <c r="CB175" s="120"/>
      <c r="CF175" s="116" t="s">
        <v>785</v>
      </c>
      <c r="CG175" s="117" t="s">
        <v>112</v>
      </c>
      <c r="CH175" s="85" t="b">
        <f t="shared" si="31"/>
        <v>0</v>
      </c>
      <c r="CI175" s="25"/>
      <c r="CJ175" s="25"/>
      <c r="CK175" s="25"/>
      <c r="CP175" s="85" t="b">
        <f t="shared" si="29"/>
        <v>0</v>
      </c>
      <c r="CQ175" s="85" t="b">
        <f t="shared" si="30"/>
        <v>0</v>
      </c>
      <c r="CZ175" s="85" t="b">
        <f>CZ157</f>
        <v>0</v>
      </c>
      <c r="DB175" s="85" t="b">
        <f>$DB$159</f>
        <v>0</v>
      </c>
      <c r="DC175" s="25"/>
      <c r="DD175" s="86"/>
      <c r="DE175" s="86"/>
      <c r="DF175" s="86"/>
      <c r="DG175" s="86"/>
      <c r="DH175" s="86"/>
      <c r="DJ175" s="104"/>
      <c r="DS175" s="86"/>
    </row>
    <row r="176" spans="1:123" ht="15" customHeight="1">
      <c r="F176" s="10"/>
      <c r="G176" s="5"/>
      <c r="H176" s="102" t="s">
        <v>110</v>
      </c>
      <c r="I176" s="105"/>
      <c r="J176" s="105"/>
      <c r="K176" s="105"/>
      <c r="L176" s="105"/>
      <c r="M176" s="105"/>
      <c r="N176" s="105"/>
      <c r="O176" s="102"/>
      <c r="P176" s="102"/>
      <c r="Q176" s="102"/>
      <c r="R176" s="102"/>
      <c r="S176" s="102"/>
      <c r="T176" s="102"/>
      <c r="U176" s="102" t="s">
        <v>859</v>
      </c>
      <c r="V176" s="105"/>
      <c r="W176" s="105"/>
      <c r="X176" s="105"/>
      <c r="Y176" s="105"/>
      <c r="Z176" s="105"/>
      <c r="AA176" s="102"/>
      <c r="AB176" s="102"/>
      <c r="AC176" s="102"/>
      <c r="AD176" s="102"/>
      <c r="AE176" s="102"/>
      <c r="AF176" s="102"/>
      <c r="AG176" s="102"/>
      <c r="AH176" s="102" t="s">
        <v>754</v>
      </c>
      <c r="AI176" s="105"/>
      <c r="AJ176" s="105"/>
      <c r="AK176" s="105"/>
      <c r="AL176" s="105"/>
      <c r="AM176" s="105"/>
      <c r="AN176" s="105"/>
      <c r="AO176" s="102"/>
      <c r="AP176" s="102"/>
      <c r="AQ176" s="102"/>
      <c r="AR176" s="102"/>
      <c r="AS176" s="102"/>
      <c r="AT176" s="102"/>
      <c r="AU176" s="102" t="s">
        <v>855</v>
      </c>
      <c r="AV176" s="103"/>
      <c r="AW176" s="103"/>
      <c r="AX176" s="103"/>
      <c r="AY176" s="103"/>
      <c r="AZ176" s="103"/>
      <c r="BA176" s="102"/>
      <c r="BB176" s="8"/>
      <c r="BC176" s="8"/>
      <c r="BD176" s="8"/>
      <c r="BE176" s="8"/>
      <c r="BF176" s="9"/>
      <c r="BG176" s="7"/>
      <c r="BJ176" s="44"/>
      <c r="BM176" s="127" t="b">
        <v>0</v>
      </c>
      <c r="BN176" s="85" t="b">
        <v>0</v>
      </c>
      <c r="BO176" s="85" t="b">
        <v>0</v>
      </c>
      <c r="BP176" s="85" t="b">
        <v>0</v>
      </c>
      <c r="BQ176" s="85" t="b">
        <v>0</v>
      </c>
      <c r="BR176" s="85" t="b">
        <v>0</v>
      </c>
      <c r="BS176" s="85" t="b">
        <v>0</v>
      </c>
      <c r="BT176" s="85" t="b">
        <v>0</v>
      </c>
      <c r="BU176" s="85" t="str">
        <f>IF(BM176=TRUE,H176,"")</f>
        <v/>
      </c>
      <c r="BV176" s="85" t="str">
        <f>IF(BN176=TRUE,H176&amp;"_1mM","")</f>
        <v/>
      </c>
      <c r="BW176" s="85" t="str">
        <f>IF(BO176=TRUE,U176,"")</f>
        <v/>
      </c>
      <c r="BX176" s="85" t="str">
        <f>IF(BP176=TRUE,U176&amp;"_1mM","")</f>
        <v/>
      </c>
      <c r="BY176" s="85" t="str">
        <f>IF(BQ176=TRUE,AH176,"")</f>
        <v/>
      </c>
      <c r="BZ176" s="85" t="str">
        <f>IF(BR176=TRUE,AH176&amp;"_1mM","")</f>
        <v/>
      </c>
      <c r="CA176" s="85" t="str">
        <f>IF(BS176=TRUE,AU176,"")</f>
        <v/>
      </c>
      <c r="CB176" s="120" t="str">
        <f>IF(BT176=TRUE,AU176&amp;"_1mM","")</f>
        <v/>
      </c>
      <c r="CF176" s="116" t="s">
        <v>767</v>
      </c>
      <c r="CG176" s="117" t="s">
        <v>666</v>
      </c>
      <c r="CH176" s="85" t="b">
        <f t="shared" si="31"/>
        <v>0</v>
      </c>
      <c r="CI176" s="25"/>
      <c r="CJ176" s="25"/>
      <c r="CK176" s="25"/>
      <c r="CP176" s="85" t="b">
        <f t="shared" si="29"/>
        <v>0</v>
      </c>
      <c r="CQ176" s="85" t="b">
        <f t="shared" si="30"/>
        <v>0</v>
      </c>
      <c r="CY176" s="85" t="b">
        <f>CY156</f>
        <v>0</v>
      </c>
      <c r="DC176" s="25"/>
      <c r="DD176" s="86"/>
      <c r="DE176" s="86"/>
      <c r="DF176" s="86"/>
      <c r="DG176" s="86"/>
      <c r="DH176" s="86"/>
      <c r="DJ176" s="104"/>
      <c r="DS176" s="86"/>
    </row>
    <row r="177" spans="6:123" ht="15" customHeight="1">
      <c r="F177" s="10"/>
      <c r="G177" s="5"/>
      <c r="H177" s="105"/>
      <c r="I177" s="105"/>
      <c r="J177" s="105"/>
      <c r="K177" s="105"/>
      <c r="L177" s="105"/>
      <c r="M177" s="105"/>
      <c r="N177" s="105"/>
      <c r="O177" s="102"/>
      <c r="P177" s="102"/>
      <c r="Q177" s="102"/>
      <c r="R177" s="102"/>
      <c r="S177" s="102"/>
      <c r="T177" s="102"/>
      <c r="U177" s="8" t="s">
        <v>740</v>
      </c>
      <c r="V177" s="105"/>
      <c r="W177" s="105"/>
      <c r="X177" s="105"/>
      <c r="Y177" s="105"/>
      <c r="Z177" s="105"/>
      <c r="AA177" s="105"/>
      <c r="AB177" s="102"/>
      <c r="AC177" s="102"/>
      <c r="AD177" s="102"/>
      <c r="AE177" s="102"/>
      <c r="AF177" s="102"/>
      <c r="AG177" s="102"/>
      <c r="AH177" s="105"/>
      <c r="AI177" s="105"/>
      <c r="AJ177" s="105"/>
      <c r="AK177" s="105"/>
      <c r="AL177" s="105"/>
      <c r="AM177" s="105"/>
      <c r="AN177" s="105"/>
      <c r="AO177" s="102"/>
      <c r="AP177" s="102"/>
      <c r="AQ177" s="102"/>
      <c r="AR177" s="102"/>
      <c r="AS177" s="102"/>
      <c r="AT177" s="102"/>
      <c r="AU177" s="8" t="s">
        <v>771</v>
      </c>
      <c r="AV177" s="103"/>
      <c r="AW177" s="103"/>
      <c r="AX177" s="103"/>
      <c r="AY177" s="103"/>
      <c r="AZ177" s="103"/>
      <c r="BA177" s="102"/>
      <c r="BB177" s="8"/>
      <c r="BC177" s="8"/>
      <c r="BD177" s="8"/>
      <c r="BE177" s="8"/>
      <c r="BF177" s="9"/>
      <c r="BG177" s="7"/>
      <c r="BJ177" s="44"/>
      <c r="BM177" s="127"/>
      <c r="CB177" s="120"/>
      <c r="CF177" s="116" t="s">
        <v>786</v>
      </c>
      <c r="CG177" s="117" t="s">
        <v>667</v>
      </c>
      <c r="CH177" s="85" t="b">
        <f t="shared" si="31"/>
        <v>0</v>
      </c>
      <c r="CI177" s="25"/>
      <c r="CJ177" s="25"/>
      <c r="CK177" s="25"/>
      <c r="CP177" s="85" t="b">
        <f t="shared" si="29"/>
        <v>0</v>
      </c>
      <c r="CQ177" s="85" t="b">
        <f t="shared" si="30"/>
        <v>0</v>
      </c>
      <c r="CZ177" s="85" t="b">
        <f>CZ157</f>
        <v>0</v>
      </c>
      <c r="DB177" s="85" t="b">
        <f>$DB$159</f>
        <v>0</v>
      </c>
      <c r="DC177" s="25"/>
      <c r="DD177" s="86"/>
      <c r="DE177" s="86"/>
      <c r="DF177" s="86"/>
      <c r="DG177" s="86"/>
      <c r="DH177" s="86"/>
      <c r="DJ177" s="104"/>
      <c r="DS177" s="86"/>
    </row>
    <row r="178" spans="6:123" ht="15" customHeight="1">
      <c r="F178" s="10"/>
      <c r="G178" s="5"/>
      <c r="H178" s="102" t="s">
        <v>861</v>
      </c>
      <c r="I178" s="105"/>
      <c r="J178" s="105"/>
      <c r="K178" s="105"/>
      <c r="L178" s="105"/>
      <c r="M178" s="105"/>
      <c r="N178" s="105"/>
      <c r="O178" s="102"/>
      <c r="P178" s="102"/>
      <c r="Q178" s="102"/>
      <c r="R178" s="102"/>
      <c r="S178" s="102"/>
      <c r="T178" s="102"/>
      <c r="U178" s="102" t="s">
        <v>860</v>
      </c>
      <c r="V178" s="102"/>
      <c r="W178" s="102"/>
      <c r="X178" s="102"/>
      <c r="Y178" s="102"/>
      <c r="Z178" s="102"/>
      <c r="AA178" s="102"/>
      <c r="AB178" s="102"/>
      <c r="AC178" s="102"/>
      <c r="AD178" s="102"/>
      <c r="AE178" s="102"/>
      <c r="AF178" s="102"/>
      <c r="AG178" s="102"/>
      <c r="AH178" s="102" t="s">
        <v>857</v>
      </c>
      <c r="AI178" s="102"/>
      <c r="AJ178" s="102"/>
      <c r="AK178" s="102"/>
      <c r="AL178" s="102"/>
      <c r="AM178" s="102"/>
      <c r="AN178" s="102"/>
      <c r="AO178" s="102"/>
      <c r="AP178" s="102"/>
      <c r="AQ178" s="102"/>
      <c r="AR178" s="102"/>
      <c r="AS178" s="102"/>
      <c r="AT178" s="102"/>
      <c r="AU178" s="102" t="s">
        <v>772</v>
      </c>
      <c r="AV178" s="105"/>
      <c r="AW178" s="105"/>
      <c r="AX178" s="105"/>
      <c r="AY178" s="105"/>
      <c r="AZ178" s="105"/>
      <c r="BA178" s="105"/>
      <c r="BB178" s="8"/>
      <c r="BC178" s="8"/>
      <c r="BD178" s="8"/>
      <c r="BE178" s="8"/>
      <c r="BF178" s="8"/>
      <c r="BG178" s="7"/>
      <c r="BJ178" s="44"/>
      <c r="BM178" s="127" t="b">
        <v>0</v>
      </c>
      <c r="BN178" s="85" t="b">
        <v>0</v>
      </c>
      <c r="BO178" s="85" t="b">
        <v>0</v>
      </c>
      <c r="BP178" s="85" t="b">
        <v>0</v>
      </c>
      <c r="BQ178" s="85" t="b">
        <v>0</v>
      </c>
      <c r="BR178" s="85" t="b">
        <v>0</v>
      </c>
      <c r="BS178" s="85" t="b">
        <v>0</v>
      </c>
      <c r="BT178" s="85" t="b">
        <v>0</v>
      </c>
      <c r="BU178" s="85" t="str">
        <f>IF(BM178=TRUE,H178,"")</f>
        <v/>
      </c>
      <c r="BV178" s="85" t="str">
        <f>IF(BN178=TRUE,H178&amp;"_1mM","")</f>
        <v/>
      </c>
      <c r="BW178" s="85" t="str">
        <f>IF(BO178=TRUE,U178,"")</f>
        <v/>
      </c>
      <c r="BX178" s="85" t="str">
        <f>IF(BP178=TRUE,U178&amp;"_1mM","")</f>
        <v/>
      </c>
      <c r="BY178" s="85" t="str">
        <f>IF(BQ178=TRUE,AH178,"")</f>
        <v/>
      </c>
      <c r="BZ178" s="85" t="str">
        <f>IF(BR178=TRUE,AH178&amp;"_1mM","")</f>
        <v/>
      </c>
      <c r="CA178" s="85" t="str">
        <f>IF(BS178=TRUE,AU178,"")</f>
        <v/>
      </c>
      <c r="CB178" s="120" t="str">
        <f>IF(BT178=TRUE,AU178&amp;"_1mM","")</f>
        <v/>
      </c>
      <c r="CF178" s="116" t="s">
        <v>725</v>
      </c>
      <c r="CG178" s="117" t="s">
        <v>668</v>
      </c>
      <c r="CH178" s="85" t="b">
        <f t="shared" si="31"/>
        <v>0</v>
      </c>
      <c r="CI178" s="25"/>
      <c r="CJ178" s="25"/>
      <c r="CK178" s="25"/>
      <c r="CP178" s="85" t="b">
        <f t="shared" si="29"/>
        <v>0</v>
      </c>
      <c r="CQ178" s="85" t="b">
        <f t="shared" si="30"/>
        <v>0</v>
      </c>
      <c r="CY178" s="85" t="b">
        <f>CY156</f>
        <v>0</v>
      </c>
      <c r="DC178" s="25"/>
      <c r="DD178" s="86"/>
      <c r="DE178" s="86"/>
      <c r="DF178" s="86"/>
      <c r="DG178" s="86"/>
      <c r="DH178" s="86"/>
      <c r="DJ178" s="104"/>
      <c r="DS178" s="86"/>
    </row>
    <row r="179" spans="6:123" ht="15" customHeight="1">
      <c r="F179" s="10"/>
      <c r="G179" s="5"/>
      <c r="H179" s="8" t="s">
        <v>735</v>
      </c>
      <c r="I179" s="105"/>
      <c r="J179" s="105"/>
      <c r="K179" s="105"/>
      <c r="L179" s="105"/>
      <c r="M179" s="105"/>
      <c r="N179" s="105"/>
      <c r="O179" s="102"/>
      <c r="P179" s="102"/>
      <c r="Q179" s="102"/>
      <c r="R179" s="102"/>
      <c r="S179" s="102"/>
      <c r="T179" s="102"/>
      <c r="U179" s="8" t="s">
        <v>742</v>
      </c>
      <c r="V179" s="102"/>
      <c r="W179" s="102"/>
      <c r="X179" s="102"/>
      <c r="Y179" s="102"/>
      <c r="Z179" s="102"/>
      <c r="AA179" s="102"/>
      <c r="AB179" s="102"/>
      <c r="AC179" s="102"/>
      <c r="AD179" s="102"/>
      <c r="AE179" s="102"/>
      <c r="AF179" s="102"/>
      <c r="AG179" s="102"/>
      <c r="AH179" s="8" t="s">
        <v>756</v>
      </c>
      <c r="AI179" s="102"/>
      <c r="AJ179" s="102"/>
      <c r="AK179" s="102"/>
      <c r="AL179" s="102"/>
      <c r="AM179" s="102"/>
      <c r="AN179" s="102"/>
      <c r="AO179" s="102"/>
      <c r="AP179" s="102"/>
      <c r="AQ179" s="102"/>
      <c r="AR179" s="102"/>
      <c r="AS179" s="102"/>
      <c r="AT179" s="102"/>
      <c r="AU179" s="105"/>
      <c r="AV179" s="105"/>
      <c r="AW179" s="105"/>
      <c r="AX179" s="105"/>
      <c r="AY179" s="105"/>
      <c r="AZ179" s="105"/>
      <c r="BA179" s="105"/>
      <c r="BB179" s="8"/>
      <c r="BC179" s="8"/>
      <c r="BD179" s="8"/>
      <c r="BE179" s="8"/>
      <c r="BF179" s="8"/>
      <c r="BG179" s="7"/>
      <c r="BJ179" s="44"/>
      <c r="BM179" s="127"/>
      <c r="CB179" s="120"/>
      <c r="CF179" s="116" t="s">
        <v>787</v>
      </c>
      <c r="CG179" s="117" t="s">
        <v>669</v>
      </c>
      <c r="CH179" s="85" t="b">
        <f t="shared" si="31"/>
        <v>0</v>
      </c>
      <c r="CI179" s="25"/>
      <c r="CJ179" s="25"/>
      <c r="CK179" s="25"/>
      <c r="CP179" s="85" t="b">
        <f t="shared" si="29"/>
        <v>0</v>
      </c>
      <c r="CQ179" s="85" t="b">
        <f t="shared" si="30"/>
        <v>0</v>
      </c>
      <c r="CZ179" s="85" t="b">
        <f>CZ157</f>
        <v>0</v>
      </c>
      <c r="DB179" s="85" t="b">
        <f>$DB$159</f>
        <v>0</v>
      </c>
      <c r="DC179" s="25"/>
      <c r="DD179" s="86"/>
      <c r="DE179" s="86"/>
      <c r="DF179" s="86"/>
      <c r="DG179" s="86"/>
      <c r="DH179" s="86"/>
      <c r="DJ179" s="104"/>
      <c r="DS179" s="86"/>
    </row>
    <row r="180" spans="6:123" ht="15" customHeight="1">
      <c r="F180" s="10"/>
      <c r="G180" s="5"/>
      <c r="H180" s="102" t="s">
        <v>727</v>
      </c>
      <c r="I180" s="102"/>
      <c r="J180" s="102"/>
      <c r="K180" s="102"/>
      <c r="L180" s="102"/>
      <c r="M180" s="102"/>
      <c r="N180" s="102"/>
      <c r="O180" s="102"/>
      <c r="P180" s="102"/>
      <c r="Q180" s="102"/>
      <c r="R180" s="102"/>
      <c r="S180" s="102"/>
      <c r="T180" s="102"/>
      <c r="U180" s="102" t="s">
        <v>743</v>
      </c>
      <c r="V180" s="102"/>
      <c r="W180" s="102"/>
      <c r="X180" s="102"/>
      <c r="Y180" s="102"/>
      <c r="Z180" s="102"/>
      <c r="AA180" s="102"/>
      <c r="AB180" s="102"/>
      <c r="AC180" s="102"/>
      <c r="AD180" s="102"/>
      <c r="AE180" s="102"/>
      <c r="AF180" s="102"/>
      <c r="AG180" s="102"/>
      <c r="AH180" s="102" t="s">
        <v>858</v>
      </c>
      <c r="AI180" s="102"/>
      <c r="AJ180" s="102"/>
      <c r="AK180" s="102"/>
      <c r="AL180" s="102"/>
      <c r="AM180" s="102"/>
      <c r="AN180" s="102"/>
      <c r="AO180" s="102"/>
      <c r="AP180" s="102"/>
      <c r="AQ180" s="102"/>
      <c r="AR180" s="102"/>
      <c r="AS180" s="102"/>
      <c r="AT180" s="102"/>
      <c r="AU180" s="102" t="s">
        <v>856</v>
      </c>
      <c r="AV180" s="102"/>
      <c r="AW180" s="102"/>
      <c r="AX180" s="102"/>
      <c r="AY180" s="102"/>
      <c r="AZ180" s="102"/>
      <c r="BA180" s="102"/>
      <c r="BB180" s="8"/>
      <c r="BC180" s="8"/>
      <c r="BD180" s="8"/>
      <c r="BE180" s="8"/>
      <c r="BF180" s="8"/>
      <c r="BG180" s="7"/>
      <c r="BJ180" s="44"/>
      <c r="BM180" s="127" t="b">
        <v>0</v>
      </c>
      <c r="BN180" s="85" t="b">
        <v>0</v>
      </c>
      <c r="BO180" s="85" t="b">
        <v>0</v>
      </c>
      <c r="BP180" s="85" t="b">
        <v>0</v>
      </c>
      <c r="BQ180" s="85" t="b">
        <v>0</v>
      </c>
      <c r="BR180" s="85" t="b">
        <v>0</v>
      </c>
      <c r="BS180" s="85" t="b">
        <v>0</v>
      </c>
      <c r="BT180" s="85" t="b">
        <v>0</v>
      </c>
      <c r="BU180" s="85" t="str">
        <f>IF(BM180=TRUE,H180,"")</f>
        <v/>
      </c>
      <c r="BV180" s="85" t="str">
        <f>IF(BN180=TRUE,H180&amp;"_1mM","")</f>
        <v/>
      </c>
      <c r="BW180" s="85" t="str">
        <f>IF(BO180=TRUE,U180,"")</f>
        <v/>
      </c>
      <c r="BX180" s="85" t="str">
        <f>IF(BP180=TRUE,U180&amp;"_1mM","")</f>
        <v/>
      </c>
      <c r="BY180" s="85" t="str">
        <f>IF(BQ180=TRUE,AH180,"")</f>
        <v/>
      </c>
      <c r="BZ180" s="85" t="str">
        <f>IF(BR180=TRUE,AH180&amp;"_1mM","")</f>
        <v/>
      </c>
      <c r="CA180" s="85" t="str">
        <f>IF(BS180=TRUE,AU180,"")</f>
        <v/>
      </c>
      <c r="CB180" s="120" t="str">
        <f>IF(BT180=TRUE,AU180&amp;"_1mM","")</f>
        <v/>
      </c>
      <c r="CF180" s="116" t="s">
        <v>738</v>
      </c>
      <c r="CG180" s="117" t="s">
        <v>670</v>
      </c>
      <c r="CH180" s="85" t="b">
        <f t="shared" si="31"/>
        <v>0</v>
      </c>
      <c r="CI180" s="25"/>
      <c r="CJ180" s="25"/>
      <c r="CK180" s="25"/>
      <c r="CP180" s="85" t="b">
        <f t="shared" si="29"/>
        <v>0</v>
      </c>
      <c r="CQ180" s="85" t="b">
        <f t="shared" si="30"/>
        <v>0</v>
      </c>
      <c r="CY180" s="85" t="b">
        <f>CY156</f>
        <v>0</v>
      </c>
      <c r="DC180" s="25"/>
      <c r="DD180" s="86"/>
      <c r="DE180" s="86"/>
      <c r="DF180" s="86"/>
      <c r="DG180" s="86"/>
      <c r="DH180" s="86"/>
      <c r="DJ180" s="104"/>
      <c r="DS180" s="86"/>
    </row>
    <row r="181" spans="6:123" ht="15" customHeight="1">
      <c r="F181" s="10"/>
      <c r="G181" s="5"/>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8" t="s">
        <v>757</v>
      </c>
      <c r="AI181" s="102"/>
      <c r="AJ181" s="102"/>
      <c r="AK181" s="102"/>
      <c r="AL181" s="102"/>
      <c r="AM181" s="102"/>
      <c r="AN181" s="102"/>
      <c r="AO181" s="102"/>
      <c r="AP181" s="102"/>
      <c r="AQ181" s="102"/>
      <c r="AR181" s="102"/>
      <c r="AS181" s="102"/>
      <c r="AT181" s="102"/>
      <c r="AU181" s="8" t="s">
        <v>774</v>
      </c>
      <c r="AV181" s="102"/>
      <c r="AW181" s="102"/>
      <c r="AX181" s="102"/>
      <c r="AY181" s="102"/>
      <c r="AZ181" s="102"/>
      <c r="BA181" s="102"/>
      <c r="BB181" s="8"/>
      <c r="BC181" s="8"/>
      <c r="BD181" s="8"/>
      <c r="BE181" s="8"/>
      <c r="BF181" s="8"/>
      <c r="BG181" s="7"/>
      <c r="BJ181" s="44"/>
      <c r="BM181" s="127"/>
      <c r="CB181" s="120"/>
      <c r="CF181" s="116" t="s">
        <v>788</v>
      </c>
      <c r="CG181" s="117" t="s">
        <v>671</v>
      </c>
      <c r="CH181" s="85" t="b">
        <f t="shared" si="31"/>
        <v>0</v>
      </c>
      <c r="CI181" s="25"/>
      <c r="CJ181" s="25"/>
      <c r="CK181" s="25"/>
      <c r="CP181" s="85" t="b">
        <f t="shared" si="29"/>
        <v>0</v>
      </c>
      <c r="CQ181" s="85" t="b">
        <f t="shared" si="30"/>
        <v>0</v>
      </c>
      <c r="CZ181" s="85" t="b">
        <f>CZ157</f>
        <v>0</v>
      </c>
      <c r="DB181" s="85" t="b">
        <f>$DB$159</f>
        <v>0</v>
      </c>
      <c r="DC181" s="25"/>
      <c r="DD181" s="86"/>
      <c r="DE181" s="86"/>
      <c r="DF181" s="86"/>
      <c r="DG181" s="86"/>
      <c r="DH181" s="86"/>
      <c r="DJ181" s="104"/>
      <c r="DS181" s="86"/>
    </row>
    <row r="182" spans="6:123" ht="15" customHeight="1">
      <c r="F182" s="10"/>
      <c r="G182" s="5"/>
      <c r="H182" s="102" t="s">
        <v>176</v>
      </c>
      <c r="I182" s="102"/>
      <c r="J182" s="102"/>
      <c r="K182" s="102"/>
      <c r="L182" s="102"/>
      <c r="M182" s="102"/>
      <c r="N182" s="102"/>
      <c r="O182" s="102"/>
      <c r="P182" s="102"/>
      <c r="Q182" s="102"/>
      <c r="R182" s="102"/>
      <c r="S182" s="102"/>
      <c r="T182" s="102"/>
      <c r="U182" s="102" t="s">
        <v>181</v>
      </c>
      <c r="V182" s="102"/>
      <c r="W182" s="102"/>
      <c r="X182" s="102"/>
      <c r="Y182" s="102"/>
      <c r="Z182" s="102"/>
      <c r="AA182" s="102"/>
      <c r="AB182" s="102"/>
      <c r="AC182" s="102"/>
      <c r="AD182" s="102"/>
      <c r="AE182" s="102"/>
      <c r="AF182" s="102"/>
      <c r="AG182" s="102"/>
      <c r="AH182" s="102" t="s">
        <v>183</v>
      </c>
      <c r="AI182" s="102"/>
      <c r="AJ182" s="102"/>
      <c r="AK182" s="102"/>
      <c r="AL182" s="102"/>
      <c r="AM182" s="102"/>
      <c r="AN182" s="102"/>
      <c r="AO182" s="102"/>
      <c r="AP182" s="102"/>
      <c r="AQ182" s="102"/>
      <c r="AR182" s="102"/>
      <c r="AS182" s="102"/>
      <c r="AT182" s="102"/>
      <c r="AU182" s="102" t="s">
        <v>185</v>
      </c>
      <c r="AV182" s="103"/>
      <c r="AW182" s="103"/>
      <c r="AX182" s="103"/>
      <c r="AY182" s="103"/>
      <c r="AZ182" s="103"/>
      <c r="BA182" s="102"/>
      <c r="BB182" s="8"/>
      <c r="BC182" s="8"/>
      <c r="BD182" s="8"/>
      <c r="BE182" s="8"/>
      <c r="BF182" s="9"/>
      <c r="BG182" s="7"/>
      <c r="BJ182" s="44"/>
      <c r="BM182" s="127" t="b">
        <v>0</v>
      </c>
      <c r="BN182" s="85" t="b">
        <v>0</v>
      </c>
      <c r="BO182" s="85" t="b">
        <v>0</v>
      </c>
      <c r="BP182" s="85" t="b">
        <v>0</v>
      </c>
      <c r="BQ182" s="85" t="b">
        <v>0</v>
      </c>
      <c r="BR182" s="85" t="b">
        <v>0</v>
      </c>
      <c r="BS182" s="85" t="b">
        <v>0</v>
      </c>
      <c r="BT182" s="85" t="b">
        <v>0</v>
      </c>
      <c r="BU182" s="85" t="str">
        <f>IF(BM182=TRUE,H182,"")</f>
        <v/>
      </c>
      <c r="BV182" s="85" t="str">
        <f>IF(BN182=TRUE,H182&amp;"_1mM","")</f>
        <v/>
      </c>
      <c r="BW182" s="85" t="str">
        <f>IF(BO182=TRUE,U182,"")</f>
        <v/>
      </c>
      <c r="BX182" s="85" t="str">
        <f>IF(BP182=TRUE,U182&amp;"_1mM","")</f>
        <v/>
      </c>
      <c r="BY182" s="85" t="str">
        <f>IF(BQ182=TRUE,AH182,"")</f>
        <v/>
      </c>
      <c r="BZ182" s="85" t="str">
        <f>IF(BR182=TRUE,AH182&amp;"_1mM","")</f>
        <v/>
      </c>
      <c r="CA182" s="85" t="str">
        <f>IF(BS182=TRUE,AU182,"")</f>
        <v/>
      </c>
      <c r="CB182" s="120" t="str">
        <f>IF(BT182=TRUE,AU182&amp;"_1mM","")</f>
        <v/>
      </c>
      <c r="CF182" s="116" t="s">
        <v>753</v>
      </c>
      <c r="CG182" s="117" t="s">
        <v>113</v>
      </c>
      <c r="CH182" s="85" t="b">
        <f t="shared" si="31"/>
        <v>0</v>
      </c>
      <c r="CI182" s="25"/>
      <c r="CJ182" s="25"/>
      <c r="CK182" s="25"/>
      <c r="CP182" s="85" t="b">
        <f t="shared" si="29"/>
        <v>0</v>
      </c>
      <c r="CQ182" s="85" t="b">
        <f t="shared" si="30"/>
        <v>0</v>
      </c>
      <c r="CY182" s="85" t="b">
        <f>CY156</f>
        <v>0</v>
      </c>
      <c r="DC182" s="25"/>
      <c r="DD182" s="86"/>
      <c r="DE182" s="86"/>
      <c r="DF182" s="86"/>
      <c r="DG182" s="86"/>
      <c r="DH182" s="86"/>
      <c r="DJ182" s="104"/>
      <c r="DS182" s="86"/>
    </row>
    <row r="183" spans="6:123" ht="15" customHeight="1">
      <c r="F183" s="10"/>
      <c r="G183" s="5"/>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3"/>
      <c r="AW183" s="103"/>
      <c r="AX183" s="103"/>
      <c r="AY183" s="103"/>
      <c r="AZ183" s="103"/>
      <c r="BA183" s="102"/>
      <c r="BB183" s="8"/>
      <c r="BC183" s="8"/>
      <c r="BD183" s="8"/>
      <c r="BE183" s="8"/>
      <c r="BF183" s="9"/>
      <c r="BG183" s="7"/>
      <c r="BJ183" s="44"/>
      <c r="BM183" s="127"/>
      <c r="CB183" s="120"/>
      <c r="CF183" s="116" t="s">
        <v>789</v>
      </c>
      <c r="CG183" s="117" t="s">
        <v>114</v>
      </c>
      <c r="CH183" s="85" t="b">
        <f t="shared" si="31"/>
        <v>0</v>
      </c>
      <c r="CI183" s="25"/>
      <c r="CJ183" s="25"/>
      <c r="CK183" s="25"/>
      <c r="CP183" s="85" t="b">
        <f t="shared" si="29"/>
        <v>0</v>
      </c>
      <c r="CQ183" s="85" t="b">
        <f t="shared" si="30"/>
        <v>0</v>
      </c>
      <c r="CZ183" s="85" t="b">
        <f>CZ157</f>
        <v>0</v>
      </c>
      <c r="DB183" s="85" t="b">
        <f>$DB$159</f>
        <v>0</v>
      </c>
      <c r="DC183" s="25"/>
      <c r="DD183" s="86"/>
      <c r="DE183" s="86"/>
      <c r="DF183" s="86"/>
      <c r="DG183" s="86"/>
      <c r="DH183" s="86"/>
      <c r="DJ183" s="104"/>
      <c r="DS183" s="86"/>
    </row>
    <row r="184" spans="6:123" ht="15" customHeight="1">
      <c r="F184" s="10"/>
      <c r="G184" s="5"/>
      <c r="H184" s="102" t="s">
        <v>191</v>
      </c>
      <c r="I184" s="102"/>
      <c r="J184" s="102"/>
      <c r="K184" s="102"/>
      <c r="L184" s="102"/>
      <c r="M184" s="102"/>
      <c r="N184" s="102"/>
      <c r="O184" s="102"/>
      <c r="P184" s="102"/>
      <c r="Q184" s="102"/>
      <c r="R184" s="102"/>
      <c r="S184" s="102"/>
      <c r="T184" s="102"/>
      <c r="U184" s="102" t="s">
        <v>196</v>
      </c>
      <c r="V184" s="102"/>
      <c r="W184" s="102"/>
      <c r="X184" s="102"/>
      <c r="Y184" s="102"/>
      <c r="Z184" s="102"/>
      <c r="AA184" s="102"/>
      <c r="AB184" s="102"/>
      <c r="AC184" s="102"/>
      <c r="AD184" s="102"/>
      <c r="AE184" s="102"/>
      <c r="AF184" s="102"/>
      <c r="AG184" s="102"/>
      <c r="AH184" s="102" t="s">
        <v>202</v>
      </c>
      <c r="AI184" s="102"/>
      <c r="AJ184" s="102"/>
      <c r="AK184" s="102"/>
      <c r="AL184" s="102"/>
      <c r="AM184" s="102"/>
      <c r="AN184" s="102"/>
      <c r="AO184" s="102"/>
      <c r="AP184" s="102"/>
      <c r="AQ184" s="102"/>
      <c r="AR184" s="102"/>
      <c r="AS184" s="102"/>
      <c r="AT184" s="102"/>
      <c r="AU184" s="102" t="s">
        <v>208</v>
      </c>
      <c r="AV184" s="102"/>
      <c r="AW184" s="102"/>
      <c r="AX184" s="102"/>
      <c r="AY184" s="102"/>
      <c r="AZ184" s="102"/>
      <c r="BA184" s="102"/>
      <c r="BB184" s="8"/>
      <c r="BC184" s="8"/>
      <c r="BD184" s="8"/>
      <c r="BE184" s="8"/>
      <c r="BF184" s="8"/>
      <c r="BG184" s="7"/>
      <c r="BJ184" s="44"/>
      <c r="BM184" s="127" t="b">
        <v>0</v>
      </c>
      <c r="BN184" s="85" t="b">
        <v>0</v>
      </c>
      <c r="BO184" s="85" t="b">
        <v>0</v>
      </c>
      <c r="BP184" s="85" t="b">
        <v>0</v>
      </c>
      <c r="BQ184" s="85" t="b">
        <v>0</v>
      </c>
      <c r="BR184" s="85" t="b">
        <v>0</v>
      </c>
      <c r="BS184" s="85" t="b">
        <v>0</v>
      </c>
      <c r="BT184" s="85" t="b">
        <v>0</v>
      </c>
      <c r="BU184" s="85" t="str">
        <f>IF(BM184=TRUE,H184,"")</f>
        <v/>
      </c>
      <c r="BV184" s="85" t="str">
        <f>IF(BN184=TRUE,H184&amp;"_1mM","")</f>
        <v/>
      </c>
      <c r="BW184" s="85" t="str">
        <f>IF(BO184=TRUE,U184,"")</f>
        <v/>
      </c>
      <c r="BX184" s="85" t="str">
        <f>IF(BP184=TRUE,U184&amp;"_1mM","")</f>
        <v/>
      </c>
      <c r="BY184" s="85" t="str">
        <f>IF(BQ184=TRUE,AH184,"")</f>
        <v/>
      </c>
      <c r="BZ184" s="85" t="str">
        <f>IF(BR184=TRUE,AH184&amp;"_1mM","")</f>
        <v/>
      </c>
      <c r="CA184" s="85" t="str">
        <f>IF(BS184=TRUE,AU184,"")</f>
        <v/>
      </c>
      <c r="CB184" s="120" t="str">
        <f>IF(BT184=TRUE,AU184&amp;"_1mM","")</f>
        <v/>
      </c>
      <c r="CF184" s="116" t="s">
        <v>768</v>
      </c>
      <c r="CG184" s="117" t="s">
        <v>790</v>
      </c>
      <c r="CH184" s="85" t="b">
        <f t="shared" si="31"/>
        <v>0</v>
      </c>
      <c r="CI184" s="25"/>
      <c r="CJ184" s="25"/>
      <c r="CK184" s="25"/>
      <c r="CP184" s="85" t="b">
        <f t="shared" si="29"/>
        <v>0</v>
      </c>
      <c r="CQ184" s="85" t="b">
        <f t="shared" si="30"/>
        <v>0</v>
      </c>
      <c r="CY184" s="85" t="b">
        <f>CY156</f>
        <v>0</v>
      </c>
      <c r="DC184" s="25"/>
      <c r="DD184" s="86"/>
      <c r="DE184" s="86"/>
      <c r="DF184" s="86"/>
      <c r="DG184" s="86"/>
      <c r="DH184" s="86"/>
      <c r="DJ184" s="104"/>
      <c r="DS184" s="86"/>
    </row>
    <row r="185" spans="6:123" ht="15" customHeight="1">
      <c r="F185" s="10"/>
      <c r="G185" s="5"/>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8"/>
      <c r="BC185" s="8"/>
      <c r="BD185" s="8"/>
      <c r="BE185" s="8"/>
      <c r="BF185" s="8"/>
      <c r="BG185" s="7"/>
      <c r="BJ185" s="44"/>
      <c r="BM185" s="127"/>
      <c r="CB185" s="120"/>
      <c r="CF185" s="116" t="s">
        <v>791</v>
      </c>
      <c r="CG185" s="117" t="s">
        <v>792</v>
      </c>
      <c r="CH185" s="85" t="b">
        <f t="shared" si="31"/>
        <v>0</v>
      </c>
      <c r="CI185" s="25"/>
      <c r="CJ185" s="25"/>
      <c r="CK185" s="25"/>
      <c r="CP185" s="85" t="b">
        <f t="shared" si="29"/>
        <v>0</v>
      </c>
      <c r="CQ185" s="85" t="b">
        <f t="shared" si="30"/>
        <v>0</v>
      </c>
      <c r="CZ185" s="85" t="b">
        <f>CZ157</f>
        <v>0</v>
      </c>
      <c r="DB185" s="85" t="b">
        <f>$DB$159</f>
        <v>0</v>
      </c>
      <c r="DC185" s="25"/>
      <c r="DD185" s="86"/>
      <c r="DE185" s="86"/>
      <c r="DF185" s="86"/>
      <c r="DG185" s="86"/>
      <c r="DH185" s="86"/>
      <c r="DJ185" s="104"/>
      <c r="DS185" s="86"/>
    </row>
    <row r="186" spans="6:123" ht="15" customHeight="1">
      <c r="F186" s="10"/>
      <c r="G186" s="5"/>
      <c r="H186" s="102" t="s">
        <v>213</v>
      </c>
      <c r="I186" s="102"/>
      <c r="J186" s="102"/>
      <c r="K186" s="102"/>
      <c r="L186" s="102"/>
      <c r="M186" s="102"/>
      <c r="N186" s="102"/>
      <c r="O186" s="102"/>
      <c r="P186" s="102"/>
      <c r="Q186" s="102"/>
      <c r="R186" s="102"/>
      <c r="S186" s="102"/>
      <c r="T186" s="102"/>
      <c r="U186" s="102" t="s">
        <v>219</v>
      </c>
      <c r="V186" s="102"/>
      <c r="W186" s="102"/>
      <c r="X186" s="102"/>
      <c r="Y186" s="102"/>
      <c r="Z186" s="102"/>
      <c r="AA186" s="102"/>
      <c r="AB186" s="102"/>
      <c r="AC186" s="102"/>
      <c r="AD186" s="102"/>
      <c r="AE186" s="102"/>
      <c r="AF186" s="102"/>
      <c r="AG186" s="102"/>
      <c r="AH186" s="102" t="s">
        <v>224</v>
      </c>
      <c r="AI186" s="102"/>
      <c r="AJ186" s="102"/>
      <c r="AK186" s="102"/>
      <c r="AL186" s="102"/>
      <c r="AM186" s="102"/>
      <c r="AN186" s="102"/>
      <c r="AO186" s="102"/>
      <c r="AP186" s="102"/>
      <c r="AQ186" s="102"/>
      <c r="AR186" s="102"/>
      <c r="AS186" s="102"/>
      <c r="AT186" s="102"/>
      <c r="AU186" s="102" t="s">
        <v>230</v>
      </c>
      <c r="AV186" s="102"/>
      <c r="AW186" s="102"/>
      <c r="AX186" s="102"/>
      <c r="AY186" s="102"/>
      <c r="AZ186" s="102"/>
      <c r="BA186" s="102"/>
      <c r="BB186" s="8"/>
      <c r="BC186" s="8"/>
      <c r="BD186" s="8"/>
      <c r="BE186" s="8"/>
      <c r="BF186" s="8"/>
      <c r="BG186" s="7"/>
      <c r="BJ186" s="44"/>
      <c r="BM186" s="127" t="b">
        <v>0</v>
      </c>
      <c r="BN186" s="85" t="b">
        <v>0</v>
      </c>
      <c r="BO186" s="85" t="b">
        <v>0</v>
      </c>
      <c r="BP186" s="85" t="b">
        <v>0</v>
      </c>
      <c r="BQ186" s="85" t="b">
        <v>0</v>
      </c>
      <c r="BR186" s="85" t="b">
        <v>0</v>
      </c>
      <c r="BS186" s="85" t="b">
        <v>0</v>
      </c>
      <c r="BT186" s="85" t="b">
        <v>0</v>
      </c>
      <c r="BU186" s="85" t="str">
        <f>IF(BM186=TRUE,H186,"")</f>
        <v/>
      </c>
      <c r="BV186" s="85" t="str">
        <f>IF(BN186=TRUE,H186&amp;"_1mM","")</f>
        <v/>
      </c>
      <c r="BW186" s="85" t="str">
        <f>IF(BO186=TRUE,U186,"")</f>
        <v/>
      </c>
      <c r="BX186" s="85" t="str">
        <f>IF(BP186=TRUE,U186&amp;"_1mM","")</f>
        <v/>
      </c>
      <c r="BY186" s="85" t="str">
        <f>IF(BQ186=TRUE,AH186,"")</f>
        <v/>
      </c>
      <c r="BZ186" s="85" t="str">
        <f>IF(BR186=TRUE,AH186&amp;"_1mM","")</f>
        <v/>
      </c>
      <c r="CA186" s="85" t="str">
        <f>IF(BS186=TRUE,AU186,"")</f>
        <v/>
      </c>
      <c r="CB186" s="120" t="str">
        <f>IF(BT186=TRUE,AU186&amp;"_1mM","")</f>
        <v/>
      </c>
      <c r="CF186" s="116" t="s">
        <v>99</v>
      </c>
      <c r="CG186" s="117" t="s">
        <v>99</v>
      </c>
      <c r="CH186" s="85" t="b">
        <f t="shared" si="31"/>
        <v>0</v>
      </c>
      <c r="CI186" s="25"/>
      <c r="CJ186" s="25"/>
      <c r="CK186" s="25"/>
      <c r="CP186" s="85" t="b">
        <f t="shared" si="29"/>
        <v>0</v>
      </c>
      <c r="CQ186" s="85" t="b">
        <f t="shared" si="30"/>
        <v>0</v>
      </c>
      <c r="CY186" s="85" t="b">
        <f>CY156</f>
        <v>0</v>
      </c>
      <c r="DC186" s="25"/>
      <c r="DD186" s="86"/>
      <c r="DE186" s="86"/>
      <c r="DF186" s="86"/>
      <c r="DG186" s="86"/>
      <c r="DH186" s="86"/>
      <c r="DJ186" s="104"/>
      <c r="DS186" s="86"/>
    </row>
    <row r="187" spans="6:123" ht="15" customHeight="1">
      <c r="F187" s="10"/>
      <c r="G187" s="5"/>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8"/>
      <c r="BC187" s="8"/>
      <c r="BD187" s="8"/>
      <c r="BE187" s="8"/>
      <c r="BF187" s="8"/>
      <c r="BG187" s="7"/>
      <c r="BJ187" s="44"/>
      <c r="BM187" s="127"/>
      <c r="CB187" s="120"/>
      <c r="CF187" s="116" t="s">
        <v>115</v>
      </c>
      <c r="CG187" s="117" t="s">
        <v>115</v>
      </c>
      <c r="CH187" s="85" t="b">
        <f t="shared" si="31"/>
        <v>0</v>
      </c>
      <c r="CI187" s="25"/>
      <c r="CJ187" s="25"/>
      <c r="CK187" s="25"/>
      <c r="CP187" s="85" t="b">
        <f t="shared" si="29"/>
        <v>0</v>
      </c>
      <c r="CQ187" s="85" t="b">
        <f t="shared" si="30"/>
        <v>0</v>
      </c>
      <c r="CZ187" s="85" t="b">
        <f>CZ157</f>
        <v>0</v>
      </c>
      <c r="DB187" s="85" t="b">
        <f>$DB$159</f>
        <v>0</v>
      </c>
      <c r="DC187" s="25"/>
      <c r="DD187" s="86"/>
      <c r="DE187" s="86"/>
      <c r="DF187" s="86"/>
      <c r="DG187" s="86"/>
      <c r="DH187" s="86"/>
      <c r="DJ187" s="104"/>
      <c r="DS187" s="86"/>
    </row>
    <row r="188" spans="6:123" ht="15" customHeight="1">
      <c r="F188" s="10"/>
      <c r="G188" s="5"/>
      <c r="H188" s="102" t="s">
        <v>236</v>
      </c>
      <c r="I188" s="102"/>
      <c r="J188" s="102"/>
      <c r="K188" s="102"/>
      <c r="L188" s="102"/>
      <c r="M188" s="102"/>
      <c r="N188" s="102"/>
      <c r="O188" s="102"/>
      <c r="P188" s="102"/>
      <c r="Q188" s="102"/>
      <c r="R188" s="102"/>
      <c r="S188" s="102"/>
      <c r="T188" s="102"/>
      <c r="U188" s="102" t="s">
        <v>117</v>
      </c>
      <c r="V188" s="102"/>
      <c r="W188" s="102"/>
      <c r="X188" s="102"/>
      <c r="Y188" s="102"/>
      <c r="Z188" s="102"/>
      <c r="AA188" s="102"/>
      <c r="AB188" s="102"/>
      <c r="AC188" s="102"/>
      <c r="AD188" s="102"/>
      <c r="AE188" s="102"/>
      <c r="AF188" s="102"/>
      <c r="AG188" s="102"/>
      <c r="AH188" s="102" t="s">
        <v>119</v>
      </c>
      <c r="AI188" s="102"/>
      <c r="AJ188" s="102"/>
      <c r="AK188" s="102"/>
      <c r="AL188" s="102"/>
      <c r="AM188" s="102"/>
      <c r="AN188" s="102"/>
      <c r="AO188" s="102"/>
      <c r="AP188" s="102"/>
      <c r="AQ188" s="102"/>
      <c r="AR188" s="102"/>
      <c r="AS188" s="102"/>
      <c r="AT188" s="102"/>
      <c r="AU188" s="102" t="s">
        <v>120</v>
      </c>
      <c r="AV188" s="103"/>
      <c r="AW188" s="103"/>
      <c r="AX188" s="103"/>
      <c r="AY188" s="103"/>
      <c r="AZ188" s="103"/>
      <c r="BA188" s="102"/>
      <c r="BB188" s="8"/>
      <c r="BC188" s="8"/>
      <c r="BD188" s="8"/>
      <c r="BE188" s="8"/>
      <c r="BF188" s="9"/>
      <c r="BG188" s="7"/>
      <c r="BJ188" s="44"/>
      <c r="BK188" s="106"/>
      <c r="BM188" s="127" t="b">
        <v>0</v>
      </c>
      <c r="BN188" s="85" t="b">
        <v>0</v>
      </c>
      <c r="BO188" s="85" t="b">
        <v>0</v>
      </c>
      <c r="BP188" s="85" t="b">
        <v>0</v>
      </c>
      <c r="BQ188" s="85" t="b">
        <v>0</v>
      </c>
      <c r="BR188" s="85" t="b">
        <v>0</v>
      </c>
      <c r="BS188" s="85" t="b">
        <v>0</v>
      </c>
      <c r="BT188" s="85" t="b">
        <v>0</v>
      </c>
      <c r="BU188" s="85" t="str">
        <f>IF(BM188=TRUE,H188,"")</f>
        <v/>
      </c>
      <c r="BV188" s="85" t="str">
        <f>IF(BN188=TRUE,H188&amp;"_1mM","")</f>
        <v/>
      </c>
      <c r="BW188" s="85" t="str">
        <f>IF(BO188=TRUE,U188,"")</f>
        <v/>
      </c>
      <c r="BX188" s="85" t="str">
        <f>IF(BP188=TRUE,U188&amp;"_1mM","")</f>
        <v/>
      </c>
      <c r="BY188" s="85" t="str">
        <f>IF(BQ188=TRUE,AH188,"")</f>
        <v/>
      </c>
      <c r="BZ188" s="85" t="str">
        <f>IF(BR188=TRUE,AH188&amp;"_1mM","")</f>
        <v/>
      </c>
      <c r="CA188" s="85" t="str">
        <f>IF(BS188=TRUE,AU188,"")</f>
        <v/>
      </c>
      <c r="CB188" s="120" t="str">
        <f>IF(BT188=TRUE,AU188&amp;"_1mM","")</f>
        <v/>
      </c>
      <c r="CF188" s="116" t="s">
        <v>100</v>
      </c>
      <c r="CG188" s="117" t="s">
        <v>100</v>
      </c>
      <c r="CH188" s="85" t="b">
        <f t="shared" si="31"/>
        <v>0</v>
      </c>
      <c r="CI188" s="25"/>
      <c r="CJ188" s="25"/>
      <c r="CK188" s="25"/>
      <c r="CP188" s="85" t="b">
        <f t="shared" si="29"/>
        <v>0</v>
      </c>
      <c r="CQ188" s="85" t="b">
        <f t="shared" si="30"/>
        <v>0</v>
      </c>
      <c r="CY188" s="85" t="b">
        <f>CY156</f>
        <v>0</v>
      </c>
      <c r="DC188" s="25"/>
      <c r="DD188" s="86"/>
      <c r="DE188" s="86"/>
      <c r="DF188" s="86"/>
      <c r="DG188" s="86"/>
      <c r="DH188" s="86"/>
      <c r="DJ188" s="104"/>
      <c r="DS188" s="86"/>
    </row>
    <row r="189" spans="6:123" ht="15" customHeight="1">
      <c r="F189" s="10"/>
      <c r="G189" s="5"/>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3"/>
      <c r="AW189" s="103"/>
      <c r="AX189" s="103"/>
      <c r="AY189" s="103"/>
      <c r="AZ189" s="103"/>
      <c r="BA189" s="102"/>
      <c r="BB189" s="8"/>
      <c r="BC189" s="8"/>
      <c r="BD189" s="8"/>
      <c r="BE189" s="8"/>
      <c r="BF189" s="9"/>
      <c r="BG189" s="7"/>
      <c r="BJ189" s="44"/>
      <c r="BM189" s="127"/>
      <c r="CB189" s="120"/>
      <c r="CF189" s="116" t="s">
        <v>116</v>
      </c>
      <c r="CG189" s="117" t="s">
        <v>116</v>
      </c>
      <c r="CH189" s="85" t="b">
        <f t="shared" si="31"/>
        <v>0</v>
      </c>
      <c r="CI189" s="25"/>
      <c r="CJ189" s="25"/>
      <c r="CK189" s="25"/>
      <c r="CP189" s="85" t="b">
        <f t="shared" si="29"/>
        <v>0</v>
      </c>
      <c r="CQ189" s="85" t="b">
        <f t="shared" si="30"/>
        <v>0</v>
      </c>
      <c r="CZ189" s="85" t="b">
        <f>CZ157</f>
        <v>0</v>
      </c>
      <c r="DB189" s="85" t="b">
        <f>$DB$159</f>
        <v>0</v>
      </c>
      <c r="DC189" s="25"/>
      <c r="DD189" s="86"/>
      <c r="DE189" s="86"/>
      <c r="DF189" s="86"/>
      <c r="DG189" s="86"/>
      <c r="DH189" s="86"/>
      <c r="DJ189" s="104"/>
      <c r="DS189" s="86"/>
    </row>
    <row r="190" spans="6:123" ht="15" customHeight="1">
      <c r="F190" s="10"/>
      <c r="G190" s="5"/>
      <c r="H190" s="102" t="s">
        <v>728</v>
      </c>
      <c r="I190" s="102"/>
      <c r="J190" s="102"/>
      <c r="K190" s="102"/>
      <c r="L190" s="102"/>
      <c r="M190" s="102"/>
      <c r="N190" s="102"/>
      <c r="O190" s="102"/>
      <c r="P190" s="102"/>
      <c r="Q190" s="102"/>
      <c r="R190" s="102"/>
      <c r="S190" s="102"/>
      <c r="T190" s="102"/>
      <c r="U190" s="102" t="s">
        <v>121</v>
      </c>
      <c r="V190" s="102"/>
      <c r="W190" s="102"/>
      <c r="X190" s="102"/>
      <c r="Y190" s="102"/>
      <c r="Z190" s="102"/>
      <c r="AA190" s="102"/>
      <c r="AB190" s="102"/>
      <c r="AC190" s="102"/>
      <c r="AD190" s="102"/>
      <c r="AE190" s="102"/>
      <c r="AF190" s="102"/>
      <c r="AG190" s="102"/>
      <c r="AH190" s="102" t="s">
        <v>758</v>
      </c>
      <c r="AI190" s="102"/>
      <c r="AJ190" s="102"/>
      <c r="AK190" s="102"/>
      <c r="AL190" s="102"/>
      <c r="AM190" s="102"/>
      <c r="AN190" s="102"/>
      <c r="AO190" s="102"/>
      <c r="AP190" s="102"/>
      <c r="AQ190" s="102"/>
      <c r="AR190" s="102"/>
      <c r="AS190" s="102"/>
      <c r="AT190" s="102"/>
      <c r="AU190" s="102" t="s">
        <v>122</v>
      </c>
      <c r="AV190" s="103"/>
      <c r="AW190" s="103"/>
      <c r="AX190" s="103"/>
      <c r="AY190" s="103"/>
      <c r="AZ190" s="103"/>
      <c r="BA190" s="102"/>
      <c r="BB190" s="8"/>
      <c r="BC190" s="8"/>
      <c r="BD190" s="8"/>
      <c r="BE190" s="8"/>
      <c r="BF190" s="9"/>
      <c r="BG190" s="7"/>
      <c r="BJ190" s="44"/>
      <c r="BM190" s="127" t="b">
        <v>0</v>
      </c>
      <c r="BN190" s="85" t="b">
        <v>0</v>
      </c>
      <c r="BO190" s="85" t="b">
        <v>0</v>
      </c>
      <c r="BP190" s="85" t="b">
        <v>0</v>
      </c>
      <c r="BQ190" s="85" t="b">
        <v>0</v>
      </c>
      <c r="BR190" s="85" t="b">
        <v>0</v>
      </c>
      <c r="BS190" s="85" t="b">
        <v>0</v>
      </c>
      <c r="BT190" s="85" t="b">
        <v>0</v>
      </c>
      <c r="BU190" s="85" t="str">
        <f>IF(BM190=TRUE,H190,"")</f>
        <v/>
      </c>
      <c r="BV190" s="85" t="str">
        <f>IF(BN190=TRUE,H190&amp;"_1mM","")</f>
        <v/>
      </c>
      <c r="BW190" s="85" t="str">
        <f>IF(BO190=TRUE,U190,"")</f>
        <v/>
      </c>
      <c r="BX190" s="85" t="str">
        <f>IF(BP190=TRUE,U190&amp;"_1mM","")</f>
        <v/>
      </c>
      <c r="BY190" s="85" t="str">
        <f>IF(BQ190=TRUE,AH190,"")</f>
        <v/>
      </c>
      <c r="BZ190" s="85" t="str">
        <f>IF(BR190=TRUE,AH190&amp;"_1mM","")</f>
        <v/>
      </c>
      <c r="CA190" s="85" t="str">
        <f>IF(BS190=TRUE,AU190,"")</f>
        <v/>
      </c>
      <c r="CB190" s="120" t="str">
        <f>IF(BT190=TRUE,AU190&amp;"_1mM","")</f>
        <v/>
      </c>
      <c r="CF190" s="116" t="s">
        <v>101</v>
      </c>
      <c r="CG190" s="117" t="s">
        <v>101</v>
      </c>
      <c r="CH190" s="85" t="b">
        <f t="shared" si="31"/>
        <v>0</v>
      </c>
      <c r="CI190" s="25"/>
      <c r="CJ190" s="25"/>
      <c r="CK190" s="25"/>
      <c r="CP190" s="85" t="b">
        <f t="shared" si="29"/>
        <v>0</v>
      </c>
      <c r="CQ190" s="85" t="b">
        <f t="shared" si="30"/>
        <v>0</v>
      </c>
      <c r="CS190" s="85" t="b">
        <f>$CS$150</f>
        <v>0</v>
      </c>
      <c r="CY190" s="85" t="b">
        <f>CY156</f>
        <v>0</v>
      </c>
      <c r="DC190" s="25"/>
      <c r="DD190" s="86"/>
      <c r="DE190" s="86"/>
      <c r="DF190" s="86"/>
      <c r="DG190" s="86"/>
      <c r="DH190" s="86"/>
      <c r="DJ190" s="104"/>
      <c r="DS190" s="86"/>
    </row>
    <row r="191" spans="6:123" ht="15" customHeight="1">
      <c r="F191" s="10"/>
      <c r="G191" s="5"/>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3"/>
      <c r="AW191" s="103"/>
      <c r="AX191" s="103"/>
      <c r="AY191" s="103"/>
      <c r="AZ191" s="103"/>
      <c r="BA191" s="102"/>
      <c r="BB191" s="8"/>
      <c r="BC191" s="8"/>
      <c r="BD191" s="8"/>
      <c r="BE191" s="8"/>
      <c r="BF191" s="9"/>
      <c r="BG191" s="7"/>
      <c r="BJ191" s="44"/>
      <c r="BM191" s="127"/>
      <c r="CB191" s="120"/>
      <c r="CF191" s="116" t="s">
        <v>118</v>
      </c>
      <c r="CG191" s="117" t="s">
        <v>118</v>
      </c>
      <c r="CH191" s="85" t="b">
        <f t="shared" si="31"/>
        <v>0</v>
      </c>
      <c r="CI191" s="25"/>
      <c r="CJ191" s="25"/>
      <c r="CK191" s="25"/>
      <c r="CP191" s="85" t="b">
        <f t="shared" si="29"/>
        <v>0</v>
      </c>
      <c r="CQ191" s="85" t="b">
        <f t="shared" si="30"/>
        <v>0</v>
      </c>
      <c r="CU191" s="85" t="b">
        <f>$CU$152</f>
        <v>0</v>
      </c>
      <c r="CW191" s="85" t="b">
        <f>$CW$154</f>
        <v>0</v>
      </c>
      <c r="CZ191" s="85" t="b">
        <f>CZ157</f>
        <v>0</v>
      </c>
      <c r="DB191" s="85" t="b">
        <f>$DB$159</f>
        <v>0</v>
      </c>
      <c r="DC191" s="25"/>
      <c r="DD191" s="86"/>
      <c r="DE191" s="86"/>
      <c r="DF191" s="86"/>
      <c r="DG191" s="86"/>
      <c r="DH191" s="86"/>
      <c r="DJ191" s="104"/>
      <c r="DS191" s="86"/>
    </row>
    <row r="192" spans="6:123" ht="15" customHeight="1">
      <c r="F192" s="10"/>
      <c r="G192" s="5"/>
      <c r="H192" s="102" t="s">
        <v>729</v>
      </c>
      <c r="I192" s="102"/>
      <c r="J192" s="102"/>
      <c r="K192" s="102"/>
      <c r="L192" s="102"/>
      <c r="M192" s="102"/>
      <c r="N192" s="102"/>
      <c r="O192" s="102"/>
      <c r="P192" s="102"/>
      <c r="Q192" s="102"/>
      <c r="R192" s="102"/>
      <c r="S192" s="102"/>
      <c r="T192" s="102"/>
      <c r="U192" s="102" t="s">
        <v>744</v>
      </c>
      <c r="V192" s="102"/>
      <c r="W192" s="102"/>
      <c r="X192" s="102"/>
      <c r="Y192" s="102"/>
      <c r="Z192" s="102"/>
      <c r="AA192" s="42"/>
      <c r="AB192" s="102"/>
      <c r="AC192" s="102"/>
      <c r="AD192" s="102"/>
      <c r="AE192" s="102"/>
      <c r="AF192" s="102"/>
      <c r="AG192" s="102"/>
      <c r="AH192" s="102" t="s">
        <v>759</v>
      </c>
      <c r="AI192" s="102"/>
      <c r="AJ192" s="102"/>
      <c r="AK192" s="102"/>
      <c r="AL192" s="102"/>
      <c r="AM192" s="102"/>
      <c r="AN192" s="102"/>
      <c r="AO192" s="102"/>
      <c r="AP192" s="102"/>
      <c r="AQ192" s="102"/>
      <c r="AR192" s="102"/>
      <c r="AS192" s="102"/>
      <c r="AT192" s="102"/>
      <c r="AU192" s="102" t="s">
        <v>775</v>
      </c>
      <c r="AV192" s="102"/>
      <c r="AW192" s="102"/>
      <c r="AX192" s="102"/>
      <c r="AY192" s="102"/>
      <c r="AZ192" s="102"/>
      <c r="BA192" s="102"/>
      <c r="BB192" s="8"/>
      <c r="BC192" s="8"/>
      <c r="BD192" s="8"/>
      <c r="BE192" s="8"/>
      <c r="BF192" s="8"/>
      <c r="BG192" s="7"/>
      <c r="BJ192" s="44"/>
      <c r="BK192" s="106"/>
      <c r="BM192" s="127" t="b">
        <v>0</v>
      </c>
      <c r="BN192" s="85" t="b">
        <v>0</v>
      </c>
      <c r="BO192" s="85" t="b">
        <v>0</v>
      </c>
      <c r="BP192" s="85" t="b">
        <v>0</v>
      </c>
      <c r="BQ192" s="85" t="b">
        <v>0</v>
      </c>
      <c r="BR192" s="85" t="b">
        <v>0</v>
      </c>
      <c r="BS192" s="85" t="b">
        <v>0</v>
      </c>
      <c r="BT192" s="85" t="b">
        <v>0</v>
      </c>
      <c r="BU192" s="85" t="str">
        <f>IF(BM192=TRUE,H192,"")</f>
        <v/>
      </c>
      <c r="BV192" s="85" t="str">
        <f>IF(BN192=TRUE,H192&amp;"_1mM","")</f>
        <v/>
      </c>
      <c r="BW192" s="85" t="str">
        <f>IF(BO192=TRUE,U192,"")</f>
        <v/>
      </c>
      <c r="BX192" s="85" t="str">
        <f>IF(BP192=TRUE,U192&amp;"_1mM","")</f>
        <v/>
      </c>
      <c r="BY192" s="85" t="str">
        <f>IF(BQ192=TRUE,AH192,"")</f>
        <v/>
      </c>
      <c r="BZ192" s="85" t="str">
        <f>IF(BR192=TRUE,AH192&amp;"_1mM","")</f>
        <v/>
      </c>
      <c r="CA192" s="85" t="str">
        <f>IF(BS192=TRUE,AU192,"")</f>
        <v/>
      </c>
      <c r="CB192" s="120" t="str">
        <f>IF(BT192=TRUE,AU192&amp;"_1mM","")</f>
        <v/>
      </c>
      <c r="CF192" s="116" t="s">
        <v>102</v>
      </c>
      <c r="CG192" s="117" t="s">
        <v>102</v>
      </c>
      <c r="CH192" s="85" t="b">
        <f t="shared" si="31"/>
        <v>0</v>
      </c>
      <c r="CI192" s="25"/>
      <c r="CJ192" s="25"/>
      <c r="CK192" s="25"/>
      <c r="CP192" s="85" t="b">
        <f t="shared" si="29"/>
        <v>0</v>
      </c>
      <c r="CQ192" s="85" t="b">
        <f t="shared" si="30"/>
        <v>0</v>
      </c>
      <c r="CS192" s="85" t="b">
        <f>$CS$150</f>
        <v>0</v>
      </c>
      <c r="CY192" s="85" t="b">
        <f>CY156</f>
        <v>0</v>
      </c>
      <c r="DC192" s="25"/>
      <c r="DD192" s="86"/>
      <c r="DE192" s="86"/>
      <c r="DF192" s="86"/>
      <c r="DG192" s="86"/>
      <c r="DH192" s="86"/>
      <c r="DJ192" s="104"/>
      <c r="DS192" s="86"/>
    </row>
    <row r="193" spans="6:123" ht="15" customHeight="1">
      <c r="F193" s="10"/>
      <c r="G193" s="5"/>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8"/>
      <c r="BC193" s="8"/>
      <c r="BD193" s="8"/>
      <c r="BE193" s="8"/>
      <c r="BF193" s="8"/>
      <c r="BG193" s="7"/>
      <c r="BJ193" s="44"/>
      <c r="BM193" s="127"/>
      <c r="CB193" s="120"/>
      <c r="CF193" s="116" t="s">
        <v>123</v>
      </c>
      <c r="CG193" s="117" t="s">
        <v>123</v>
      </c>
      <c r="CH193" s="85" t="b">
        <f t="shared" si="31"/>
        <v>0</v>
      </c>
      <c r="CI193" s="25"/>
      <c r="CJ193" s="25"/>
      <c r="CK193" s="25"/>
      <c r="CP193" s="85" t="b">
        <f t="shared" si="29"/>
        <v>0</v>
      </c>
      <c r="CQ193" s="85" t="b">
        <f t="shared" si="30"/>
        <v>0</v>
      </c>
      <c r="CU193" s="85" t="b">
        <f>$CU$152</f>
        <v>0</v>
      </c>
      <c r="CW193" s="85" t="b">
        <f>$CW$154</f>
        <v>0</v>
      </c>
      <c r="CZ193" s="85" t="b">
        <f>CZ157</f>
        <v>0</v>
      </c>
      <c r="DB193" s="85" t="b">
        <f>$DB$159</f>
        <v>0</v>
      </c>
      <c r="DC193" s="25"/>
      <c r="DD193" s="86"/>
      <c r="DE193" s="86"/>
      <c r="DF193" s="86"/>
      <c r="DG193" s="86"/>
      <c r="DH193" s="86"/>
      <c r="DJ193" s="104"/>
      <c r="DS193" s="86"/>
    </row>
    <row r="194" spans="6:123" ht="15" customHeight="1">
      <c r="F194" s="10"/>
      <c r="G194" s="5"/>
      <c r="H194" s="102" t="s">
        <v>124</v>
      </c>
      <c r="I194" s="102"/>
      <c r="J194" s="102"/>
      <c r="K194" s="102"/>
      <c r="L194" s="102"/>
      <c r="M194" s="102"/>
      <c r="N194" s="102"/>
      <c r="O194" s="102"/>
      <c r="P194" s="102"/>
      <c r="Q194" s="102"/>
      <c r="R194" s="102"/>
      <c r="S194" s="102"/>
      <c r="T194" s="102"/>
      <c r="U194" s="102" t="s">
        <v>745</v>
      </c>
      <c r="V194" s="102"/>
      <c r="W194" s="102"/>
      <c r="X194" s="102"/>
      <c r="Y194" s="102"/>
      <c r="Z194" s="102"/>
      <c r="AA194" s="42" t="s">
        <v>553</v>
      </c>
      <c r="AB194" s="102"/>
      <c r="AC194" s="102"/>
      <c r="AD194" s="102"/>
      <c r="AE194" s="102"/>
      <c r="AF194" s="102"/>
      <c r="AG194" s="102"/>
      <c r="AH194" s="102" t="s">
        <v>760</v>
      </c>
      <c r="AI194" s="102"/>
      <c r="AJ194" s="102"/>
      <c r="AK194" s="102"/>
      <c r="AL194" s="102"/>
      <c r="AM194" s="102"/>
      <c r="AN194" s="102"/>
      <c r="AO194" s="102"/>
      <c r="AP194" s="102"/>
      <c r="AQ194" s="102"/>
      <c r="AR194" s="102"/>
      <c r="AS194" s="102"/>
      <c r="AT194" s="102"/>
      <c r="AU194" s="102" t="s">
        <v>776</v>
      </c>
      <c r="AV194" s="102"/>
      <c r="AW194" s="102"/>
      <c r="AX194" s="102"/>
      <c r="AY194" s="102"/>
      <c r="AZ194" s="102"/>
      <c r="BA194" s="102"/>
      <c r="BB194" s="8"/>
      <c r="BC194" s="8"/>
      <c r="BD194" s="8"/>
      <c r="BE194" s="8"/>
      <c r="BF194" s="8"/>
      <c r="BG194" s="7"/>
      <c r="BJ194" s="44"/>
      <c r="BM194" s="127" t="b">
        <v>0</v>
      </c>
      <c r="BN194" s="85" t="b">
        <v>0</v>
      </c>
      <c r="BO194" s="121"/>
      <c r="BP194" s="121"/>
      <c r="BQ194" s="85" t="b">
        <v>0</v>
      </c>
      <c r="BR194" s="85" t="b">
        <v>0</v>
      </c>
      <c r="BS194" s="85" t="b">
        <v>0</v>
      </c>
      <c r="BT194" s="85" t="b">
        <v>0</v>
      </c>
      <c r="BU194" s="85" t="str">
        <f>IF(BM194=TRUE,H194,"")</f>
        <v/>
      </c>
      <c r="BV194" s="85" t="str">
        <f>IF(BN194=TRUE,H194&amp;"_1mM","")</f>
        <v/>
      </c>
      <c r="BW194" s="121" t="str">
        <f>IF(BO194=TRUE,U194,"")</f>
        <v/>
      </c>
      <c r="BX194" s="121" t="str">
        <f>IF(BP194=TRUE,U194&amp;"_1mM","")</f>
        <v/>
      </c>
      <c r="BY194" s="85" t="str">
        <f>IF(BQ194=TRUE,AH194,"")</f>
        <v/>
      </c>
      <c r="BZ194" s="85" t="str">
        <f>IF(BR194=TRUE,AH194&amp;"_1mM","")</f>
        <v/>
      </c>
      <c r="CA194" s="85" t="str">
        <f>IF(BS194=TRUE,AU194,"")</f>
        <v/>
      </c>
      <c r="CB194" s="120" t="str">
        <f>IF(BT194=TRUE,AU194&amp;"_1mM","")</f>
        <v/>
      </c>
      <c r="CF194" s="116" t="s">
        <v>104</v>
      </c>
      <c r="CG194" s="117" t="s">
        <v>104</v>
      </c>
      <c r="CH194" s="85" t="b">
        <f t="shared" si="31"/>
        <v>0</v>
      </c>
      <c r="CI194" s="25"/>
      <c r="CJ194" s="25"/>
      <c r="CK194" s="25"/>
      <c r="CP194" s="85" t="b">
        <f t="shared" si="29"/>
        <v>0</v>
      </c>
      <c r="CQ194" s="85" t="b">
        <f t="shared" si="30"/>
        <v>0</v>
      </c>
      <c r="CS194" s="85" t="b">
        <f>$CS$150</f>
        <v>0</v>
      </c>
      <c r="CY194" s="85" t="b">
        <f>CY156</f>
        <v>0</v>
      </c>
      <c r="DC194" s="25"/>
      <c r="DD194" s="86"/>
      <c r="DE194" s="86"/>
      <c r="DF194" s="86"/>
      <c r="DG194" s="86"/>
      <c r="DH194" s="86"/>
      <c r="DJ194" s="104"/>
      <c r="DS194" s="86"/>
    </row>
    <row r="195" spans="6:123" ht="15" customHeight="1">
      <c r="F195" s="10"/>
      <c r="G195" s="5"/>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8"/>
      <c r="BC195" s="8"/>
      <c r="BD195" s="8"/>
      <c r="BE195" s="8"/>
      <c r="BF195" s="8"/>
      <c r="BG195" s="7"/>
      <c r="BJ195" s="44"/>
      <c r="BM195" s="127"/>
      <c r="CB195" s="120"/>
      <c r="CF195" s="116" t="s">
        <v>125</v>
      </c>
      <c r="CG195" s="117" t="s">
        <v>125</v>
      </c>
      <c r="CH195" s="85" t="b">
        <f t="shared" si="31"/>
        <v>0</v>
      </c>
      <c r="CI195" s="25"/>
      <c r="CJ195" s="25"/>
      <c r="CK195" s="25"/>
      <c r="CP195" s="85" t="b">
        <f t="shared" si="29"/>
        <v>0</v>
      </c>
      <c r="CQ195" s="85" t="b">
        <f t="shared" si="30"/>
        <v>0</v>
      </c>
      <c r="CU195" s="85" t="b">
        <f>$CU$152</f>
        <v>0</v>
      </c>
      <c r="CW195" s="85" t="b">
        <f>$CW$154</f>
        <v>0</v>
      </c>
      <c r="CZ195" s="85" t="b">
        <f>CZ157</f>
        <v>0</v>
      </c>
      <c r="DB195" s="85" t="b">
        <f>$DB$159</f>
        <v>0</v>
      </c>
      <c r="DC195" s="25"/>
      <c r="DD195" s="86"/>
      <c r="DE195" s="86"/>
      <c r="DF195" s="86"/>
      <c r="DG195" s="86"/>
      <c r="DH195" s="86"/>
      <c r="DJ195" s="104"/>
      <c r="DS195" s="86"/>
    </row>
    <row r="196" spans="6:123" ht="15" customHeight="1">
      <c r="F196" s="10"/>
      <c r="G196" s="5"/>
      <c r="H196" s="102" t="s">
        <v>300</v>
      </c>
      <c r="I196" s="102"/>
      <c r="J196" s="102"/>
      <c r="K196" s="102"/>
      <c r="L196" s="102"/>
      <c r="M196" s="102"/>
      <c r="N196" s="102"/>
      <c r="O196" s="102"/>
      <c r="P196" s="102"/>
      <c r="Q196" s="102"/>
      <c r="R196" s="102"/>
      <c r="S196" s="102"/>
      <c r="T196" s="102"/>
      <c r="U196" s="102" t="s">
        <v>126</v>
      </c>
      <c r="V196" s="102"/>
      <c r="W196" s="102"/>
      <c r="X196" s="102"/>
      <c r="Y196" s="102"/>
      <c r="Z196" s="102"/>
      <c r="AA196" s="102"/>
      <c r="AB196" s="102"/>
      <c r="AC196" s="102"/>
      <c r="AD196" s="102"/>
      <c r="AE196" s="102"/>
      <c r="AF196" s="102"/>
      <c r="AG196" s="102"/>
      <c r="AH196" s="102" t="s">
        <v>128</v>
      </c>
      <c r="AI196" s="102"/>
      <c r="AJ196" s="102"/>
      <c r="AK196" s="102"/>
      <c r="AL196" s="102"/>
      <c r="AM196" s="102"/>
      <c r="AN196" s="102"/>
      <c r="AO196" s="102"/>
      <c r="AP196" s="102"/>
      <c r="AQ196" s="102"/>
      <c r="AR196" s="102"/>
      <c r="AS196" s="102"/>
      <c r="AT196" s="102"/>
      <c r="AU196" s="102" t="s">
        <v>129</v>
      </c>
      <c r="AV196" s="103"/>
      <c r="AW196" s="103"/>
      <c r="AX196" s="103"/>
      <c r="AY196" s="103"/>
      <c r="AZ196" s="103"/>
      <c r="BA196" s="102"/>
      <c r="BB196" s="8"/>
      <c r="BC196" s="8"/>
      <c r="BD196" s="8"/>
      <c r="BE196" s="8"/>
      <c r="BF196" s="9"/>
      <c r="BG196" s="7"/>
      <c r="BM196" s="127" t="b">
        <v>0</v>
      </c>
      <c r="BN196" s="85" t="b">
        <v>0</v>
      </c>
      <c r="BO196" s="85" t="b">
        <v>0</v>
      </c>
      <c r="BP196" s="85" t="b">
        <v>0</v>
      </c>
      <c r="BQ196" s="85" t="b">
        <v>0</v>
      </c>
      <c r="BR196" s="85" t="b">
        <v>0</v>
      </c>
      <c r="BS196" s="85" t="b">
        <v>0</v>
      </c>
      <c r="BT196" s="85" t="b">
        <v>0</v>
      </c>
      <c r="BU196" s="85" t="str">
        <f>IF(BM196=TRUE,H196,"")</f>
        <v/>
      </c>
      <c r="BV196" s="85" t="str">
        <f>IF(BN196=TRUE,H196&amp;"_1mM","")</f>
        <v/>
      </c>
      <c r="BW196" s="85" t="str">
        <f>IF(BO196=TRUE,U196,"")</f>
        <v/>
      </c>
      <c r="BX196" s="85" t="str">
        <f>IF(BP196=TRUE,U196&amp;"_1mM","")</f>
        <v/>
      </c>
      <c r="BY196" s="85" t="str">
        <f>IF(BQ196=TRUE,AH196,"")</f>
        <v/>
      </c>
      <c r="BZ196" s="85" t="str">
        <f>IF(BR196=TRUE,AH196&amp;"_1mM","")</f>
        <v/>
      </c>
      <c r="CA196" s="85" t="str">
        <f>IF(BS196=TRUE,AU196,"")</f>
        <v/>
      </c>
      <c r="CB196" s="120" t="str">
        <f>IF(BT196=TRUE,AU196&amp;"_1mM","")</f>
        <v/>
      </c>
      <c r="CF196" s="116" t="s">
        <v>105</v>
      </c>
      <c r="CG196" s="117" t="s">
        <v>105</v>
      </c>
      <c r="CH196" s="85" t="b">
        <f t="shared" si="31"/>
        <v>0</v>
      </c>
      <c r="CI196" s="25"/>
      <c r="CJ196" s="25"/>
      <c r="CK196" s="25"/>
      <c r="CP196" s="85" t="b">
        <f t="shared" si="29"/>
        <v>0</v>
      </c>
      <c r="CQ196" s="85" t="b">
        <f t="shared" si="30"/>
        <v>0</v>
      </c>
      <c r="CS196" s="85" t="b">
        <f>$CS$150</f>
        <v>0</v>
      </c>
      <c r="CY196" s="85" t="b">
        <f>CY156</f>
        <v>0</v>
      </c>
      <c r="DC196" s="25"/>
      <c r="DD196" s="86"/>
      <c r="DE196" s="86"/>
      <c r="DF196" s="86"/>
      <c r="DG196" s="86"/>
      <c r="DH196" s="86"/>
      <c r="DJ196" s="104"/>
      <c r="DS196" s="86"/>
    </row>
    <row r="197" spans="6:123" ht="15" customHeight="1">
      <c r="F197" s="10"/>
      <c r="G197" s="5"/>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3"/>
      <c r="AW197" s="103"/>
      <c r="AX197" s="103"/>
      <c r="AY197" s="103"/>
      <c r="AZ197" s="103"/>
      <c r="BA197" s="102"/>
      <c r="BB197" s="8"/>
      <c r="BC197" s="8"/>
      <c r="BD197" s="8"/>
      <c r="BE197" s="8"/>
      <c r="BF197" s="9"/>
      <c r="BG197" s="7"/>
      <c r="BM197" s="127"/>
      <c r="CB197" s="120"/>
      <c r="CF197" s="116" t="s">
        <v>127</v>
      </c>
      <c r="CG197" s="117" t="s">
        <v>127</v>
      </c>
      <c r="CH197" s="85" t="b">
        <f t="shared" si="31"/>
        <v>0</v>
      </c>
      <c r="CI197" s="25"/>
      <c r="CJ197" s="25"/>
      <c r="CK197" s="25"/>
      <c r="CP197" s="85" t="b">
        <f t="shared" si="29"/>
        <v>0</v>
      </c>
      <c r="CQ197" s="85" t="b">
        <f t="shared" si="30"/>
        <v>0</v>
      </c>
      <c r="CU197" s="85" t="b">
        <f>$CU$152</f>
        <v>0</v>
      </c>
      <c r="CW197" s="85" t="b">
        <f>$CW$154</f>
        <v>0</v>
      </c>
      <c r="CZ197" s="85" t="b">
        <f>CZ157</f>
        <v>0</v>
      </c>
      <c r="DB197" s="85" t="b">
        <f>$DB$159</f>
        <v>0</v>
      </c>
      <c r="DC197" s="25"/>
      <c r="DD197" s="86"/>
      <c r="DE197" s="86"/>
      <c r="DF197" s="86"/>
      <c r="DG197" s="86"/>
      <c r="DH197" s="86"/>
      <c r="DJ197" s="104"/>
      <c r="DS197" s="86"/>
    </row>
    <row r="198" spans="6:123" ht="15" customHeight="1">
      <c r="F198" s="10"/>
      <c r="G198" s="5"/>
      <c r="H198" s="102" t="s">
        <v>130</v>
      </c>
      <c r="I198" s="102"/>
      <c r="J198" s="102"/>
      <c r="K198" s="102"/>
      <c r="L198" s="102"/>
      <c r="M198" s="102"/>
      <c r="N198" s="102"/>
      <c r="O198" s="102"/>
      <c r="P198" s="102"/>
      <c r="Q198" s="102"/>
      <c r="R198" s="102"/>
      <c r="S198" s="102"/>
      <c r="T198" s="102"/>
      <c r="U198" s="102" t="s">
        <v>131</v>
      </c>
      <c r="V198" s="102"/>
      <c r="W198" s="102"/>
      <c r="X198" s="102"/>
      <c r="Y198" s="102"/>
      <c r="Z198" s="102"/>
      <c r="AA198" s="102"/>
      <c r="AB198" s="102"/>
      <c r="AC198" s="102"/>
      <c r="AD198" s="102"/>
      <c r="AE198" s="102"/>
      <c r="AF198" s="102"/>
      <c r="AG198" s="102"/>
      <c r="AH198" s="102" t="s">
        <v>761</v>
      </c>
      <c r="AI198" s="102"/>
      <c r="AJ198" s="102"/>
      <c r="AK198" s="102"/>
      <c r="AL198" s="102"/>
      <c r="AM198" s="102"/>
      <c r="AN198" s="102"/>
      <c r="AO198" s="102"/>
      <c r="AP198" s="102"/>
      <c r="AQ198" s="102"/>
      <c r="AR198" s="102"/>
      <c r="AS198" s="102"/>
      <c r="AT198" s="102"/>
      <c r="AU198" s="102" t="s">
        <v>777</v>
      </c>
      <c r="AV198" s="102"/>
      <c r="AW198" s="102"/>
      <c r="AX198" s="102"/>
      <c r="AY198" s="102"/>
      <c r="AZ198" s="102"/>
      <c r="BA198" s="102"/>
      <c r="BB198" s="8"/>
      <c r="BC198" s="8"/>
      <c r="BD198" s="8"/>
      <c r="BE198" s="8"/>
      <c r="BF198" s="8"/>
      <c r="BG198" s="7"/>
      <c r="BM198" s="127" t="b">
        <v>0</v>
      </c>
      <c r="BN198" s="85" t="b">
        <v>0</v>
      </c>
      <c r="BO198" s="85" t="b">
        <v>0</v>
      </c>
      <c r="BP198" s="85" t="b">
        <v>0</v>
      </c>
      <c r="BQ198" s="85" t="b">
        <v>0</v>
      </c>
      <c r="BR198" s="85" t="b">
        <v>0</v>
      </c>
      <c r="BS198" s="85" t="b">
        <v>0</v>
      </c>
      <c r="BT198" s="85" t="b">
        <v>0</v>
      </c>
      <c r="BU198" s="85" t="str">
        <f>IF(BM198=TRUE,H198,"")</f>
        <v/>
      </c>
      <c r="BV198" s="85" t="str">
        <f>IF(BN198=TRUE,H198&amp;"_1mM","")</f>
        <v/>
      </c>
      <c r="BW198" s="85" t="str">
        <f>IF(BO198=TRUE,U198,"")</f>
        <v/>
      </c>
      <c r="BX198" s="85" t="str">
        <f>IF(BP198=TRUE,U198&amp;"_1mM","")</f>
        <v/>
      </c>
      <c r="BY198" s="85" t="str">
        <f>IF(BQ198=TRUE,AH198,"")</f>
        <v/>
      </c>
      <c r="BZ198" s="85" t="str">
        <f>IF(BR198=TRUE,AH198&amp;"_1mM","")</f>
        <v/>
      </c>
      <c r="CA198" s="85" t="str">
        <f>IF(BS198=TRUE,AU198,"")</f>
        <v/>
      </c>
      <c r="CB198" s="120" t="str">
        <f>IF(BT198=TRUE,AU198&amp;"_1mM","")</f>
        <v/>
      </c>
      <c r="CF198" s="116" t="s">
        <v>132</v>
      </c>
      <c r="CG198" s="117" t="s">
        <v>132</v>
      </c>
      <c r="CH198" s="85" t="b">
        <f t="shared" si="31"/>
        <v>0</v>
      </c>
      <c r="CI198" s="25"/>
      <c r="CJ198" s="25"/>
      <c r="CK198" s="25"/>
      <c r="CP198" s="85" t="b">
        <f t="shared" si="29"/>
        <v>0</v>
      </c>
      <c r="CQ198" s="85" t="b">
        <f t="shared" si="30"/>
        <v>0</v>
      </c>
      <c r="CS198" s="85" t="b">
        <f>$CS$150</f>
        <v>0</v>
      </c>
      <c r="CY198" s="85" t="b">
        <f>CY156</f>
        <v>0</v>
      </c>
      <c r="DC198" s="25"/>
      <c r="DD198" s="86"/>
      <c r="DE198" s="86"/>
      <c r="DF198" s="86"/>
      <c r="DG198" s="86"/>
      <c r="DH198" s="86"/>
      <c r="DJ198" s="104"/>
      <c r="DS198" s="86"/>
    </row>
    <row r="199" spans="6:123" ht="15" customHeight="1">
      <c r="F199" s="10"/>
      <c r="G199" s="5"/>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8"/>
      <c r="BC199" s="8"/>
      <c r="BD199" s="8"/>
      <c r="BE199" s="8"/>
      <c r="BF199" s="8"/>
      <c r="BG199" s="7"/>
      <c r="BM199" s="127"/>
      <c r="CB199" s="120"/>
      <c r="CF199" s="116" t="s">
        <v>133</v>
      </c>
      <c r="CG199" s="117" t="s">
        <v>133</v>
      </c>
      <c r="CH199" s="85" t="b">
        <f t="shared" si="31"/>
        <v>0</v>
      </c>
      <c r="CI199" s="25"/>
      <c r="CJ199" s="25"/>
      <c r="CK199" s="25"/>
      <c r="CP199" s="85" t="b">
        <f t="shared" si="29"/>
        <v>0</v>
      </c>
      <c r="CQ199" s="85" t="b">
        <f t="shared" si="30"/>
        <v>0</v>
      </c>
      <c r="CU199" s="85" t="b">
        <f>$CU$152</f>
        <v>0</v>
      </c>
      <c r="CW199" s="85" t="b">
        <f>$CW$154</f>
        <v>0</v>
      </c>
      <c r="CZ199" s="85" t="b">
        <f>CZ157</f>
        <v>0</v>
      </c>
      <c r="DB199" s="85" t="b">
        <f>$DB$159</f>
        <v>0</v>
      </c>
      <c r="DC199" s="25"/>
      <c r="DD199" s="86"/>
      <c r="DE199" s="86"/>
      <c r="DF199" s="86"/>
      <c r="DG199" s="86"/>
      <c r="DH199" s="86"/>
      <c r="DJ199" s="104"/>
      <c r="DS199" s="86"/>
    </row>
    <row r="200" spans="6:123" ht="15" customHeight="1">
      <c r="F200" s="10"/>
      <c r="G200" s="5"/>
      <c r="H200" s="102" t="s">
        <v>134</v>
      </c>
      <c r="I200" s="102"/>
      <c r="J200" s="102"/>
      <c r="K200" s="102"/>
      <c r="L200" s="102"/>
      <c r="M200" s="102"/>
      <c r="N200" s="102"/>
      <c r="O200" s="102"/>
      <c r="P200" s="102"/>
      <c r="Q200" s="102"/>
      <c r="R200" s="102"/>
      <c r="S200" s="102"/>
      <c r="T200" s="102"/>
      <c r="U200" s="102" t="s">
        <v>135</v>
      </c>
      <c r="V200" s="102"/>
      <c r="W200" s="102"/>
      <c r="X200" s="102"/>
      <c r="Y200" s="102"/>
      <c r="Z200" s="102"/>
      <c r="AA200" s="102"/>
      <c r="AB200" s="102"/>
      <c r="AC200" s="102"/>
      <c r="AD200" s="102"/>
      <c r="AE200" s="102"/>
      <c r="AF200" s="102"/>
      <c r="AG200" s="102"/>
      <c r="AH200" s="102" t="s">
        <v>136</v>
      </c>
      <c r="AI200" s="102"/>
      <c r="AJ200" s="102"/>
      <c r="AK200" s="102"/>
      <c r="AL200" s="102"/>
      <c r="AM200" s="102"/>
      <c r="AN200" s="102"/>
      <c r="AO200" s="102"/>
      <c r="AP200" s="102"/>
      <c r="AQ200" s="102"/>
      <c r="AR200" s="102"/>
      <c r="AS200" s="102"/>
      <c r="AT200" s="102"/>
      <c r="AU200" s="102" t="s">
        <v>139</v>
      </c>
      <c r="AV200" s="102"/>
      <c r="AW200" s="102"/>
      <c r="AX200" s="102"/>
      <c r="AY200" s="102"/>
      <c r="AZ200" s="102"/>
      <c r="BA200" s="102"/>
      <c r="BB200" s="8"/>
      <c r="BC200" s="8"/>
      <c r="BD200" s="8"/>
      <c r="BE200" s="8"/>
      <c r="BF200" s="8"/>
      <c r="BG200" s="7"/>
      <c r="BM200" s="127" t="b">
        <v>0</v>
      </c>
      <c r="BN200" s="85" t="b">
        <v>0</v>
      </c>
      <c r="BO200" s="85" t="b">
        <v>0</v>
      </c>
      <c r="BP200" s="85" t="b">
        <v>0</v>
      </c>
      <c r="BQ200" s="85" t="b">
        <v>0</v>
      </c>
      <c r="BR200" s="85" t="b">
        <v>0</v>
      </c>
      <c r="BS200" s="85" t="b">
        <v>0</v>
      </c>
      <c r="BT200" s="85" t="b">
        <v>0</v>
      </c>
      <c r="BU200" s="85" t="str">
        <f>IF(BM200=TRUE,H200,"")</f>
        <v/>
      </c>
      <c r="BV200" s="85" t="str">
        <f>IF(BN200=TRUE,H200&amp;"_1mM","")</f>
        <v/>
      </c>
      <c r="BW200" s="85" t="str">
        <f>IF(BO200=TRUE,U200,"")</f>
        <v/>
      </c>
      <c r="BX200" s="85" t="str">
        <f>IF(BP200=TRUE,U200&amp;"_1mM","")</f>
        <v/>
      </c>
      <c r="BY200" s="85" t="str">
        <f>IF(BQ200=TRUE,AH200,"")</f>
        <v/>
      </c>
      <c r="BZ200" s="85" t="str">
        <f>IF(BR200=TRUE,AH200&amp;"_1mM","")</f>
        <v/>
      </c>
      <c r="CA200" s="85" t="str">
        <f>IF(BS200=TRUE,AU200,"")</f>
        <v/>
      </c>
      <c r="CB200" s="120" t="str">
        <f>IF(BT200=TRUE,AU200&amp;"_1mM","")</f>
        <v/>
      </c>
      <c r="CF200" s="116" t="s">
        <v>137</v>
      </c>
      <c r="CG200" s="117" t="s">
        <v>137</v>
      </c>
      <c r="CH200" s="85" t="b">
        <f t="shared" si="31"/>
        <v>0</v>
      </c>
      <c r="CI200" s="25"/>
      <c r="CJ200" s="25"/>
      <c r="CK200" s="25"/>
      <c r="CP200" s="85" t="b">
        <f t="shared" si="29"/>
        <v>0</v>
      </c>
      <c r="CQ200" s="85" t="b">
        <f t="shared" si="30"/>
        <v>0</v>
      </c>
      <c r="CS200" s="85" t="b">
        <f>$CS$150</f>
        <v>0</v>
      </c>
      <c r="CY200" s="85" t="b">
        <f>CY156</f>
        <v>0</v>
      </c>
      <c r="DC200" s="25"/>
      <c r="DD200" s="86"/>
      <c r="DE200" s="86"/>
      <c r="DF200" s="86"/>
      <c r="DG200" s="86"/>
      <c r="DH200" s="86"/>
      <c r="DJ200" s="104"/>
      <c r="DS200" s="86"/>
    </row>
    <row r="201" spans="6:123" ht="15" customHeight="1">
      <c r="F201" s="10"/>
      <c r="G201" s="5"/>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8"/>
      <c r="BC201" s="8"/>
      <c r="BD201" s="8"/>
      <c r="BE201" s="8"/>
      <c r="BF201" s="8"/>
      <c r="BG201" s="7"/>
      <c r="BM201" s="127"/>
      <c r="CB201" s="120"/>
      <c r="CF201" s="116" t="s">
        <v>138</v>
      </c>
      <c r="CG201" s="117" t="s">
        <v>138</v>
      </c>
      <c r="CH201" s="85" t="b">
        <f t="shared" si="31"/>
        <v>0</v>
      </c>
      <c r="CI201" s="25"/>
      <c r="CJ201" s="25"/>
      <c r="CK201" s="25"/>
      <c r="CP201" s="85" t="b">
        <f t="shared" si="29"/>
        <v>0</v>
      </c>
      <c r="CQ201" s="85" t="b">
        <f t="shared" si="30"/>
        <v>0</v>
      </c>
      <c r="CU201" s="85" t="b">
        <f>$CU$152</f>
        <v>0</v>
      </c>
      <c r="CW201" s="85" t="b">
        <f>$CW$154</f>
        <v>0</v>
      </c>
      <c r="CZ201" s="85" t="b">
        <f>CZ157</f>
        <v>0</v>
      </c>
      <c r="DB201" s="85" t="b">
        <f>$DB$159</f>
        <v>0</v>
      </c>
      <c r="DC201" s="25"/>
      <c r="DD201" s="86"/>
      <c r="DE201" s="86"/>
      <c r="DF201" s="86"/>
      <c r="DG201" s="86"/>
      <c r="DH201" s="86"/>
      <c r="DJ201" s="104"/>
      <c r="DS201" s="86"/>
    </row>
    <row r="202" spans="6:123" ht="15" customHeight="1">
      <c r="F202" s="10"/>
      <c r="G202" s="5"/>
      <c r="H202" s="102" t="s">
        <v>354</v>
      </c>
      <c r="I202" s="102"/>
      <c r="J202" s="102"/>
      <c r="K202" s="102"/>
      <c r="L202" s="102"/>
      <c r="M202" s="102"/>
      <c r="N202" s="102"/>
      <c r="O202" s="102"/>
      <c r="P202" s="102"/>
      <c r="Q202" s="102"/>
      <c r="R202" s="102"/>
      <c r="S202" s="102"/>
      <c r="T202" s="102"/>
      <c r="U202" s="102" t="s">
        <v>360</v>
      </c>
      <c r="V202" s="102"/>
      <c r="W202" s="102"/>
      <c r="X202" s="102"/>
      <c r="Y202" s="102"/>
      <c r="Z202" s="102"/>
      <c r="AA202" s="102"/>
      <c r="AB202" s="102"/>
      <c r="AC202" s="102"/>
      <c r="AD202" s="102"/>
      <c r="AE202" s="102"/>
      <c r="AF202" s="102"/>
      <c r="AG202" s="102"/>
      <c r="AH202" s="102" t="s">
        <v>140</v>
      </c>
      <c r="AI202" s="102"/>
      <c r="AJ202" s="102"/>
      <c r="AK202" s="102"/>
      <c r="AL202" s="102"/>
      <c r="AM202" s="102"/>
      <c r="AN202" s="102"/>
      <c r="AO202" s="102"/>
      <c r="AP202" s="102"/>
      <c r="AQ202" s="102"/>
      <c r="AR202" s="102"/>
      <c r="AS202" s="102"/>
      <c r="AT202" s="102"/>
      <c r="AU202" s="102" t="s">
        <v>142</v>
      </c>
      <c r="AV202" s="102"/>
      <c r="AW202" s="102"/>
      <c r="AX202" s="102"/>
      <c r="AY202" s="102"/>
      <c r="AZ202" s="102"/>
      <c r="BA202" s="102"/>
      <c r="BB202" s="8"/>
      <c r="BC202" s="8"/>
      <c r="BD202" s="8"/>
      <c r="BE202" s="8"/>
      <c r="BF202" s="8"/>
      <c r="BG202" s="7"/>
      <c r="BM202" s="127" t="b">
        <v>0</v>
      </c>
      <c r="BN202" s="85" t="b">
        <v>0</v>
      </c>
      <c r="BO202" s="85" t="b">
        <v>0</v>
      </c>
      <c r="BP202" s="85" t="b">
        <v>0</v>
      </c>
      <c r="BQ202" s="85" t="b">
        <v>0</v>
      </c>
      <c r="BR202" s="85" t="b">
        <v>0</v>
      </c>
      <c r="BS202" s="85" t="b">
        <v>0</v>
      </c>
      <c r="BT202" s="85" t="b">
        <v>0</v>
      </c>
      <c r="BU202" s="85" t="str">
        <f>IF(BM202=TRUE,H202,"")</f>
        <v/>
      </c>
      <c r="BV202" s="85" t="str">
        <f>IF(BN202=TRUE,H202&amp;"_1mM","")</f>
        <v/>
      </c>
      <c r="BW202" s="85" t="str">
        <f>IF(BO202=TRUE,U202,"")</f>
        <v/>
      </c>
      <c r="BX202" s="85" t="str">
        <f>IF(BP202=TRUE,U202&amp;"_1mM","")</f>
        <v/>
      </c>
      <c r="BY202" s="85" t="str">
        <f>IF(BQ202=TRUE,AH202,"")</f>
        <v/>
      </c>
      <c r="BZ202" s="85" t="str">
        <f>IF(BR202=TRUE,AH202&amp;"_1mM","")</f>
        <v/>
      </c>
      <c r="CA202" s="85" t="str">
        <f>IF(BS202=TRUE,AU202,"")</f>
        <v/>
      </c>
      <c r="CB202" s="120" t="str">
        <f>IF(BT202=TRUE,AU202&amp;"_1mM","")</f>
        <v/>
      </c>
      <c r="CF202" s="116" t="s">
        <v>726</v>
      </c>
      <c r="CG202" s="117" t="s">
        <v>672</v>
      </c>
      <c r="CH202" s="85" t="b">
        <f t="shared" si="31"/>
        <v>0</v>
      </c>
      <c r="CI202" s="25"/>
      <c r="CJ202" s="25"/>
      <c r="CK202" s="25"/>
      <c r="CP202" s="85" t="b">
        <f t="shared" si="29"/>
        <v>0</v>
      </c>
      <c r="CQ202" s="85" t="b">
        <f t="shared" si="30"/>
        <v>0</v>
      </c>
      <c r="CY202" s="85" t="b">
        <f>CY156</f>
        <v>0</v>
      </c>
      <c r="DC202" s="25"/>
      <c r="DD202" s="86"/>
      <c r="DE202" s="86"/>
      <c r="DF202" s="86"/>
      <c r="DG202" s="86"/>
      <c r="DH202" s="86"/>
      <c r="DJ202" s="104"/>
      <c r="DS202" s="86"/>
    </row>
    <row r="203" spans="6:123" ht="15" customHeight="1">
      <c r="F203" s="10"/>
      <c r="G203" s="5"/>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8"/>
      <c r="BC203" s="8"/>
      <c r="BD203" s="8"/>
      <c r="BE203" s="8"/>
      <c r="BF203" s="8"/>
      <c r="BG203" s="7"/>
      <c r="BM203" s="127"/>
      <c r="CB203" s="120"/>
      <c r="CF203" s="116" t="s">
        <v>793</v>
      </c>
      <c r="CG203" s="117" t="s">
        <v>673</v>
      </c>
      <c r="CH203" s="85" t="b">
        <f t="shared" si="31"/>
        <v>0</v>
      </c>
      <c r="CI203" s="25"/>
      <c r="CJ203" s="25"/>
      <c r="CK203" s="25"/>
      <c r="CP203" s="85" t="b">
        <f t="shared" si="29"/>
        <v>0</v>
      </c>
      <c r="CQ203" s="85" t="b">
        <f t="shared" si="30"/>
        <v>0</v>
      </c>
      <c r="CZ203" s="85" t="b">
        <f>CZ157</f>
        <v>0</v>
      </c>
      <c r="DB203" s="85" t="b">
        <f>$DB$159</f>
        <v>0</v>
      </c>
      <c r="DC203" s="25"/>
      <c r="DD203" s="86"/>
      <c r="DE203" s="86"/>
      <c r="DF203" s="86"/>
      <c r="DG203" s="86"/>
      <c r="DH203" s="86"/>
      <c r="DJ203" s="104"/>
      <c r="DS203" s="86"/>
    </row>
    <row r="204" spans="6:123" ht="15" customHeight="1">
      <c r="F204" s="10"/>
      <c r="G204" s="5"/>
      <c r="H204" s="102" t="s">
        <v>143</v>
      </c>
      <c r="I204" s="102"/>
      <c r="J204" s="102"/>
      <c r="K204" s="102"/>
      <c r="L204" s="102"/>
      <c r="M204" s="102"/>
      <c r="N204" s="102"/>
      <c r="O204" s="102"/>
      <c r="P204" s="102"/>
      <c r="Q204" s="102"/>
      <c r="R204" s="102"/>
      <c r="S204" s="102"/>
      <c r="T204" s="102"/>
      <c r="U204" s="102" t="s">
        <v>144</v>
      </c>
      <c r="V204" s="102"/>
      <c r="W204" s="102"/>
      <c r="X204" s="102"/>
      <c r="Y204" s="102"/>
      <c r="Z204" s="102"/>
      <c r="AA204" s="102"/>
      <c r="AB204" s="102"/>
      <c r="AC204" s="102"/>
      <c r="AD204" s="102"/>
      <c r="AE204" s="102"/>
      <c r="AF204" s="102"/>
      <c r="AG204" s="102"/>
      <c r="AH204" s="102" t="s">
        <v>145</v>
      </c>
      <c r="AI204" s="102"/>
      <c r="AJ204" s="102"/>
      <c r="AK204" s="102"/>
      <c r="AL204" s="102"/>
      <c r="AM204" s="102"/>
      <c r="AN204" s="102"/>
      <c r="AO204" s="102"/>
      <c r="AP204" s="102"/>
      <c r="AQ204" s="102"/>
      <c r="AR204" s="102"/>
      <c r="AS204" s="102"/>
      <c r="AT204" s="102"/>
      <c r="AU204" s="102" t="s">
        <v>147</v>
      </c>
      <c r="AV204" s="102"/>
      <c r="AW204" s="102"/>
      <c r="AX204" s="102"/>
      <c r="AY204" s="102"/>
      <c r="AZ204" s="102"/>
      <c r="BA204" s="102"/>
      <c r="BB204" s="8"/>
      <c r="BC204" s="8"/>
      <c r="BD204" s="8"/>
      <c r="BE204" s="8"/>
      <c r="BF204" s="8"/>
      <c r="BG204" s="7"/>
      <c r="BM204" s="127" t="b">
        <v>0</v>
      </c>
      <c r="BN204" s="85" t="b">
        <v>0</v>
      </c>
      <c r="BO204" s="85" t="b">
        <v>0</v>
      </c>
      <c r="BP204" s="85" t="b">
        <v>0</v>
      </c>
      <c r="BQ204" s="85" t="b">
        <v>0</v>
      </c>
      <c r="BR204" s="85" t="b">
        <v>0</v>
      </c>
      <c r="BS204" s="85" t="b">
        <v>0</v>
      </c>
      <c r="BT204" s="85" t="b">
        <v>0</v>
      </c>
      <c r="BU204" s="85" t="str">
        <f>IF(BM204=TRUE,H204,"")</f>
        <v/>
      </c>
      <c r="BV204" s="85" t="str">
        <f>IF(BN204=TRUE,H204&amp;"_1mM","")</f>
        <v/>
      </c>
      <c r="BW204" s="85" t="str">
        <f>IF(BO204=TRUE,U204,"")</f>
        <v/>
      </c>
      <c r="BX204" s="85" t="str">
        <f>IF(BP204=TRUE,U204&amp;"_1mM","")</f>
        <v/>
      </c>
      <c r="BY204" s="85" t="str">
        <f>IF(BQ204=TRUE,AH204,"")</f>
        <v/>
      </c>
      <c r="BZ204" s="85" t="str">
        <f>IF(BR204=TRUE,AH204&amp;"_1mM","")</f>
        <v/>
      </c>
      <c r="CA204" s="85" t="str">
        <f>IF(BS204=TRUE,AU204,"")</f>
        <v/>
      </c>
      <c r="CB204" s="120" t="str">
        <f>IF(BT204=TRUE,AU204&amp;"_1mM","")</f>
        <v/>
      </c>
      <c r="CF204" s="118" t="s">
        <v>107</v>
      </c>
      <c r="CG204" s="117" t="s">
        <v>107</v>
      </c>
      <c r="CH204" s="85" t="b">
        <f t="shared" si="31"/>
        <v>0</v>
      </c>
      <c r="CI204" s="25"/>
      <c r="CJ204" s="25"/>
      <c r="CK204" s="25"/>
      <c r="CP204" s="85" t="b">
        <f t="shared" si="29"/>
        <v>0</v>
      </c>
      <c r="CQ204" s="85" t="b">
        <f t="shared" si="30"/>
        <v>0</v>
      </c>
      <c r="CR204" s="85" t="b">
        <f>$CR$149</f>
        <v>0</v>
      </c>
      <c r="CS204" s="85" t="b">
        <f>$CS$150</f>
        <v>0</v>
      </c>
      <c r="CY204" s="85" t="b">
        <f>CY156</f>
        <v>0</v>
      </c>
      <c r="DC204" s="25"/>
      <c r="DD204" s="86"/>
      <c r="DE204" s="86"/>
      <c r="DF204" s="86"/>
      <c r="DG204" s="86"/>
      <c r="DH204" s="86"/>
      <c r="DJ204" s="104"/>
      <c r="DS204" s="86"/>
    </row>
    <row r="205" spans="6:123" ht="15" customHeight="1">
      <c r="F205" s="10"/>
      <c r="G205" s="5"/>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8"/>
      <c r="BC205" s="8"/>
      <c r="BD205" s="8"/>
      <c r="BE205" s="8"/>
      <c r="BF205" s="8"/>
      <c r="BG205" s="7"/>
      <c r="BM205" s="127"/>
      <c r="CB205" s="120"/>
      <c r="CF205" s="118" t="s">
        <v>141</v>
      </c>
      <c r="CG205" s="117" t="s">
        <v>141</v>
      </c>
      <c r="CH205" s="85" t="b">
        <f t="shared" si="31"/>
        <v>0</v>
      </c>
      <c r="CI205" s="25"/>
      <c r="CJ205" s="25"/>
      <c r="CK205" s="25"/>
      <c r="CP205" s="85" t="b">
        <f t="shared" si="29"/>
        <v>0</v>
      </c>
      <c r="CQ205" s="85" t="b">
        <f t="shared" si="30"/>
        <v>0</v>
      </c>
      <c r="CR205" s="85" t="b">
        <f>$CR$150</f>
        <v>0</v>
      </c>
      <c r="CU205" s="85" t="b">
        <f>$CU$152</f>
        <v>0</v>
      </c>
      <c r="CW205" s="85" t="b">
        <f>$CW$154</f>
        <v>0</v>
      </c>
      <c r="CZ205" s="85" t="b">
        <f>CZ157</f>
        <v>0</v>
      </c>
      <c r="DB205" s="85" t="b">
        <f>$DB$159</f>
        <v>0</v>
      </c>
      <c r="DC205" s="25"/>
      <c r="DD205" s="86"/>
      <c r="DE205" s="86"/>
      <c r="DF205" s="86"/>
      <c r="DG205" s="86"/>
      <c r="DH205" s="86"/>
      <c r="DJ205" s="104"/>
      <c r="DS205" s="86"/>
    </row>
    <row r="206" spans="6:123" ht="15" customHeight="1">
      <c r="F206" s="10"/>
      <c r="G206" s="5"/>
      <c r="H206" s="102" t="s">
        <v>730</v>
      </c>
      <c r="I206" s="102"/>
      <c r="J206" s="102"/>
      <c r="K206" s="102"/>
      <c r="L206" s="102"/>
      <c r="M206" s="102"/>
      <c r="N206" s="102"/>
      <c r="O206" s="102"/>
      <c r="P206" s="102"/>
      <c r="Q206" s="102"/>
      <c r="R206" s="102"/>
      <c r="S206" s="102"/>
      <c r="T206" s="102"/>
      <c r="U206" s="102" t="s">
        <v>746</v>
      </c>
      <c r="V206" s="102"/>
      <c r="W206" s="102"/>
      <c r="X206" s="102"/>
      <c r="Y206" s="102"/>
      <c r="Z206" s="102"/>
      <c r="AA206" s="102"/>
      <c r="AB206" s="102"/>
      <c r="AC206" s="102"/>
      <c r="AD206" s="102"/>
      <c r="AE206" s="102"/>
      <c r="AF206" s="102"/>
      <c r="AG206" s="102"/>
      <c r="AH206" s="102" t="s">
        <v>762</v>
      </c>
      <c r="AI206" s="102"/>
      <c r="AJ206" s="102"/>
      <c r="AK206" s="102"/>
      <c r="AL206" s="102"/>
      <c r="AM206" s="102"/>
      <c r="AN206" s="102"/>
      <c r="AO206" s="102"/>
      <c r="AP206" s="102"/>
      <c r="AQ206" s="102"/>
      <c r="AR206" s="102"/>
      <c r="AS206" s="102"/>
      <c r="AT206" s="102"/>
      <c r="AU206" s="102" t="s">
        <v>778</v>
      </c>
      <c r="AV206" s="103"/>
      <c r="AW206" s="103"/>
      <c r="AX206" s="103"/>
      <c r="AY206" s="103"/>
      <c r="AZ206" s="103"/>
      <c r="BA206" s="102"/>
      <c r="BB206" s="8"/>
      <c r="BC206" s="8"/>
      <c r="BD206" s="8"/>
      <c r="BE206" s="8"/>
      <c r="BF206" s="9"/>
      <c r="BG206" s="7"/>
      <c r="BM206" s="127" t="b">
        <v>0</v>
      </c>
      <c r="BN206" s="85" t="b">
        <v>0</v>
      </c>
      <c r="BO206" s="85" t="b">
        <v>0</v>
      </c>
      <c r="BP206" s="85" t="b">
        <v>0</v>
      </c>
      <c r="BQ206" s="85" t="b">
        <v>0</v>
      </c>
      <c r="BR206" s="85" t="b">
        <v>0</v>
      </c>
      <c r="BS206" s="85" t="b">
        <v>0</v>
      </c>
      <c r="BT206" s="85" t="b">
        <v>0</v>
      </c>
      <c r="BU206" s="85" t="str">
        <f>IF(BM206=TRUE,H206,"")</f>
        <v/>
      </c>
      <c r="BV206" s="85" t="str">
        <f>IF(BN206=TRUE,H206&amp;"_1mM","")</f>
        <v/>
      </c>
      <c r="BW206" s="85" t="str">
        <f>IF(BO206=TRUE,U206,"")</f>
        <v/>
      </c>
      <c r="BX206" s="85" t="str">
        <f>IF(BP206=TRUE,U206&amp;"_1mM","")</f>
        <v/>
      </c>
      <c r="BY206" s="85" t="str">
        <f>IF(BQ206=TRUE,AH206,"")</f>
        <v/>
      </c>
      <c r="BZ206" s="85" t="str">
        <f>IF(BR206=TRUE,AH206&amp;"_1mM","")</f>
        <v/>
      </c>
      <c r="CA206" s="85" t="str">
        <f>IF(BS206=TRUE,AU206,"")</f>
        <v/>
      </c>
      <c r="CB206" s="120" t="str">
        <f>IF(BT206=TRUE,AU206&amp;"_1mM","")</f>
        <v/>
      </c>
      <c r="CF206" s="116" t="s">
        <v>108</v>
      </c>
      <c r="CG206" s="117" t="s">
        <v>108</v>
      </c>
      <c r="CH206" s="85" t="b">
        <f t="shared" si="31"/>
        <v>0</v>
      </c>
      <c r="CI206" s="25"/>
      <c r="CJ206" s="25"/>
      <c r="CK206" s="25"/>
      <c r="CP206" s="85" t="b">
        <f t="shared" si="29"/>
        <v>0</v>
      </c>
      <c r="CQ206" s="85" t="b">
        <f t="shared" si="30"/>
        <v>0</v>
      </c>
      <c r="CS206" s="85" t="b">
        <f>$CS$150</f>
        <v>0</v>
      </c>
      <c r="CY206" s="85" t="b">
        <f>CY156</f>
        <v>0</v>
      </c>
      <c r="DC206" s="25"/>
      <c r="DD206" s="86"/>
      <c r="DE206" s="86"/>
      <c r="DF206" s="86"/>
      <c r="DG206" s="86"/>
      <c r="DH206" s="86"/>
      <c r="DJ206" s="104"/>
      <c r="DS206" s="86"/>
    </row>
    <row r="207" spans="6:123" ht="15" customHeight="1">
      <c r="F207" s="10"/>
      <c r="G207" s="5"/>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3"/>
      <c r="AW207" s="103"/>
      <c r="AX207" s="103"/>
      <c r="AY207" s="103"/>
      <c r="AZ207" s="103"/>
      <c r="BA207" s="102"/>
      <c r="BB207" s="8"/>
      <c r="BC207" s="8"/>
      <c r="BD207" s="8"/>
      <c r="BE207" s="8"/>
      <c r="BF207" s="9"/>
      <c r="BG207" s="7"/>
      <c r="BM207" s="127"/>
      <c r="CB207" s="120"/>
      <c r="CF207" s="116" t="s">
        <v>146</v>
      </c>
      <c r="CG207" s="117" t="s">
        <v>146</v>
      </c>
      <c r="CH207" s="85" t="b">
        <f t="shared" si="31"/>
        <v>0</v>
      </c>
      <c r="CI207" s="25"/>
      <c r="CJ207" s="25"/>
      <c r="CK207" s="25"/>
      <c r="CP207" s="85" t="b">
        <f t="shared" si="29"/>
        <v>0</v>
      </c>
      <c r="CQ207" s="85" t="b">
        <f t="shared" si="30"/>
        <v>0</v>
      </c>
      <c r="CU207" s="85" t="b">
        <f>$CU$152</f>
        <v>0</v>
      </c>
      <c r="CW207" s="85" t="b">
        <f>$CW$154</f>
        <v>0</v>
      </c>
      <c r="CZ207" s="85" t="b">
        <f>CZ157</f>
        <v>0</v>
      </c>
      <c r="DB207" s="85" t="b">
        <f>$DB$159</f>
        <v>0</v>
      </c>
      <c r="DC207" s="25"/>
      <c r="DD207" s="86"/>
      <c r="DE207" s="86"/>
      <c r="DF207" s="86"/>
      <c r="DG207" s="86"/>
      <c r="DH207" s="86"/>
      <c r="DJ207" s="104"/>
      <c r="DS207" s="86"/>
    </row>
    <row r="208" spans="6:123" ht="15" customHeight="1">
      <c r="F208" s="10"/>
      <c r="G208" s="5"/>
      <c r="H208" s="102" t="s">
        <v>731</v>
      </c>
      <c r="I208" s="102"/>
      <c r="J208" s="102"/>
      <c r="K208" s="102"/>
      <c r="L208" s="102"/>
      <c r="M208" s="102"/>
      <c r="N208" s="102"/>
      <c r="O208" s="102"/>
      <c r="P208" s="102"/>
      <c r="Q208" s="102"/>
      <c r="R208" s="102"/>
      <c r="S208" s="102"/>
      <c r="T208" s="102"/>
      <c r="U208" s="102" t="s">
        <v>747</v>
      </c>
      <c r="V208" s="102"/>
      <c r="W208" s="102"/>
      <c r="X208" s="102"/>
      <c r="Y208" s="102"/>
      <c r="Z208" s="102"/>
      <c r="AA208" s="102"/>
      <c r="AB208" s="102"/>
      <c r="AC208" s="102"/>
      <c r="AD208" s="102"/>
      <c r="AE208" s="102"/>
      <c r="AF208" s="102"/>
      <c r="AG208" s="102"/>
      <c r="AH208" s="102" t="s">
        <v>417</v>
      </c>
      <c r="AI208" s="102"/>
      <c r="AJ208" s="102"/>
      <c r="AK208" s="102"/>
      <c r="AL208" s="102"/>
      <c r="AM208" s="102"/>
      <c r="AN208" s="102"/>
      <c r="AO208" s="102"/>
      <c r="AP208" s="102"/>
      <c r="AQ208" s="102"/>
      <c r="AR208" s="102"/>
      <c r="AS208" s="102"/>
      <c r="AT208" s="102"/>
      <c r="AU208" s="102" t="s">
        <v>419</v>
      </c>
      <c r="AV208" s="102"/>
      <c r="AW208" s="102"/>
      <c r="AX208" s="102"/>
      <c r="AY208" s="102"/>
      <c r="AZ208" s="102"/>
      <c r="BA208" s="102"/>
      <c r="BB208" s="8"/>
      <c r="BC208" s="8"/>
      <c r="BD208" s="8"/>
      <c r="BE208" s="8"/>
      <c r="BF208" s="8"/>
      <c r="BG208" s="7"/>
      <c r="BM208" s="127" t="b">
        <v>0</v>
      </c>
      <c r="BN208" s="85" t="b">
        <v>0</v>
      </c>
      <c r="BO208" s="85" t="b">
        <v>0</v>
      </c>
      <c r="BP208" s="85" t="b">
        <v>0</v>
      </c>
      <c r="BQ208" s="85" t="b">
        <v>0</v>
      </c>
      <c r="BR208" s="85" t="b">
        <v>0</v>
      </c>
      <c r="BS208" s="85" t="b">
        <v>0</v>
      </c>
      <c r="BT208" s="85" t="b">
        <v>0</v>
      </c>
      <c r="BU208" s="85" t="str">
        <f>IF(BM208=TRUE,H208,"")</f>
        <v/>
      </c>
      <c r="BV208" s="85" t="str">
        <f>IF(BN208=TRUE,H208&amp;"_1mM","")</f>
        <v/>
      </c>
      <c r="BW208" s="85" t="str">
        <f>IF(BO208=TRUE,U208,"")</f>
        <v/>
      </c>
      <c r="BX208" s="85" t="str">
        <f>IF(BP208=TRUE,U208&amp;"_1mM","")</f>
        <v/>
      </c>
      <c r="BY208" s="85" t="str">
        <f>IF(BQ208=TRUE,AH208,"")</f>
        <v/>
      </c>
      <c r="BZ208" s="85" t="str">
        <f>IF(BR208=TRUE,AH208&amp;"_1mM","")</f>
        <v/>
      </c>
      <c r="CA208" s="85" t="str">
        <f>IF(BS208=TRUE,AU208,"")</f>
        <v/>
      </c>
      <c r="CB208" s="120" t="str">
        <f>IF(BT208=TRUE,AU208&amp;"_1mM","")</f>
        <v/>
      </c>
      <c r="CF208" s="116" t="s">
        <v>109</v>
      </c>
      <c r="CG208" s="117" t="s">
        <v>109</v>
      </c>
      <c r="CH208" s="85" t="b">
        <f t="shared" si="31"/>
        <v>0</v>
      </c>
      <c r="CI208" s="25"/>
      <c r="CJ208" s="25"/>
      <c r="CK208" s="25"/>
      <c r="CP208" s="85" t="b">
        <f t="shared" si="29"/>
        <v>0</v>
      </c>
      <c r="CQ208" s="85" t="b">
        <f t="shared" si="30"/>
        <v>0</v>
      </c>
      <c r="CS208" s="85" t="b">
        <f>$CS$150</f>
        <v>0</v>
      </c>
      <c r="CY208" s="85" t="b">
        <f>CY156</f>
        <v>0</v>
      </c>
      <c r="DC208" s="25"/>
      <c r="DD208" s="86"/>
      <c r="DE208" s="86"/>
      <c r="DF208" s="86"/>
      <c r="DG208" s="86"/>
      <c r="DH208" s="86"/>
      <c r="DJ208" s="104"/>
      <c r="DS208" s="86"/>
    </row>
    <row r="209" spans="6:123" ht="15" customHeight="1">
      <c r="F209" s="10"/>
      <c r="G209" s="5"/>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8"/>
      <c r="BC209" s="8"/>
      <c r="BD209" s="8"/>
      <c r="BE209" s="8"/>
      <c r="BF209" s="8"/>
      <c r="BG209" s="7"/>
      <c r="BM209" s="127"/>
      <c r="CB209" s="120"/>
      <c r="CF209" s="116" t="s">
        <v>148</v>
      </c>
      <c r="CG209" s="117" t="s">
        <v>148</v>
      </c>
      <c r="CH209" s="85" t="b">
        <f t="shared" si="31"/>
        <v>0</v>
      </c>
      <c r="CI209" s="25"/>
      <c r="CJ209" s="25"/>
      <c r="CK209" s="25"/>
      <c r="CP209" s="85" t="b">
        <f t="shared" si="29"/>
        <v>0</v>
      </c>
      <c r="CQ209" s="85" t="b">
        <f t="shared" si="30"/>
        <v>0</v>
      </c>
      <c r="CU209" s="85" t="b">
        <f>$CU$152</f>
        <v>0</v>
      </c>
      <c r="CW209" s="85" t="b">
        <f>$CW$154</f>
        <v>0</v>
      </c>
      <c r="CZ209" s="85" t="b">
        <f>CZ157</f>
        <v>0</v>
      </c>
      <c r="DB209" s="85" t="b">
        <f>$DB$159</f>
        <v>0</v>
      </c>
      <c r="DC209" s="25"/>
      <c r="DD209" s="86"/>
      <c r="DE209" s="86"/>
      <c r="DF209" s="86"/>
      <c r="DG209" s="86"/>
      <c r="DH209" s="86"/>
      <c r="DJ209" s="104"/>
      <c r="DS209" s="86"/>
    </row>
    <row r="210" spans="6:123" ht="15" customHeight="1">
      <c r="F210" s="10"/>
      <c r="G210" s="5"/>
      <c r="H210" s="102" t="s">
        <v>149</v>
      </c>
      <c r="I210" s="102"/>
      <c r="J210" s="102"/>
      <c r="K210" s="102"/>
      <c r="L210" s="102"/>
      <c r="M210" s="102"/>
      <c r="N210" s="102"/>
      <c r="O210" s="102"/>
      <c r="P210" s="102"/>
      <c r="Q210" s="102"/>
      <c r="R210" s="102"/>
      <c r="S210" s="102"/>
      <c r="T210" s="102"/>
      <c r="U210" s="102" t="s">
        <v>151</v>
      </c>
      <c r="V210" s="102"/>
      <c r="W210" s="102"/>
      <c r="X210" s="102"/>
      <c r="Y210" s="102"/>
      <c r="Z210" s="102"/>
      <c r="AA210" s="102"/>
      <c r="AB210" s="102"/>
      <c r="AC210" s="102"/>
      <c r="AD210" s="102"/>
      <c r="AE210" s="102"/>
      <c r="AF210" s="102"/>
      <c r="AG210" s="102"/>
      <c r="AH210" s="102" t="s">
        <v>152</v>
      </c>
      <c r="AI210" s="102"/>
      <c r="AJ210" s="102"/>
      <c r="AK210" s="102"/>
      <c r="AL210" s="102"/>
      <c r="AM210" s="102"/>
      <c r="AN210" s="102"/>
      <c r="AO210" s="102"/>
      <c r="AP210" s="102"/>
      <c r="AQ210" s="102"/>
      <c r="AR210" s="102"/>
      <c r="AS210" s="102"/>
      <c r="AT210" s="102"/>
      <c r="AU210" s="102" t="s">
        <v>153</v>
      </c>
      <c r="AV210" s="102"/>
      <c r="AW210" s="102"/>
      <c r="AX210" s="102"/>
      <c r="AY210" s="102"/>
      <c r="AZ210" s="102"/>
      <c r="BA210" s="102"/>
      <c r="BB210" s="8"/>
      <c r="BC210" s="8"/>
      <c r="BD210" s="8"/>
      <c r="BE210" s="8"/>
      <c r="BF210" s="8"/>
      <c r="BG210" s="7"/>
      <c r="BM210" s="127" t="b">
        <v>0</v>
      </c>
      <c r="BN210" s="85" t="b">
        <v>0</v>
      </c>
      <c r="BO210" s="85" t="b">
        <v>0</v>
      </c>
      <c r="BP210" s="85" t="b">
        <v>0</v>
      </c>
      <c r="BQ210" s="85" t="b">
        <v>0</v>
      </c>
      <c r="BR210" s="85" t="b">
        <v>0</v>
      </c>
      <c r="BS210" s="85" t="b">
        <v>0</v>
      </c>
      <c r="BT210" s="85" t="b">
        <v>0</v>
      </c>
      <c r="BU210" s="85" t="str">
        <f>IF(BM210=TRUE,H210,"")</f>
        <v/>
      </c>
      <c r="BV210" s="85" t="str">
        <f>IF(BN210=TRUE,H210&amp;"_1mM","")</f>
        <v/>
      </c>
      <c r="BW210" s="85" t="str">
        <f>IF(BO210=TRUE,U210,"")</f>
        <v/>
      </c>
      <c r="BX210" s="85" t="str">
        <f>IF(BP210=TRUE,U210&amp;"_1mM","")</f>
        <v/>
      </c>
      <c r="BY210" s="85" t="str">
        <f>IF(BQ210=TRUE,AH210,"")</f>
        <v/>
      </c>
      <c r="BZ210" s="85" t="str">
        <f>IF(BR210=TRUE,AH210&amp;"_1mM","")</f>
        <v/>
      </c>
      <c r="CA210" s="85" t="str">
        <f>IF(BS210=TRUE,AU210,"")</f>
        <v/>
      </c>
      <c r="CB210" s="120" t="str">
        <f>IF(BT210=TRUE,AU210&amp;"_1mM","")</f>
        <v/>
      </c>
      <c r="CF210" s="116" t="s">
        <v>110</v>
      </c>
      <c r="CG210" s="117" t="s">
        <v>110</v>
      </c>
      <c r="CH210" s="85" t="b">
        <f t="shared" si="31"/>
        <v>0</v>
      </c>
      <c r="CI210" s="25"/>
      <c r="CJ210" s="25"/>
      <c r="CK210" s="25"/>
      <c r="CP210" s="85" t="b">
        <f t="shared" si="29"/>
        <v>0</v>
      </c>
      <c r="CQ210" s="85" t="b">
        <f t="shared" si="30"/>
        <v>0</v>
      </c>
      <c r="CR210" s="85" t="b">
        <f>$CR$149</f>
        <v>0</v>
      </c>
      <c r="CS210" s="85" t="b">
        <f>$CS$150</f>
        <v>0</v>
      </c>
      <c r="CY210" s="85" t="b">
        <f>CY156</f>
        <v>0</v>
      </c>
      <c r="DC210" s="25"/>
      <c r="DD210" s="86"/>
      <c r="DE210" s="86"/>
      <c r="DF210" s="86"/>
      <c r="DG210" s="86"/>
      <c r="DH210" s="86"/>
      <c r="DJ210" s="104"/>
      <c r="DS210" s="86"/>
    </row>
    <row r="211" spans="6:123" ht="15" customHeight="1">
      <c r="F211" s="10"/>
      <c r="G211" s="5"/>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8"/>
      <c r="BC211" s="8"/>
      <c r="BD211" s="8"/>
      <c r="BE211" s="8"/>
      <c r="BF211" s="8"/>
      <c r="BG211" s="7"/>
      <c r="BM211" s="127"/>
      <c r="CB211" s="120"/>
      <c r="CF211" s="116" t="s">
        <v>150</v>
      </c>
      <c r="CG211" s="117" t="s">
        <v>150</v>
      </c>
      <c r="CH211" s="85" t="b">
        <f t="shared" si="31"/>
        <v>0</v>
      </c>
      <c r="CI211" s="25"/>
      <c r="CJ211" s="25"/>
      <c r="CK211" s="25"/>
      <c r="CP211" s="85" t="b">
        <f t="shared" si="29"/>
        <v>0</v>
      </c>
      <c r="CQ211" s="85" t="b">
        <f t="shared" si="30"/>
        <v>0</v>
      </c>
      <c r="CR211" s="85" t="b">
        <f>$CR$150</f>
        <v>0</v>
      </c>
      <c r="CU211" s="85" t="b">
        <f>$CU$152</f>
        <v>0</v>
      </c>
      <c r="CW211" s="85" t="b">
        <f>$CW$154</f>
        <v>0</v>
      </c>
      <c r="CZ211" s="85" t="b">
        <f>CZ157</f>
        <v>0</v>
      </c>
      <c r="DB211" s="85" t="b">
        <f>$DB$159</f>
        <v>0</v>
      </c>
      <c r="DC211" s="25"/>
      <c r="DD211" s="86"/>
      <c r="DE211" s="86"/>
      <c r="DF211" s="86"/>
      <c r="DG211" s="86"/>
      <c r="DH211" s="86"/>
      <c r="DJ211" s="104"/>
      <c r="DS211" s="86"/>
    </row>
    <row r="212" spans="6:123" ht="15" customHeight="1">
      <c r="F212" s="10"/>
      <c r="G212" s="5"/>
      <c r="H212" s="102" t="s">
        <v>732</v>
      </c>
      <c r="I212" s="102"/>
      <c r="J212" s="102"/>
      <c r="K212" s="102"/>
      <c r="L212" s="102"/>
      <c r="M212" s="102"/>
      <c r="N212" s="102"/>
      <c r="O212" s="102"/>
      <c r="P212" s="102"/>
      <c r="Q212" s="102"/>
      <c r="R212" s="102"/>
      <c r="S212" s="102"/>
      <c r="T212" s="102"/>
      <c r="U212" s="102" t="s">
        <v>748</v>
      </c>
      <c r="V212" s="102"/>
      <c r="W212" s="102"/>
      <c r="X212" s="102"/>
      <c r="Y212" s="102"/>
      <c r="Z212" s="102"/>
      <c r="AA212" s="102"/>
      <c r="AB212" s="102"/>
      <c r="AC212" s="102"/>
      <c r="AD212" s="102"/>
      <c r="AE212" s="102"/>
      <c r="AF212" s="102"/>
      <c r="AG212" s="102"/>
      <c r="AH212" s="102" t="s">
        <v>763</v>
      </c>
      <c r="AI212" s="102"/>
      <c r="AJ212" s="102"/>
      <c r="AK212" s="102"/>
      <c r="AL212" s="102"/>
      <c r="AM212" s="102"/>
      <c r="AN212" s="102"/>
      <c r="AO212" s="102"/>
      <c r="AP212" s="102"/>
      <c r="AQ212" s="102"/>
      <c r="AR212" s="102"/>
      <c r="AS212" s="102"/>
      <c r="AT212" s="102"/>
      <c r="AU212" s="102" t="s">
        <v>156</v>
      </c>
      <c r="AV212" s="103"/>
      <c r="AW212" s="103"/>
      <c r="AX212" s="103"/>
      <c r="AY212" s="103"/>
      <c r="AZ212" s="103"/>
      <c r="BA212" s="102"/>
      <c r="BB212" s="8"/>
      <c r="BC212" s="8"/>
      <c r="BD212" s="8"/>
      <c r="BE212" s="8"/>
      <c r="BF212" s="9"/>
      <c r="BG212" s="7"/>
      <c r="BM212" s="127" t="b">
        <v>0</v>
      </c>
      <c r="BN212" s="85" t="b">
        <v>0</v>
      </c>
      <c r="BO212" s="85" t="b">
        <v>0</v>
      </c>
      <c r="BP212" s="85" t="b">
        <v>0</v>
      </c>
      <c r="BQ212" s="85" t="b">
        <v>0</v>
      </c>
      <c r="BR212" s="85" t="b">
        <v>0</v>
      </c>
      <c r="BS212" s="85" t="b">
        <v>0</v>
      </c>
      <c r="BT212" s="85" t="b">
        <v>0</v>
      </c>
      <c r="BU212" s="85" t="str">
        <f>IF(BM212=TRUE,H212,"")</f>
        <v/>
      </c>
      <c r="BV212" s="85" t="str">
        <f>IF(BN212=TRUE,H212&amp;"_1mM","")</f>
        <v/>
      </c>
      <c r="BW212" s="85" t="str">
        <f>IF(BO212=TRUE,U212,"")</f>
        <v/>
      </c>
      <c r="BX212" s="85" t="str">
        <f>IF(BP212=TRUE,U212&amp;"_1mM","")</f>
        <v/>
      </c>
      <c r="BY212" s="85" t="str">
        <f>IF(BQ212=TRUE,AH212,"")</f>
        <v/>
      </c>
      <c r="BZ212" s="85" t="str">
        <f>IF(BR212=TRUE,AH212&amp;"_1mM","")</f>
        <v/>
      </c>
      <c r="CA212" s="85" t="str">
        <f>IF(BS212=TRUE,AU212,"")</f>
        <v/>
      </c>
      <c r="CB212" s="120" t="str">
        <f>IF(BT212=TRUE,AU212&amp;"_1mM","")</f>
        <v/>
      </c>
      <c r="CF212" s="116" t="s">
        <v>739</v>
      </c>
      <c r="CG212" s="117" t="s">
        <v>794</v>
      </c>
      <c r="CH212" s="85" t="b">
        <f t="shared" si="31"/>
        <v>0</v>
      </c>
      <c r="CI212" s="25"/>
      <c r="CJ212" s="25"/>
      <c r="CK212" s="25"/>
      <c r="CP212" s="85" t="b">
        <f t="shared" si="29"/>
        <v>0</v>
      </c>
      <c r="CQ212" s="85" t="b">
        <f t="shared" si="30"/>
        <v>0</v>
      </c>
      <c r="CY212" s="85" t="b">
        <f>CY156</f>
        <v>0</v>
      </c>
      <c r="DC212" s="25"/>
      <c r="DD212" s="86"/>
      <c r="DE212" s="86"/>
      <c r="DF212" s="86"/>
      <c r="DG212" s="86"/>
      <c r="DH212" s="86"/>
      <c r="DJ212" s="104"/>
      <c r="DS212" s="86"/>
    </row>
    <row r="213" spans="6:123" ht="15" customHeight="1">
      <c r="F213" s="10"/>
      <c r="G213" s="5"/>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3"/>
      <c r="AW213" s="103"/>
      <c r="AX213" s="103"/>
      <c r="AY213" s="103"/>
      <c r="AZ213" s="103"/>
      <c r="BA213" s="102"/>
      <c r="BB213" s="8"/>
      <c r="BC213" s="8"/>
      <c r="BD213" s="8"/>
      <c r="BE213" s="8"/>
      <c r="BF213" s="9"/>
      <c r="BG213" s="7"/>
      <c r="BM213" s="127"/>
      <c r="CB213" s="120"/>
      <c r="CF213" s="116" t="s">
        <v>795</v>
      </c>
      <c r="CG213" s="119" t="s">
        <v>796</v>
      </c>
      <c r="CH213" s="85" t="b">
        <f t="shared" si="31"/>
        <v>0</v>
      </c>
      <c r="CI213" s="25"/>
      <c r="CJ213" s="25"/>
      <c r="CK213" s="25"/>
      <c r="CP213" s="85" t="b">
        <f t="shared" si="29"/>
        <v>0</v>
      </c>
      <c r="CQ213" s="85" t="b">
        <f t="shared" si="30"/>
        <v>0</v>
      </c>
      <c r="CZ213" s="85" t="b">
        <f>CZ157</f>
        <v>0</v>
      </c>
      <c r="DB213" s="85" t="b">
        <f>$DB$159</f>
        <v>0</v>
      </c>
      <c r="DC213" s="25"/>
      <c r="DD213" s="86"/>
      <c r="DE213" s="86"/>
      <c r="DF213" s="86"/>
      <c r="DG213" s="86"/>
      <c r="DH213" s="86"/>
      <c r="DJ213" s="104"/>
      <c r="DS213" s="86"/>
    </row>
    <row r="214" spans="6:123" ht="15" customHeight="1">
      <c r="F214" s="10"/>
      <c r="G214" s="5"/>
      <c r="H214" s="102" t="s">
        <v>157</v>
      </c>
      <c r="I214" s="102"/>
      <c r="J214" s="102"/>
      <c r="K214" s="102"/>
      <c r="L214" s="102"/>
      <c r="M214" s="102"/>
      <c r="N214" s="102"/>
      <c r="O214" s="102"/>
      <c r="P214" s="102"/>
      <c r="Q214" s="102"/>
      <c r="R214" s="102"/>
      <c r="S214" s="102"/>
      <c r="T214" s="102"/>
      <c r="U214" s="102" t="s">
        <v>749</v>
      </c>
      <c r="V214" s="102"/>
      <c r="W214" s="102"/>
      <c r="X214" s="102"/>
      <c r="Y214" s="102"/>
      <c r="Z214" s="102"/>
      <c r="AA214" s="102"/>
      <c r="AB214" s="102"/>
      <c r="AC214" s="102"/>
      <c r="AD214" s="102"/>
      <c r="AE214" s="102"/>
      <c r="AF214" s="102"/>
      <c r="AG214" s="102"/>
      <c r="AH214" s="102" t="s">
        <v>764</v>
      </c>
      <c r="AI214" s="102"/>
      <c r="AJ214" s="102"/>
      <c r="AK214" s="102"/>
      <c r="AL214" s="102"/>
      <c r="AM214" s="102"/>
      <c r="AN214" s="102"/>
      <c r="AO214" s="102"/>
      <c r="AP214" s="102"/>
      <c r="AQ214" s="102"/>
      <c r="AR214" s="102"/>
      <c r="AS214" s="102"/>
      <c r="AT214" s="102"/>
      <c r="AU214" s="102" t="s">
        <v>779</v>
      </c>
      <c r="AV214" s="102"/>
      <c r="AW214" s="102"/>
      <c r="AX214" s="102"/>
      <c r="AY214" s="102"/>
      <c r="AZ214" s="102"/>
      <c r="BA214" s="102"/>
      <c r="BB214" s="8"/>
      <c r="BC214" s="8"/>
      <c r="BD214" s="8"/>
      <c r="BE214" s="8"/>
      <c r="BF214" s="8"/>
      <c r="BG214" s="7"/>
      <c r="BM214" s="127" t="b">
        <v>0</v>
      </c>
      <c r="BN214" s="85" t="b">
        <v>0</v>
      </c>
      <c r="BO214" s="85" t="b">
        <v>0</v>
      </c>
      <c r="BP214" s="85" t="b">
        <v>0</v>
      </c>
      <c r="BQ214" s="85" t="b">
        <v>0</v>
      </c>
      <c r="BR214" s="85" t="b">
        <v>0</v>
      </c>
      <c r="BS214" s="85" t="b">
        <v>0</v>
      </c>
      <c r="BT214" s="85" t="b">
        <v>0</v>
      </c>
      <c r="BU214" s="85" t="str">
        <f>IF(BM214=TRUE,H214,"")</f>
        <v/>
      </c>
      <c r="BV214" s="85" t="str">
        <f>IF(BN214=TRUE,H214&amp;"_1mM","")</f>
        <v/>
      </c>
      <c r="BW214" s="85" t="str">
        <f>IF(BO214=TRUE,U214,"")</f>
        <v/>
      </c>
      <c r="BX214" s="85" t="str">
        <f>IF(BP214=TRUE,U214&amp;"_1mM","")</f>
        <v/>
      </c>
      <c r="BY214" s="85" t="str">
        <f>IF(BQ214=TRUE,AH214,"")</f>
        <v/>
      </c>
      <c r="BZ214" s="85" t="str">
        <f>IF(BR214=TRUE,AH214&amp;"_1mM","")</f>
        <v/>
      </c>
      <c r="CA214" s="85" t="str">
        <f>IF(BS214=TRUE,AU214,"")</f>
        <v/>
      </c>
      <c r="CB214" s="120" t="str">
        <f>IF(BT214=TRUE,AU214&amp;"_1mM","")</f>
        <v/>
      </c>
      <c r="CF214" s="116" t="s">
        <v>754</v>
      </c>
      <c r="CG214" s="119" t="s">
        <v>154</v>
      </c>
      <c r="CH214" s="85" t="b">
        <f t="shared" si="31"/>
        <v>0</v>
      </c>
      <c r="CI214" s="25"/>
      <c r="CJ214" s="25"/>
      <c r="CK214" s="25"/>
      <c r="CP214" s="85" t="b">
        <f t="shared" si="29"/>
        <v>0</v>
      </c>
      <c r="CQ214" s="85" t="b">
        <f t="shared" si="30"/>
        <v>0</v>
      </c>
      <c r="CY214" s="85" t="b">
        <f>CY156</f>
        <v>0</v>
      </c>
      <c r="DC214" s="25"/>
      <c r="DD214" s="86"/>
      <c r="DE214" s="86"/>
      <c r="DF214" s="86"/>
      <c r="DG214" s="86"/>
      <c r="DH214" s="86"/>
      <c r="DJ214" s="104"/>
      <c r="DS214" s="86"/>
    </row>
    <row r="215" spans="6:123" ht="15" customHeight="1">
      <c r="F215" s="10"/>
      <c r="G215" s="5"/>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8"/>
      <c r="BC215" s="8"/>
      <c r="BD215" s="8"/>
      <c r="BE215" s="8"/>
      <c r="BF215" s="8"/>
      <c r="BG215" s="7"/>
      <c r="BM215" s="127"/>
      <c r="CB215" s="120"/>
      <c r="CF215" s="116" t="s">
        <v>797</v>
      </c>
      <c r="CG215" s="119" t="s">
        <v>155</v>
      </c>
      <c r="CH215" s="85" t="b">
        <f t="shared" si="31"/>
        <v>0</v>
      </c>
      <c r="CI215" s="25"/>
      <c r="CJ215" s="25"/>
      <c r="CK215" s="25"/>
      <c r="CP215" s="85" t="b">
        <f t="shared" si="29"/>
        <v>0</v>
      </c>
      <c r="CQ215" s="85" t="b">
        <f t="shared" si="30"/>
        <v>0</v>
      </c>
      <c r="CZ215" s="85" t="b">
        <f>CZ157</f>
        <v>0</v>
      </c>
      <c r="DB215" s="85" t="b">
        <f>$DB$159</f>
        <v>0</v>
      </c>
      <c r="DC215" s="25"/>
      <c r="DD215" s="86"/>
      <c r="DE215" s="86"/>
      <c r="DF215" s="86"/>
      <c r="DG215" s="86"/>
      <c r="DH215" s="86"/>
      <c r="DJ215" s="104"/>
      <c r="DS215" s="86"/>
    </row>
    <row r="216" spans="6:123" ht="15" customHeight="1">
      <c r="F216" s="10"/>
      <c r="G216" s="5"/>
      <c r="H216" s="102" t="s">
        <v>158</v>
      </c>
      <c r="I216" s="102"/>
      <c r="J216" s="102"/>
      <c r="K216" s="102"/>
      <c r="L216" s="102"/>
      <c r="M216" s="102"/>
      <c r="N216" s="102"/>
      <c r="O216" s="102"/>
      <c r="P216" s="102"/>
      <c r="Q216" s="102"/>
      <c r="R216" s="102"/>
      <c r="S216" s="102"/>
      <c r="T216" s="102"/>
      <c r="U216" s="102" t="s">
        <v>432</v>
      </c>
      <c r="V216" s="102"/>
      <c r="W216" s="102"/>
      <c r="X216" s="102"/>
      <c r="Y216" s="102"/>
      <c r="Z216" s="102"/>
      <c r="AA216" s="102"/>
      <c r="AB216" s="102"/>
      <c r="AC216" s="102"/>
      <c r="AD216" s="102"/>
      <c r="AE216" s="102"/>
      <c r="AF216" s="102"/>
      <c r="AG216" s="102"/>
      <c r="AH216" s="102" t="s">
        <v>434</v>
      </c>
      <c r="AI216" s="102"/>
      <c r="AJ216" s="102"/>
      <c r="AK216" s="102"/>
      <c r="AL216" s="102"/>
      <c r="AM216" s="102"/>
      <c r="AN216" s="102"/>
      <c r="AO216" s="102"/>
      <c r="AP216" s="102"/>
      <c r="AQ216" s="102"/>
      <c r="AR216" s="102"/>
      <c r="AS216" s="102"/>
      <c r="AT216" s="102"/>
      <c r="AU216" s="102" t="s">
        <v>780</v>
      </c>
      <c r="AV216" s="102"/>
      <c r="AW216" s="102"/>
      <c r="AX216" s="102"/>
      <c r="AY216" s="102"/>
      <c r="AZ216" s="102"/>
      <c r="BA216" s="102"/>
      <c r="BB216" s="8"/>
      <c r="BC216" s="8"/>
      <c r="BD216" s="8"/>
      <c r="BE216" s="8"/>
      <c r="BF216" s="8"/>
      <c r="BG216" s="7"/>
      <c r="BM216" s="127" t="b">
        <v>0</v>
      </c>
      <c r="BN216" s="85" t="b">
        <v>0</v>
      </c>
      <c r="BO216" s="85" t="b">
        <v>0</v>
      </c>
      <c r="BP216" s="85" t="b">
        <v>0</v>
      </c>
      <c r="BQ216" s="85" t="b">
        <v>0</v>
      </c>
      <c r="BR216" s="85" t="b">
        <v>0</v>
      </c>
      <c r="BS216" s="85" t="b">
        <v>0</v>
      </c>
      <c r="BT216" s="85" t="b">
        <v>0</v>
      </c>
      <c r="BU216" s="85" t="str">
        <f>IF(BM216=TRUE,H216,"")</f>
        <v/>
      </c>
      <c r="BV216" s="85" t="str">
        <f>IF(BN216=TRUE,H216&amp;"_1mM","")</f>
        <v/>
      </c>
      <c r="BW216" s="85" t="str">
        <f>IF(BO216=TRUE,U216,"")</f>
        <v/>
      </c>
      <c r="BX216" s="85" t="str">
        <f>IF(BP216=TRUE,U216&amp;"_1mM","")</f>
        <v/>
      </c>
      <c r="BY216" s="85" t="str">
        <f>IF(BQ216=TRUE,AH216,"")</f>
        <v/>
      </c>
      <c r="BZ216" s="85" t="str">
        <f>IF(BR216=TRUE,AH216&amp;"_1mM","")</f>
        <v/>
      </c>
      <c r="CA216" s="85" t="str">
        <f>IF(BS216=TRUE,AU216,"")</f>
        <v/>
      </c>
      <c r="CB216" s="120" t="str">
        <f>IF(BT216=TRUE,AU216&amp;"_1mM","")</f>
        <v/>
      </c>
      <c r="CF216" s="116" t="s">
        <v>770</v>
      </c>
      <c r="CG216" s="119" t="s">
        <v>798</v>
      </c>
      <c r="CH216" s="85" t="b">
        <f t="shared" si="31"/>
        <v>0</v>
      </c>
      <c r="CI216" s="25"/>
      <c r="CJ216" s="25"/>
      <c r="CK216" s="25"/>
      <c r="CP216" s="85" t="b">
        <f t="shared" si="29"/>
        <v>0</v>
      </c>
      <c r="CQ216" s="85" t="b">
        <f t="shared" si="30"/>
        <v>0</v>
      </c>
      <c r="CY216" s="85" t="b">
        <f>CY156</f>
        <v>0</v>
      </c>
      <c r="DC216" s="25"/>
      <c r="DD216" s="86"/>
      <c r="DE216" s="86"/>
      <c r="DF216" s="86"/>
      <c r="DG216" s="86"/>
      <c r="DH216" s="86"/>
      <c r="DJ216" s="104"/>
      <c r="DS216" s="86"/>
    </row>
    <row r="217" spans="6:123" ht="15" customHeight="1">
      <c r="F217" s="10"/>
      <c r="G217" s="5"/>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8"/>
      <c r="BC217" s="8"/>
      <c r="BD217" s="8"/>
      <c r="BE217" s="8"/>
      <c r="BF217" s="8"/>
      <c r="BG217" s="7"/>
      <c r="BM217" s="127"/>
      <c r="CB217" s="120"/>
      <c r="CF217" s="116" t="s">
        <v>799</v>
      </c>
      <c r="CG217" s="119" t="s">
        <v>800</v>
      </c>
      <c r="CH217" s="85" t="b">
        <f t="shared" si="31"/>
        <v>0</v>
      </c>
      <c r="CI217" s="25"/>
      <c r="CJ217" s="25"/>
      <c r="CK217" s="25"/>
      <c r="CP217" s="85" t="b">
        <f t="shared" si="29"/>
        <v>0</v>
      </c>
      <c r="CQ217" s="85" t="b">
        <f t="shared" si="30"/>
        <v>0</v>
      </c>
      <c r="CZ217" s="85" t="b">
        <f>CZ157</f>
        <v>0</v>
      </c>
      <c r="DB217" s="85" t="b">
        <f>$DB$159</f>
        <v>0</v>
      </c>
      <c r="DC217" s="25"/>
      <c r="DD217" s="86"/>
      <c r="DE217" s="86"/>
      <c r="DF217" s="86"/>
      <c r="DG217" s="86"/>
      <c r="DH217" s="86"/>
      <c r="DJ217" s="104"/>
      <c r="DS217" s="86"/>
    </row>
    <row r="218" spans="6:123" ht="15" customHeight="1">
      <c r="F218" s="10"/>
      <c r="G218" s="5"/>
      <c r="H218" s="102" t="s">
        <v>733</v>
      </c>
      <c r="I218" s="102"/>
      <c r="J218" s="102"/>
      <c r="K218" s="102"/>
      <c r="L218" s="102"/>
      <c r="M218" s="102"/>
      <c r="N218" s="102"/>
      <c r="O218" s="102"/>
      <c r="P218" s="102"/>
      <c r="Q218" s="102"/>
      <c r="R218" s="102"/>
      <c r="S218" s="102"/>
      <c r="T218" s="102"/>
      <c r="U218" s="102" t="s">
        <v>750</v>
      </c>
      <c r="V218" s="102"/>
      <c r="W218" s="102"/>
      <c r="X218" s="102"/>
      <c r="Y218" s="102"/>
      <c r="Z218" s="102"/>
      <c r="AA218" s="102"/>
      <c r="AB218" s="102"/>
      <c r="AC218" s="102"/>
      <c r="AD218" s="102"/>
      <c r="AE218" s="102"/>
      <c r="AF218" s="102"/>
      <c r="AG218" s="102"/>
      <c r="AH218" s="102" t="s">
        <v>765</v>
      </c>
      <c r="AI218" s="102"/>
      <c r="AJ218" s="102"/>
      <c r="AK218" s="102"/>
      <c r="AL218" s="102"/>
      <c r="AM218" s="102"/>
      <c r="AN218" s="102"/>
      <c r="AO218" s="102"/>
      <c r="AP218" s="102"/>
      <c r="AQ218" s="102"/>
      <c r="AR218" s="102"/>
      <c r="AS218" s="102"/>
      <c r="AT218" s="102"/>
      <c r="AU218" s="102" t="s">
        <v>161</v>
      </c>
      <c r="AV218" s="103"/>
      <c r="AW218" s="103"/>
      <c r="AX218" s="103"/>
      <c r="AY218" s="103"/>
      <c r="AZ218" s="103"/>
      <c r="BA218" s="102"/>
      <c r="BB218" s="8"/>
      <c r="BC218" s="8"/>
      <c r="BD218" s="8"/>
      <c r="BE218" s="8"/>
      <c r="BF218" s="9"/>
      <c r="BG218" s="7"/>
      <c r="BM218" s="127" t="b">
        <v>0</v>
      </c>
      <c r="BN218" s="85" t="b">
        <v>0</v>
      </c>
      <c r="BO218" s="85" t="b">
        <v>0</v>
      </c>
      <c r="BP218" s="85" t="b">
        <v>0</v>
      </c>
      <c r="BQ218" s="85" t="b">
        <v>0</v>
      </c>
      <c r="BR218" s="85" t="b">
        <v>0</v>
      </c>
      <c r="BS218" s="85" t="b">
        <v>0</v>
      </c>
      <c r="BT218" s="85" t="b">
        <v>0</v>
      </c>
      <c r="BU218" s="85" t="str">
        <f>IF(BM218=TRUE,H218,"")</f>
        <v/>
      </c>
      <c r="BV218" s="85" t="str">
        <f>IF(BN218=TRUE,H218&amp;"_1mM","")</f>
        <v/>
      </c>
      <c r="BW218" s="85" t="str">
        <f>IF(BO218=TRUE,U218,"")</f>
        <v/>
      </c>
      <c r="BX218" s="85" t="str">
        <f>IF(BP218=TRUE,U218&amp;"_1mM","")</f>
        <v/>
      </c>
      <c r="BY218" s="85" t="str">
        <f>IF(BQ218=TRUE,AH218,"")</f>
        <v/>
      </c>
      <c r="BZ218" s="85" t="str">
        <f>IF(BR218=TRUE,AH218&amp;"_1mM","")</f>
        <v/>
      </c>
      <c r="CA218" s="85" t="str">
        <f>IF(BS218=TRUE,AU218,"")</f>
        <v/>
      </c>
      <c r="CB218" s="120" t="str">
        <f>IF(BT218=TRUE,AU218&amp;"_1mM","")</f>
        <v/>
      </c>
      <c r="CF218" s="116" t="s">
        <v>734</v>
      </c>
      <c r="CG218" s="119" t="s">
        <v>674</v>
      </c>
      <c r="CH218" s="85" t="b">
        <f t="shared" si="31"/>
        <v>0</v>
      </c>
      <c r="CI218" s="25"/>
      <c r="CJ218" s="25"/>
      <c r="CK218" s="25"/>
      <c r="CP218" s="85" t="b">
        <f t="shared" si="29"/>
        <v>0</v>
      </c>
      <c r="CQ218" s="85" t="b">
        <f t="shared" si="30"/>
        <v>0</v>
      </c>
      <c r="CY218" s="85" t="b">
        <f>CY156</f>
        <v>0</v>
      </c>
      <c r="DC218" s="25"/>
      <c r="DD218" s="86"/>
      <c r="DE218" s="86"/>
      <c r="DF218" s="86"/>
      <c r="DG218" s="86"/>
      <c r="DH218" s="86"/>
      <c r="DJ218" s="104"/>
      <c r="DS218" s="86"/>
    </row>
    <row r="219" spans="6:123" ht="15.75" customHeight="1">
      <c r="F219" s="10"/>
      <c r="G219" s="5"/>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3"/>
      <c r="AW219" s="103"/>
      <c r="AX219" s="103"/>
      <c r="AY219" s="103"/>
      <c r="AZ219" s="103"/>
      <c r="BA219" s="102"/>
      <c r="BB219" s="8"/>
      <c r="BC219" s="8"/>
      <c r="BD219" s="8"/>
      <c r="BE219" s="8"/>
      <c r="BF219" s="9"/>
      <c r="BG219" s="7"/>
      <c r="BM219" s="127"/>
      <c r="CB219" s="120"/>
      <c r="CF219" s="116" t="s">
        <v>801</v>
      </c>
      <c r="CG219" s="119" t="s">
        <v>675</v>
      </c>
      <c r="CH219" s="85" t="b">
        <f t="shared" si="31"/>
        <v>0</v>
      </c>
      <c r="CI219" s="25"/>
      <c r="CJ219" s="25"/>
      <c r="CK219" s="25"/>
      <c r="CP219" s="85" t="b">
        <f t="shared" si="29"/>
        <v>0</v>
      </c>
      <c r="CQ219" s="85" t="b">
        <f t="shared" si="30"/>
        <v>0</v>
      </c>
      <c r="CZ219" s="85" t="b">
        <f>CZ157</f>
        <v>0</v>
      </c>
      <c r="DB219" s="85" t="b">
        <f>$DB$159</f>
        <v>0</v>
      </c>
      <c r="DC219" s="25"/>
      <c r="DD219" s="86"/>
      <c r="DE219" s="86"/>
      <c r="DF219" s="86"/>
      <c r="DG219" s="86"/>
      <c r="DH219" s="86"/>
      <c r="DJ219" s="104"/>
      <c r="DS219" s="86"/>
    </row>
    <row r="220" spans="6:123" ht="15" customHeight="1">
      <c r="F220" s="10"/>
      <c r="G220" s="5"/>
      <c r="H220" s="102" t="s">
        <v>164</v>
      </c>
      <c r="I220" s="102"/>
      <c r="J220" s="102"/>
      <c r="K220" s="102"/>
      <c r="L220" s="102"/>
      <c r="M220" s="102"/>
      <c r="N220" s="102"/>
      <c r="O220" s="102"/>
      <c r="P220" s="102"/>
      <c r="Q220" s="102"/>
      <c r="R220" s="102"/>
      <c r="S220" s="102"/>
      <c r="T220" s="102"/>
      <c r="U220" s="102" t="s">
        <v>165</v>
      </c>
      <c r="V220" s="102"/>
      <c r="W220" s="102"/>
      <c r="X220" s="102"/>
      <c r="Y220" s="102"/>
      <c r="Z220" s="102"/>
      <c r="AA220" s="102"/>
      <c r="AB220" s="102"/>
      <c r="AC220" s="102"/>
      <c r="AD220" s="102"/>
      <c r="AE220" s="102"/>
      <c r="AF220" s="102"/>
      <c r="AG220" s="102"/>
      <c r="AH220" s="102" t="s">
        <v>166</v>
      </c>
      <c r="AI220" s="102"/>
      <c r="AJ220" s="102"/>
      <c r="AK220" s="102"/>
      <c r="AL220" s="102"/>
      <c r="AM220" s="102"/>
      <c r="AN220" s="102"/>
      <c r="AO220" s="102"/>
      <c r="AP220" s="102"/>
      <c r="AQ220" s="102"/>
      <c r="AR220" s="102"/>
      <c r="AS220" s="102"/>
      <c r="AT220" s="102"/>
      <c r="AU220" s="102" t="s">
        <v>167</v>
      </c>
      <c r="AV220" s="102"/>
      <c r="AW220" s="102"/>
      <c r="AX220" s="102"/>
      <c r="AY220" s="102"/>
      <c r="AZ220" s="102"/>
      <c r="BA220" s="102"/>
      <c r="BB220" s="8"/>
      <c r="BC220" s="8"/>
      <c r="BD220" s="8"/>
      <c r="BE220" s="8"/>
      <c r="BF220" s="8"/>
      <c r="BG220" s="7"/>
      <c r="BM220" s="127" t="b">
        <v>0</v>
      </c>
      <c r="BN220" s="85" t="b">
        <v>0</v>
      </c>
      <c r="BO220" s="85" t="b">
        <v>0</v>
      </c>
      <c r="BP220" s="85" t="b">
        <v>0</v>
      </c>
      <c r="BQ220" s="85" t="b">
        <v>0</v>
      </c>
      <c r="BR220" s="85" t="b">
        <v>0</v>
      </c>
      <c r="BS220" s="85" t="b">
        <v>0</v>
      </c>
      <c r="BT220" s="85" t="b">
        <v>0</v>
      </c>
      <c r="BU220" s="85" t="str">
        <f>IF(BM220=TRUE,H220,"")</f>
        <v/>
      </c>
      <c r="BV220" s="85" t="str">
        <f>IF(BN220=TRUE,H220&amp;"_1mM","")</f>
        <v/>
      </c>
      <c r="BW220" s="85" t="str">
        <f>IF(BO220=TRUE,U220,"")</f>
        <v/>
      </c>
      <c r="BX220" s="85" t="str">
        <f>IF(BP220=TRUE,U220&amp;"_1mM","")</f>
        <v/>
      </c>
      <c r="BY220" s="85" t="str">
        <f>IF(BQ220=TRUE,AH220,"")</f>
        <v/>
      </c>
      <c r="BZ220" s="85" t="str">
        <f>IF(BR220=TRUE,AH220&amp;"_1mM","")</f>
        <v/>
      </c>
      <c r="CA220" s="85" t="str">
        <f>IF(BS220=TRUE,AU220,"")</f>
        <v/>
      </c>
      <c r="CB220" s="120" t="str">
        <f>IF(BT220=TRUE,AU220&amp;"_1mM","")</f>
        <v/>
      </c>
      <c r="CF220" s="116" t="s">
        <v>741</v>
      </c>
      <c r="CG220" s="119" t="s">
        <v>802</v>
      </c>
      <c r="CH220" s="85" t="b">
        <f t="shared" si="31"/>
        <v>0</v>
      </c>
      <c r="CI220" s="25"/>
      <c r="CJ220" s="25"/>
      <c r="CK220" s="25"/>
      <c r="CP220" s="85" t="b">
        <f t="shared" si="29"/>
        <v>0</v>
      </c>
      <c r="CQ220" s="85" t="b">
        <f t="shared" si="30"/>
        <v>0</v>
      </c>
      <c r="CY220" s="85" t="b">
        <f>CY156</f>
        <v>0</v>
      </c>
      <c r="DC220" s="25"/>
      <c r="DD220" s="86"/>
      <c r="DE220" s="86"/>
      <c r="DF220" s="86"/>
      <c r="DG220" s="86"/>
      <c r="DH220" s="86"/>
      <c r="DJ220" s="104"/>
      <c r="DS220" s="86"/>
    </row>
    <row r="221" spans="6:123" ht="15" customHeight="1">
      <c r="F221" s="10"/>
      <c r="G221" s="5"/>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8"/>
      <c r="BC221" s="8"/>
      <c r="BD221" s="8"/>
      <c r="BE221" s="8"/>
      <c r="BF221" s="8"/>
      <c r="BG221" s="7"/>
      <c r="BM221" s="127"/>
      <c r="CB221" s="120"/>
      <c r="CF221" s="116" t="s">
        <v>803</v>
      </c>
      <c r="CG221" s="119" t="s">
        <v>804</v>
      </c>
      <c r="CH221" s="85" t="b">
        <f t="shared" si="31"/>
        <v>0</v>
      </c>
      <c r="CI221" s="25"/>
      <c r="CJ221" s="25"/>
      <c r="CK221" s="25"/>
      <c r="CP221" s="85" t="b">
        <f t="shared" si="29"/>
        <v>0</v>
      </c>
      <c r="CQ221" s="85" t="b">
        <f t="shared" si="30"/>
        <v>0</v>
      </c>
      <c r="CZ221" s="85" t="b">
        <f>CZ157</f>
        <v>0</v>
      </c>
      <c r="DB221" s="85" t="b">
        <f>$DB$159</f>
        <v>0</v>
      </c>
      <c r="DC221" s="25"/>
      <c r="DD221" s="86"/>
      <c r="DE221" s="86"/>
      <c r="DF221" s="86"/>
      <c r="DG221" s="86"/>
      <c r="DH221" s="86"/>
      <c r="DJ221" s="104"/>
      <c r="DS221" s="86"/>
    </row>
    <row r="222" spans="6:123" ht="15" customHeight="1">
      <c r="F222" s="10"/>
      <c r="G222" s="5"/>
      <c r="H222" s="102" t="s">
        <v>170</v>
      </c>
      <c r="I222" s="102"/>
      <c r="J222" s="102"/>
      <c r="K222" s="102"/>
      <c r="L222" s="102"/>
      <c r="M222" s="102"/>
      <c r="N222" s="102"/>
      <c r="O222" s="102"/>
      <c r="P222" s="102"/>
      <c r="Q222" s="102"/>
      <c r="R222" s="102"/>
      <c r="S222" s="102"/>
      <c r="T222" s="102"/>
      <c r="U222" s="102" t="s">
        <v>450</v>
      </c>
      <c r="V222" s="102"/>
      <c r="W222" s="102"/>
      <c r="X222" s="102"/>
      <c r="Y222" s="102"/>
      <c r="Z222" s="102"/>
      <c r="AA222" s="102"/>
      <c r="AB222" s="102"/>
      <c r="AC222" s="102"/>
      <c r="AD222" s="102"/>
      <c r="AE222" s="102"/>
      <c r="AF222" s="102"/>
      <c r="AG222" s="102"/>
      <c r="AH222" s="102" t="s">
        <v>452</v>
      </c>
      <c r="AI222" s="102"/>
      <c r="AJ222" s="102"/>
      <c r="AK222" s="102"/>
      <c r="AL222" s="102"/>
      <c r="AM222" s="102"/>
      <c r="AN222" s="102"/>
      <c r="AO222" s="102"/>
      <c r="AP222" s="102"/>
      <c r="AQ222" s="102"/>
      <c r="AR222" s="102"/>
      <c r="AS222" s="102"/>
      <c r="AT222" s="102"/>
      <c r="AU222" s="102" t="s">
        <v>171</v>
      </c>
      <c r="AV222" s="102"/>
      <c r="AW222" s="102"/>
      <c r="AX222" s="102"/>
      <c r="AY222" s="102"/>
      <c r="AZ222" s="102"/>
      <c r="BA222" s="102"/>
      <c r="BB222" s="8"/>
      <c r="BC222" s="8"/>
      <c r="BD222" s="8"/>
      <c r="BE222" s="8"/>
      <c r="BF222" s="8"/>
      <c r="BG222" s="7"/>
      <c r="BM222" s="127" t="b">
        <v>0</v>
      </c>
      <c r="BN222" s="85" t="b">
        <v>0</v>
      </c>
      <c r="BO222" s="85" t="b">
        <v>0</v>
      </c>
      <c r="BP222" s="85" t="b">
        <v>0</v>
      </c>
      <c r="BQ222" s="85" t="b">
        <v>0</v>
      </c>
      <c r="BR222" s="85" t="b">
        <v>0</v>
      </c>
      <c r="BS222" s="85" t="b">
        <v>0</v>
      </c>
      <c r="BT222" s="85" t="b">
        <v>0</v>
      </c>
      <c r="BU222" s="85" t="str">
        <f>IF(BM222=TRUE,H222,"")</f>
        <v/>
      </c>
      <c r="BV222" s="85" t="str">
        <f>IF(BN222=TRUE,H222&amp;"_1mM","")</f>
        <v/>
      </c>
      <c r="BW222" s="85" t="str">
        <f>IF(BO222=TRUE,U222,"")</f>
        <v/>
      </c>
      <c r="BX222" s="85" t="str">
        <f>IF(BP222=TRUE,U222&amp;"_1mM","")</f>
        <v/>
      </c>
      <c r="BY222" s="85" t="str">
        <f>IF(BQ222=TRUE,AH222,"")</f>
        <v/>
      </c>
      <c r="BZ222" s="85" t="str">
        <f>IF(BR222=TRUE,AH222&amp;"_1mM","")</f>
        <v/>
      </c>
      <c r="CA222" s="85" t="str">
        <f>IF(BS222=TRUE,AU222,"")</f>
        <v/>
      </c>
      <c r="CB222" s="120" t="str">
        <f>IF(BT222=TRUE,AU222&amp;"_1mM","")</f>
        <v/>
      </c>
      <c r="CF222" s="116" t="s">
        <v>755</v>
      </c>
      <c r="CG222" s="119" t="s">
        <v>805</v>
      </c>
      <c r="CH222" s="85" t="b">
        <f t="shared" si="31"/>
        <v>0</v>
      </c>
      <c r="CI222" s="25"/>
      <c r="CJ222" s="25"/>
      <c r="CK222" s="25"/>
      <c r="CP222" s="85" t="b">
        <f t="shared" si="29"/>
        <v>0</v>
      </c>
      <c r="CQ222" s="85" t="b">
        <f t="shared" si="30"/>
        <v>0</v>
      </c>
      <c r="CY222" s="85" t="b">
        <f>CY156</f>
        <v>0</v>
      </c>
      <c r="DC222" s="25"/>
      <c r="DD222" s="86"/>
      <c r="DE222" s="86"/>
      <c r="DF222" s="86"/>
      <c r="DG222" s="86"/>
      <c r="DH222" s="86"/>
      <c r="DJ222" s="104"/>
      <c r="DS222" s="86"/>
    </row>
    <row r="223" spans="6:123" ht="15" customHeight="1">
      <c r="F223" s="10"/>
      <c r="G223" s="5"/>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8"/>
      <c r="BC223" s="8"/>
      <c r="BD223" s="8"/>
      <c r="BE223" s="8"/>
      <c r="BF223" s="8"/>
      <c r="BG223" s="7"/>
      <c r="BM223" s="127"/>
      <c r="CB223" s="120"/>
      <c r="CF223" s="116" t="s">
        <v>806</v>
      </c>
      <c r="CG223" s="119" t="s">
        <v>807</v>
      </c>
      <c r="CH223" s="85" t="b">
        <f t="shared" si="31"/>
        <v>0</v>
      </c>
      <c r="CI223" s="25"/>
      <c r="CJ223" s="25"/>
      <c r="CK223" s="25"/>
      <c r="CP223" s="85" t="b">
        <f t="shared" si="29"/>
        <v>0</v>
      </c>
      <c r="CQ223" s="85" t="b">
        <f t="shared" si="30"/>
        <v>0</v>
      </c>
      <c r="CZ223" s="85" t="b">
        <f>CZ157</f>
        <v>0</v>
      </c>
      <c r="DB223" s="85" t="b">
        <f>$DB$159</f>
        <v>0</v>
      </c>
      <c r="DC223" s="25"/>
      <c r="DD223" s="86"/>
      <c r="DE223" s="86"/>
      <c r="DF223" s="86"/>
      <c r="DG223" s="86"/>
      <c r="DH223" s="86"/>
      <c r="DJ223" s="104"/>
      <c r="DS223" s="86"/>
    </row>
    <row r="224" spans="6:123" ht="15" customHeight="1">
      <c r="F224" s="10"/>
      <c r="G224" s="5"/>
      <c r="H224" s="102" t="s">
        <v>172</v>
      </c>
      <c r="I224" s="102"/>
      <c r="J224" s="102"/>
      <c r="K224" s="102"/>
      <c r="L224" s="102"/>
      <c r="M224" s="102"/>
      <c r="N224" s="102"/>
      <c r="O224" s="102"/>
      <c r="P224" s="102"/>
      <c r="Q224" s="102"/>
      <c r="R224" s="102"/>
      <c r="S224" s="102"/>
      <c r="T224" s="102"/>
      <c r="U224" s="102" t="s">
        <v>173</v>
      </c>
      <c r="V224" s="102"/>
      <c r="W224" s="102"/>
      <c r="X224" s="102"/>
      <c r="Y224" s="102"/>
      <c r="Z224" s="102"/>
      <c r="AA224" s="102"/>
      <c r="AB224" s="102"/>
      <c r="AC224" s="102"/>
      <c r="AD224" s="102"/>
      <c r="AE224" s="102"/>
      <c r="AF224" s="102"/>
      <c r="AG224" s="102"/>
      <c r="AH224" s="102" t="s">
        <v>174</v>
      </c>
      <c r="AI224" s="102"/>
      <c r="AJ224" s="102"/>
      <c r="AK224" s="102"/>
      <c r="AL224" s="102"/>
      <c r="AM224" s="102"/>
      <c r="AN224" s="102"/>
      <c r="AO224" s="102"/>
      <c r="AP224" s="102"/>
      <c r="AQ224" s="102"/>
      <c r="AR224" s="102"/>
      <c r="AS224" s="102"/>
      <c r="AT224" s="102"/>
      <c r="AU224" s="102" t="s">
        <v>175</v>
      </c>
      <c r="AV224" s="102"/>
      <c r="AW224" s="102"/>
      <c r="AX224" s="102"/>
      <c r="AY224" s="102"/>
      <c r="AZ224" s="102"/>
      <c r="BA224" s="102"/>
      <c r="BB224" s="8"/>
      <c r="BC224" s="8"/>
      <c r="BD224" s="8"/>
      <c r="BE224" s="8"/>
      <c r="BF224" s="8"/>
      <c r="BG224" s="7"/>
      <c r="BM224" s="127" t="b">
        <v>0</v>
      </c>
      <c r="BN224" s="85" t="b">
        <v>0</v>
      </c>
      <c r="BO224" s="85" t="b">
        <v>0</v>
      </c>
      <c r="BP224" s="85" t="b">
        <v>0</v>
      </c>
      <c r="BQ224" s="85" t="b">
        <v>0</v>
      </c>
      <c r="BR224" s="85" t="b">
        <v>0</v>
      </c>
      <c r="BS224" s="85" t="b">
        <v>0</v>
      </c>
      <c r="BT224" s="85" t="b">
        <v>0</v>
      </c>
      <c r="BU224" s="85" t="str">
        <f>IF(BM224=TRUE,H224,"")</f>
        <v/>
      </c>
      <c r="BV224" s="85" t="str">
        <f>IF(BN224=TRUE,H224&amp;"_1mM","")</f>
        <v/>
      </c>
      <c r="BW224" s="85" t="str">
        <f>IF(BO224=TRUE,U224,"")</f>
        <v/>
      </c>
      <c r="BX224" s="85" t="str">
        <f>IF(BP224=TRUE,U224&amp;"_1mM","")</f>
        <v/>
      </c>
      <c r="BY224" s="85" t="str">
        <f>IF(BQ224=TRUE,AH224,"")</f>
        <v/>
      </c>
      <c r="BZ224" s="85" t="str">
        <f>IF(BR224=TRUE,AH224&amp;"_1mM","")</f>
        <v/>
      </c>
      <c r="CA224" s="85" t="str">
        <f>IF(BS224=TRUE,AU224,"")</f>
        <v/>
      </c>
      <c r="CB224" s="120" t="str">
        <f>IF(BT224=TRUE,AU224&amp;"_1mM","")</f>
        <v/>
      </c>
      <c r="CF224" s="116" t="s">
        <v>772</v>
      </c>
      <c r="CG224" s="119" t="s">
        <v>159</v>
      </c>
      <c r="CH224" s="85" t="b">
        <f t="shared" si="31"/>
        <v>0</v>
      </c>
      <c r="CI224" s="25"/>
      <c r="CJ224" s="25"/>
      <c r="CK224" s="25"/>
      <c r="CP224" s="85" t="b">
        <f t="shared" si="29"/>
        <v>0</v>
      </c>
      <c r="CQ224" s="85" t="b">
        <f t="shared" si="30"/>
        <v>0</v>
      </c>
      <c r="CY224" s="85" t="b">
        <f>CY156</f>
        <v>0</v>
      </c>
      <c r="DC224" s="25"/>
      <c r="DD224" s="86"/>
      <c r="DE224" s="86"/>
      <c r="DF224" s="86"/>
      <c r="DG224" s="86"/>
      <c r="DH224" s="86"/>
      <c r="DJ224" s="104"/>
      <c r="DS224" s="86"/>
    </row>
    <row r="225" spans="2:123" ht="15" customHeight="1">
      <c r="F225" s="10"/>
      <c r="G225" s="5"/>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8"/>
      <c r="BC225" s="8"/>
      <c r="BD225" s="8"/>
      <c r="BE225" s="8"/>
      <c r="BF225" s="8"/>
      <c r="BG225" s="7"/>
      <c r="BM225" s="127"/>
      <c r="CB225" s="120"/>
      <c r="CF225" s="116" t="s">
        <v>808</v>
      </c>
      <c r="CG225" s="119" t="s">
        <v>160</v>
      </c>
      <c r="CH225" s="85" t="b">
        <f t="shared" si="31"/>
        <v>0</v>
      </c>
      <c r="CI225" s="25"/>
      <c r="CJ225" s="25"/>
      <c r="CK225" s="25"/>
      <c r="CP225" s="85" t="b">
        <f t="shared" si="29"/>
        <v>0</v>
      </c>
      <c r="CQ225" s="85" t="b">
        <f t="shared" si="30"/>
        <v>0</v>
      </c>
      <c r="CZ225" s="85" t="b">
        <f>CZ157</f>
        <v>0</v>
      </c>
      <c r="DB225" s="85" t="b">
        <f>$DB$159</f>
        <v>0</v>
      </c>
      <c r="DC225" s="25"/>
      <c r="DD225" s="86"/>
      <c r="DE225" s="86"/>
      <c r="DF225" s="86"/>
      <c r="DG225" s="86"/>
      <c r="DH225" s="86"/>
      <c r="DJ225" s="104"/>
      <c r="DS225" s="86"/>
    </row>
    <row r="226" spans="2:123" ht="15" customHeight="1">
      <c r="F226" s="10"/>
      <c r="G226" s="5"/>
      <c r="H226" s="102" t="s">
        <v>178</v>
      </c>
      <c r="I226" s="102"/>
      <c r="J226" s="102"/>
      <c r="K226" s="102"/>
      <c r="L226" s="102"/>
      <c r="M226" s="102"/>
      <c r="N226" s="102"/>
      <c r="O226" s="102"/>
      <c r="P226" s="102"/>
      <c r="Q226" s="102"/>
      <c r="R226" s="102"/>
      <c r="S226" s="102"/>
      <c r="T226" s="102"/>
      <c r="U226" s="102" t="s">
        <v>179</v>
      </c>
      <c r="V226" s="102"/>
      <c r="W226" s="102"/>
      <c r="X226" s="102"/>
      <c r="Y226" s="102"/>
      <c r="Z226" s="102"/>
      <c r="AA226" s="102"/>
      <c r="AB226" s="102"/>
      <c r="AC226" s="102"/>
      <c r="AD226" s="102"/>
      <c r="AE226" s="102"/>
      <c r="AF226" s="102"/>
      <c r="AG226" s="102"/>
      <c r="AH226" s="102" t="s">
        <v>766</v>
      </c>
      <c r="AI226" s="102"/>
      <c r="AJ226" s="102"/>
      <c r="AK226" s="102"/>
      <c r="AL226" s="102"/>
      <c r="AM226" s="102"/>
      <c r="AN226" s="102"/>
      <c r="AO226" s="102"/>
      <c r="AP226" s="102"/>
      <c r="AQ226" s="102"/>
      <c r="AR226" s="102"/>
      <c r="AS226" s="102"/>
      <c r="AT226" s="102"/>
      <c r="AU226" s="102" t="s">
        <v>180</v>
      </c>
      <c r="AV226" s="102"/>
      <c r="AW226" s="102"/>
      <c r="AX226" s="102"/>
      <c r="AY226" s="102"/>
      <c r="AZ226" s="102"/>
      <c r="BA226" s="102"/>
      <c r="BB226" s="8"/>
      <c r="BC226" s="8"/>
      <c r="BD226" s="8"/>
      <c r="BE226" s="8"/>
      <c r="BF226" s="8"/>
      <c r="BG226" s="7"/>
      <c r="BM226" s="127" t="b">
        <v>0</v>
      </c>
      <c r="BN226" s="85" t="b">
        <v>0</v>
      </c>
      <c r="BO226" s="85" t="b">
        <v>0</v>
      </c>
      <c r="BP226" s="85" t="b">
        <v>0</v>
      </c>
      <c r="BQ226" s="85" t="b">
        <v>0</v>
      </c>
      <c r="BR226" s="85" t="b">
        <v>0</v>
      </c>
      <c r="BS226" s="85" t="b">
        <v>0</v>
      </c>
      <c r="BT226" s="85" t="b">
        <v>0</v>
      </c>
      <c r="BU226" s="85" t="str">
        <f>IF(BM226=TRUE,H226,"")</f>
        <v/>
      </c>
      <c r="BV226" s="85" t="str">
        <f>IF(BN226=TRUE,H226&amp;"_1mM","")</f>
        <v/>
      </c>
      <c r="BW226" s="85" t="str">
        <f>IF(BO226=TRUE,U226,"")</f>
        <v/>
      </c>
      <c r="BX226" s="85" t="str">
        <f>IF(BP226=TRUE,U226&amp;"_1mM","")</f>
        <v/>
      </c>
      <c r="BY226" s="85" t="str">
        <f>IF(BQ226=TRUE,AH226,"")</f>
        <v/>
      </c>
      <c r="BZ226" s="85" t="str">
        <f>IF(BR226=TRUE,AH226&amp;"_1mM","")</f>
        <v/>
      </c>
      <c r="CA226" s="85" t="str">
        <f>IF(BS226=TRUE,AU226,"")</f>
        <v/>
      </c>
      <c r="CB226" s="120" t="str">
        <f>IF(BT226=TRUE,AU226&amp;"_1mM","")</f>
        <v/>
      </c>
      <c r="CF226" s="118" t="s">
        <v>727</v>
      </c>
      <c r="CG226" s="119" t="s">
        <v>162</v>
      </c>
      <c r="CH226" s="85" t="b">
        <f t="shared" si="31"/>
        <v>0</v>
      </c>
      <c r="CI226" s="25"/>
      <c r="CJ226" s="25"/>
      <c r="CK226" s="25"/>
      <c r="CP226" s="85" t="b">
        <f t="shared" ref="CP226:CP289" si="32">IF(COUNTIF(DJ:DJ,CF226)&gt;0,TRUE,FALSE)</f>
        <v>0</v>
      </c>
      <c r="CQ226" s="85" t="b">
        <f t="shared" ref="CQ226:CQ289" si="33">IF(COUNTIF($BU$164:$CB$339,CF226)&gt;0,TRUE,FALSE)</f>
        <v>0</v>
      </c>
      <c r="CY226" s="85" t="b">
        <f>CY156</f>
        <v>0</v>
      </c>
      <c r="DC226" s="25"/>
      <c r="DD226" s="86"/>
      <c r="DE226" s="86"/>
      <c r="DF226" s="86"/>
      <c r="DG226" s="86"/>
      <c r="DH226" s="86"/>
      <c r="DJ226" s="104"/>
      <c r="DS226" s="86"/>
    </row>
    <row r="227" spans="2:123" ht="15" customHeight="1">
      <c r="F227" s="35"/>
      <c r="G227" s="36"/>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37"/>
      <c r="BC227" s="37"/>
      <c r="BD227" s="37"/>
      <c r="BE227" s="37"/>
      <c r="BF227" s="37"/>
      <c r="BG227" s="34"/>
      <c r="BM227" s="127"/>
      <c r="CB227" s="120"/>
      <c r="CF227" s="118" t="s">
        <v>809</v>
      </c>
      <c r="CG227" s="119" t="s">
        <v>163</v>
      </c>
      <c r="CH227" s="85" t="b">
        <f t="shared" ref="CH227:CH290" si="34">IF(COUNTIF(CP227:DC227,TRUE)=0,FALSE,TRUE)</f>
        <v>0</v>
      </c>
      <c r="CI227" s="25"/>
      <c r="CJ227" s="25"/>
      <c r="CK227" s="25"/>
      <c r="CP227" s="85" t="b">
        <f t="shared" si="32"/>
        <v>0</v>
      </c>
      <c r="CQ227" s="85" t="b">
        <f t="shared" si="33"/>
        <v>0</v>
      </c>
      <c r="CZ227" s="85" t="b">
        <f>CZ157</f>
        <v>0</v>
      </c>
      <c r="DB227" s="85" t="b">
        <f>$DB$159</f>
        <v>0</v>
      </c>
      <c r="DC227" s="25"/>
      <c r="DD227" s="86"/>
      <c r="DE227" s="86"/>
      <c r="DF227" s="86"/>
      <c r="DG227" s="86"/>
      <c r="DH227" s="86"/>
      <c r="DJ227" s="104"/>
      <c r="DS227" s="86"/>
    </row>
    <row r="228" spans="2:123" ht="15" customHeight="1">
      <c r="F228" s="108"/>
      <c r="G228" s="109"/>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38"/>
      <c r="BC228" s="38"/>
      <c r="BD228" s="38"/>
      <c r="BE228" s="38"/>
      <c r="BF228" s="38"/>
      <c r="BG228" s="39"/>
      <c r="BM228" s="127"/>
      <c r="CB228" s="120"/>
      <c r="CF228" s="116" t="s">
        <v>743</v>
      </c>
      <c r="CG228" s="119" t="s">
        <v>168</v>
      </c>
      <c r="CH228" s="85" t="b">
        <f t="shared" si="34"/>
        <v>0</v>
      </c>
      <c r="CI228" s="25"/>
      <c r="CJ228" s="25"/>
      <c r="CK228" s="25"/>
      <c r="CP228" s="85" t="b">
        <f t="shared" si="32"/>
        <v>0</v>
      </c>
      <c r="CQ228" s="85" t="b">
        <f t="shared" si="33"/>
        <v>0</v>
      </c>
      <c r="CY228" s="85" t="b">
        <f>CY156</f>
        <v>0</v>
      </c>
      <c r="DC228" s="25"/>
      <c r="DD228" s="86"/>
      <c r="DE228" s="86"/>
      <c r="DF228" s="86"/>
      <c r="DG228" s="86"/>
      <c r="DH228" s="86"/>
      <c r="DJ228" s="104"/>
      <c r="DS228" s="86"/>
    </row>
    <row r="229" spans="2:123" ht="15" customHeight="1">
      <c r="F229" s="6" t="s">
        <v>678</v>
      </c>
      <c r="G229" s="56"/>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5"/>
      <c r="BC229" s="5"/>
      <c r="BD229" s="5"/>
      <c r="BE229" s="5"/>
      <c r="BF229" s="5"/>
      <c r="BG229" s="7"/>
      <c r="BM229" s="127"/>
      <c r="CB229" s="120"/>
      <c r="CF229" s="116" t="s">
        <v>810</v>
      </c>
      <c r="CG229" s="119" t="s">
        <v>169</v>
      </c>
      <c r="CH229" s="85" t="b">
        <f t="shared" si="34"/>
        <v>0</v>
      </c>
      <c r="CI229" s="25"/>
      <c r="CJ229" s="25"/>
      <c r="CK229" s="25"/>
      <c r="CP229" s="85" t="b">
        <f t="shared" si="32"/>
        <v>0</v>
      </c>
      <c r="CQ229" s="85" t="b">
        <f t="shared" si="33"/>
        <v>0</v>
      </c>
      <c r="CZ229" s="85" t="b">
        <f>CZ157</f>
        <v>0</v>
      </c>
      <c r="DB229" s="85" t="b">
        <f>$DB$159</f>
        <v>0</v>
      </c>
      <c r="DC229" s="25"/>
      <c r="DD229" s="86"/>
      <c r="DE229" s="86"/>
      <c r="DF229" s="86"/>
      <c r="DG229" s="86"/>
      <c r="DH229" s="86"/>
      <c r="DJ229" s="104"/>
      <c r="DS229" s="86"/>
    </row>
    <row r="230" spans="2:123" ht="15" customHeight="1">
      <c r="F230" s="10"/>
      <c r="G230" s="56"/>
      <c r="H230" s="102"/>
      <c r="I230" s="102"/>
      <c r="J230" s="102"/>
      <c r="K230" s="102"/>
      <c r="L230" s="102"/>
      <c r="M230" s="102"/>
      <c r="N230" s="102"/>
      <c r="O230" s="111" t="s">
        <v>659</v>
      </c>
      <c r="P230" s="111"/>
      <c r="Q230" s="111" t="s">
        <v>660</v>
      </c>
      <c r="R230" s="102"/>
      <c r="S230" s="102"/>
      <c r="T230" s="102"/>
      <c r="U230" s="102"/>
      <c r="V230" s="102"/>
      <c r="W230" s="102"/>
      <c r="X230" s="102"/>
      <c r="Y230" s="102"/>
      <c r="Z230" s="102"/>
      <c r="AA230" s="102"/>
      <c r="AB230" s="111" t="s">
        <v>658</v>
      </c>
      <c r="AC230" s="111"/>
      <c r="AD230" s="111" t="s">
        <v>679</v>
      </c>
      <c r="AE230" s="102"/>
      <c r="AF230" s="102"/>
      <c r="AG230" s="102"/>
      <c r="AH230" s="102"/>
      <c r="AI230" s="102"/>
      <c r="AJ230" s="102"/>
      <c r="AK230" s="102"/>
      <c r="AL230" s="102"/>
      <c r="AM230" s="102"/>
      <c r="AN230" s="102"/>
      <c r="AO230" s="111" t="s">
        <v>658</v>
      </c>
      <c r="AP230" s="111"/>
      <c r="AQ230" s="111" t="s">
        <v>679</v>
      </c>
      <c r="AR230" s="102"/>
      <c r="AS230" s="102"/>
      <c r="AT230" s="102"/>
      <c r="AU230" s="102"/>
      <c r="AV230" s="102"/>
      <c r="AW230" s="102"/>
      <c r="AX230" s="102"/>
      <c r="AY230" s="102"/>
      <c r="AZ230" s="102"/>
      <c r="BA230" s="102"/>
      <c r="BB230" s="111" t="s">
        <v>658</v>
      </c>
      <c r="BC230" s="111"/>
      <c r="BD230" s="111" t="s">
        <v>680</v>
      </c>
      <c r="BE230" s="5"/>
      <c r="BF230" s="5"/>
      <c r="BG230" s="7"/>
      <c r="BM230" s="127"/>
      <c r="CB230" s="120"/>
      <c r="CF230" s="116" t="s">
        <v>811</v>
      </c>
      <c r="CG230" s="119" t="s">
        <v>812</v>
      </c>
      <c r="CH230" s="85" t="b">
        <f t="shared" si="34"/>
        <v>0</v>
      </c>
      <c r="CI230" s="25"/>
      <c r="CJ230" s="25"/>
      <c r="CK230" s="25"/>
      <c r="CP230" s="85" t="b">
        <f t="shared" si="32"/>
        <v>0</v>
      </c>
      <c r="CQ230" s="85" t="b">
        <f t="shared" si="33"/>
        <v>0</v>
      </c>
      <c r="CZ230" s="121" t="b">
        <f>CZ157</f>
        <v>0</v>
      </c>
      <c r="DB230" s="85" t="b">
        <f>$DB$159</f>
        <v>0</v>
      </c>
      <c r="DC230" s="25"/>
      <c r="DD230" s="86"/>
      <c r="DE230" s="86"/>
      <c r="DF230" s="86"/>
      <c r="DG230" s="86"/>
      <c r="DH230" s="86"/>
      <c r="DJ230" s="104"/>
      <c r="DS230" s="86"/>
    </row>
    <row r="231" spans="2:123" ht="15" customHeight="1">
      <c r="B231" s="5"/>
      <c r="F231" s="10"/>
      <c r="G231" s="56"/>
      <c r="H231" s="102" t="s">
        <v>186</v>
      </c>
      <c r="I231" s="102"/>
      <c r="J231" s="102"/>
      <c r="K231" s="102"/>
      <c r="L231" s="102"/>
      <c r="M231" s="102"/>
      <c r="N231" s="102"/>
      <c r="O231" s="102"/>
      <c r="P231" s="102"/>
      <c r="Q231" s="102"/>
      <c r="R231" s="102"/>
      <c r="S231" s="102"/>
      <c r="T231" s="102"/>
      <c r="U231" s="102" t="s">
        <v>187</v>
      </c>
      <c r="V231" s="102"/>
      <c r="W231" s="102"/>
      <c r="X231" s="102"/>
      <c r="Y231" s="102"/>
      <c r="Z231" s="102"/>
      <c r="AA231" s="102"/>
      <c r="AB231" s="102"/>
      <c r="AC231" s="102"/>
      <c r="AD231" s="102"/>
      <c r="AE231" s="102"/>
      <c r="AF231" s="102"/>
      <c r="AG231" s="102"/>
      <c r="AH231" s="102" t="s">
        <v>188</v>
      </c>
      <c r="AI231" s="102"/>
      <c r="AJ231" s="102"/>
      <c r="AK231" s="102"/>
      <c r="AL231" s="102"/>
      <c r="AM231" s="102"/>
      <c r="AN231" s="102"/>
      <c r="AO231" s="102"/>
      <c r="AP231" s="102"/>
      <c r="AQ231" s="102"/>
      <c r="AR231" s="102"/>
      <c r="AS231" s="102"/>
      <c r="AT231" s="102"/>
      <c r="AU231" s="102" t="s">
        <v>189</v>
      </c>
      <c r="AV231" s="102"/>
      <c r="AW231" s="102"/>
      <c r="AX231" s="102"/>
      <c r="AY231" s="102"/>
      <c r="AZ231" s="102"/>
      <c r="BA231" s="102"/>
      <c r="BB231" s="8"/>
      <c r="BC231" s="8"/>
      <c r="BD231" s="8"/>
      <c r="BE231" s="8"/>
      <c r="BF231" s="8"/>
      <c r="BG231" s="7"/>
      <c r="BM231" s="127" t="b">
        <v>0</v>
      </c>
      <c r="BN231" s="85" t="b">
        <v>0</v>
      </c>
      <c r="BO231" s="85" t="b">
        <v>0</v>
      </c>
      <c r="BQ231" s="85" t="b">
        <v>0</v>
      </c>
      <c r="BS231" s="85" t="b">
        <v>0</v>
      </c>
      <c r="BT231" s="85" t="b">
        <v>0</v>
      </c>
      <c r="BU231" s="85" t="str">
        <f>IF(BM231=TRUE,H231,"")</f>
        <v/>
      </c>
      <c r="BV231" s="85" t="str">
        <f>IF(BN231=TRUE,H231&amp;"_1mM","")</f>
        <v/>
      </c>
      <c r="BW231" s="85" t="str">
        <f>IF(BO231=TRUE,U231,"")</f>
        <v/>
      </c>
      <c r="BX231" s="85" t="str">
        <f>IF(BP231=TRUE,U231&amp;"_1mM","")</f>
        <v/>
      </c>
      <c r="BY231" s="85" t="str">
        <f>IF(BQ231=TRUE,AH231,"")</f>
        <v/>
      </c>
      <c r="BZ231" s="85" t="str">
        <f>IF(BR231=TRUE,AH231&amp;"_1mM","")</f>
        <v/>
      </c>
      <c r="CA231" s="85" t="str">
        <f>IF(BS231=TRUE,AU231,"")</f>
        <v/>
      </c>
      <c r="CB231" s="120" t="str">
        <f>IF(BT231=TRUE,AU231&amp;"_1mM","")</f>
        <v/>
      </c>
      <c r="CF231" s="116" t="s">
        <v>773</v>
      </c>
      <c r="CG231" s="119" t="s">
        <v>676</v>
      </c>
      <c r="CH231" s="85" t="b">
        <f t="shared" si="34"/>
        <v>0</v>
      </c>
      <c r="CI231" s="25"/>
      <c r="CJ231" s="25"/>
      <c r="CK231" s="25"/>
      <c r="CP231" s="85" t="b">
        <f t="shared" si="32"/>
        <v>0</v>
      </c>
      <c r="CQ231" s="85" t="b">
        <f t="shared" si="33"/>
        <v>0</v>
      </c>
      <c r="CY231" s="85" t="b">
        <f>CY156</f>
        <v>0</v>
      </c>
      <c r="DC231" s="25"/>
      <c r="DD231" s="86"/>
      <c r="DE231" s="86"/>
      <c r="DF231" s="86"/>
      <c r="DG231" s="86"/>
      <c r="DH231" s="86"/>
      <c r="DJ231" s="104"/>
      <c r="DS231" s="86"/>
    </row>
    <row r="232" spans="2:123" ht="15" customHeight="1">
      <c r="B232" s="5"/>
      <c r="F232" s="10"/>
      <c r="G232" s="56"/>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8"/>
      <c r="BC232" s="8"/>
      <c r="BD232" s="8"/>
      <c r="BE232" s="8"/>
      <c r="BF232" s="8"/>
      <c r="BG232" s="7"/>
      <c r="BM232" s="127"/>
      <c r="CB232" s="120"/>
      <c r="CF232" s="116" t="s">
        <v>813</v>
      </c>
      <c r="CG232" s="119" t="s">
        <v>677</v>
      </c>
      <c r="CH232" s="85" t="b">
        <f t="shared" si="34"/>
        <v>0</v>
      </c>
      <c r="CI232" s="25"/>
      <c r="CJ232" s="25"/>
      <c r="CK232" s="25"/>
      <c r="CP232" s="85" t="b">
        <f t="shared" si="32"/>
        <v>0</v>
      </c>
      <c r="CQ232" s="85" t="b">
        <f t="shared" si="33"/>
        <v>0</v>
      </c>
      <c r="CZ232" s="85" t="b">
        <f>CZ157</f>
        <v>0</v>
      </c>
      <c r="DB232" s="85" t="b">
        <f>$DB$159</f>
        <v>0</v>
      </c>
      <c r="DC232" s="25"/>
      <c r="DD232" s="86"/>
      <c r="DE232" s="86"/>
      <c r="DF232" s="86"/>
      <c r="DG232" s="86"/>
      <c r="DH232" s="86"/>
      <c r="DJ232" s="104"/>
      <c r="DS232" s="86"/>
    </row>
    <row r="233" spans="2:123" ht="15" customHeight="1">
      <c r="B233" s="5"/>
      <c r="F233" s="10"/>
      <c r="G233" s="56"/>
      <c r="H233" s="102" t="s">
        <v>192</v>
      </c>
      <c r="I233" s="102"/>
      <c r="J233" s="102"/>
      <c r="K233" s="102"/>
      <c r="L233" s="102"/>
      <c r="M233" s="102"/>
      <c r="N233" s="102"/>
      <c r="O233" s="102"/>
      <c r="P233" s="102"/>
      <c r="Q233" s="102"/>
      <c r="R233" s="102"/>
      <c r="S233" s="102"/>
      <c r="T233" s="102"/>
      <c r="U233" s="102" t="s">
        <v>193</v>
      </c>
      <c r="V233" s="102"/>
      <c r="W233" s="102"/>
      <c r="X233" s="102"/>
      <c r="Y233" s="102"/>
      <c r="Z233" s="102"/>
      <c r="AA233" s="102"/>
      <c r="AB233" s="102"/>
      <c r="AC233" s="102"/>
      <c r="AD233" s="102"/>
      <c r="AE233" s="102"/>
      <c r="AF233" s="102"/>
      <c r="AG233" s="102"/>
      <c r="AH233" s="102" t="s">
        <v>194</v>
      </c>
      <c r="AI233" s="102"/>
      <c r="AJ233" s="102"/>
      <c r="AK233" s="102"/>
      <c r="AL233" s="102"/>
      <c r="AM233" s="102"/>
      <c r="AN233" s="102"/>
      <c r="AO233" s="102"/>
      <c r="AP233" s="102"/>
      <c r="AQ233" s="102"/>
      <c r="AR233" s="102"/>
      <c r="AS233" s="102"/>
      <c r="AT233" s="102"/>
      <c r="AU233" s="102" t="s">
        <v>781</v>
      </c>
      <c r="AV233" s="102"/>
      <c r="AW233" s="102"/>
      <c r="AX233" s="102"/>
      <c r="AY233" s="102"/>
      <c r="AZ233" s="102"/>
      <c r="BA233" s="102"/>
      <c r="BB233" s="8"/>
      <c r="BC233" s="8"/>
      <c r="BD233" s="8"/>
      <c r="BE233" s="8"/>
      <c r="BF233" s="8"/>
      <c r="BG233" s="7"/>
      <c r="BM233" s="127" t="b">
        <v>0</v>
      </c>
      <c r="BN233" s="85" t="b">
        <v>0</v>
      </c>
      <c r="BO233" s="85" t="b">
        <v>0</v>
      </c>
      <c r="BP233" s="85" t="b">
        <v>0</v>
      </c>
      <c r="BQ233" s="85" t="b">
        <v>0</v>
      </c>
      <c r="BS233" s="85" t="b">
        <v>0</v>
      </c>
      <c r="BT233" s="85" t="b">
        <v>0</v>
      </c>
      <c r="BU233" s="85" t="str">
        <f>IF(BM233=TRUE,H233,"")</f>
        <v/>
      </c>
      <c r="BV233" s="85" t="str">
        <f>IF(BN233=TRUE,H233&amp;"_1mM","")</f>
        <v/>
      </c>
      <c r="BW233" s="85" t="str">
        <f>IF(BO233=TRUE,U233,"")</f>
        <v/>
      </c>
      <c r="BX233" s="85" t="str">
        <f>IF(BP233=TRUE,U233&amp;"_1mM","")</f>
        <v/>
      </c>
      <c r="BY233" s="85" t="str">
        <f>IF(BQ233=TRUE,AH233,"")</f>
        <v/>
      </c>
      <c r="BZ233" s="85" t="str">
        <f>IF(BR233=TRUE,AH233&amp;"_1mM","")</f>
        <v/>
      </c>
      <c r="CA233" s="85" t="str">
        <f>IF(BS233=TRUE,AU233,"")</f>
        <v/>
      </c>
      <c r="CB233" s="120" t="str">
        <f>IF(BT233=TRUE,AU233&amp;"_1mM","")</f>
        <v/>
      </c>
      <c r="CF233" s="116" t="s">
        <v>176</v>
      </c>
      <c r="CG233" s="119" t="s">
        <v>176</v>
      </c>
      <c r="CH233" s="85" t="b">
        <f t="shared" si="34"/>
        <v>0</v>
      </c>
      <c r="CI233" s="25"/>
      <c r="CJ233" s="25"/>
      <c r="CK233" s="25"/>
      <c r="CP233" s="85" t="b">
        <f t="shared" si="32"/>
        <v>0</v>
      </c>
      <c r="CQ233" s="85" t="b">
        <f t="shared" si="33"/>
        <v>0</v>
      </c>
      <c r="CS233" s="85" t="b">
        <f>$CS$150</f>
        <v>0</v>
      </c>
      <c r="CY233" s="85" t="b">
        <f>CY156</f>
        <v>0</v>
      </c>
      <c r="DC233" s="25"/>
      <c r="DD233" s="86"/>
      <c r="DE233" s="86"/>
      <c r="DF233" s="86"/>
      <c r="DG233" s="86"/>
      <c r="DH233" s="86"/>
      <c r="DJ233" s="104"/>
      <c r="DS233" s="86"/>
    </row>
    <row r="234" spans="2:123" ht="15" customHeight="1">
      <c r="B234" s="5"/>
      <c r="F234" s="10"/>
      <c r="G234" s="56"/>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8"/>
      <c r="BC234" s="8"/>
      <c r="BD234" s="8"/>
      <c r="BE234" s="8"/>
      <c r="BF234" s="8"/>
      <c r="BG234" s="7"/>
      <c r="BM234" s="127"/>
      <c r="CB234" s="120"/>
      <c r="CF234" s="116" t="s">
        <v>177</v>
      </c>
      <c r="CG234" s="119" t="s">
        <v>177</v>
      </c>
      <c r="CH234" s="85" t="b">
        <f t="shared" si="34"/>
        <v>0</v>
      </c>
      <c r="CI234" s="25"/>
      <c r="CJ234" s="25"/>
      <c r="CK234" s="25"/>
      <c r="CP234" s="85" t="b">
        <f t="shared" si="32"/>
        <v>0</v>
      </c>
      <c r="CQ234" s="85" t="b">
        <f t="shared" si="33"/>
        <v>0</v>
      </c>
      <c r="CU234" s="85" t="b">
        <f>$CU$152</f>
        <v>0</v>
      </c>
      <c r="CW234" s="85" t="b">
        <f>$CW$154</f>
        <v>0</v>
      </c>
      <c r="CZ234" s="85" t="b">
        <f>CZ157</f>
        <v>0</v>
      </c>
      <c r="DB234" s="85" t="b">
        <f>$DB$159</f>
        <v>0</v>
      </c>
      <c r="DC234" s="25"/>
      <c r="DD234" s="86"/>
      <c r="DE234" s="86"/>
      <c r="DF234" s="86"/>
      <c r="DG234" s="86"/>
      <c r="DH234" s="86"/>
      <c r="DJ234" s="104"/>
      <c r="DS234" s="86"/>
    </row>
    <row r="235" spans="2:123" ht="15" customHeight="1">
      <c r="B235" s="5"/>
      <c r="F235" s="10"/>
      <c r="G235" s="56"/>
      <c r="H235" s="102" t="s">
        <v>197</v>
      </c>
      <c r="I235" s="102"/>
      <c r="J235" s="102"/>
      <c r="K235" s="102"/>
      <c r="L235" s="102"/>
      <c r="M235" s="102"/>
      <c r="N235" s="102"/>
      <c r="O235" s="102"/>
      <c r="P235" s="102"/>
      <c r="Q235" s="102"/>
      <c r="R235" s="102"/>
      <c r="S235" s="102"/>
      <c r="T235" s="102"/>
      <c r="U235" s="102" t="s">
        <v>198</v>
      </c>
      <c r="V235" s="102"/>
      <c r="W235" s="102"/>
      <c r="X235" s="102"/>
      <c r="Y235" s="102"/>
      <c r="Z235" s="102"/>
      <c r="AA235" s="102"/>
      <c r="AB235" s="102"/>
      <c r="AC235" s="102"/>
      <c r="AD235" s="102"/>
      <c r="AE235" s="102"/>
      <c r="AF235" s="102"/>
      <c r="AG235" s="102"/>
      <c r="AH235" s="102" t="s">
        <v>199</v>
      </c>
      <c r="AI235" s="102"/>
      <c r="AJ235" s="102"/>
      <c r="AK235" s="102"/>
      <c r="AL235" s="102"/>
      <c r="AM235" s="102"/>
      <c r="AN235" s="102"/>
      <c r="AO235" s="102"/>
      <c r="AP235" s="102"/>
      <c r="AQ235" s="102"/>
      <c r="AR235" s="102"/>
      <c r="AS235" s="102"/>
      <c r="AT235" s="102"/>
      <c r="AU235" s="102" t="s">
        <v>574</v>
      </c>
      <c r="AV235" s="102"/>
      <c r="AW235" s="102"/>
      <c r="AX235" s="102"/>
      <c r="AY235" s="102"/>
      <c r="AZ235" s="102"/>
      <c r="BA235" s="102"/>
      <c r="BB235" s="8"/>
      <c r="BC235" s="8"/>
      <c r="BD235" s="8"/>
      <c r="BE235" s="8"/>
      <c r="BF235" s="8"/>
      <c r="BG235" s="7"/>
      <c r="BM235" s="127" t="b">
        <v>0</v>
      </c>
      <c r="BN235" s="85" t="b">
        <v>0</v>
      </c>
      <c r="BO235" s="85" t="b">
        <v>0</v>
      </c>
      <c r="BP235" s="85" t="b">
        <v>0</v>
      </c>
      <c r="BQ235" s="85" t="b">
        <v>0</v>
      </c>
      <c r="BS235" s="85" t="b">
        <v>0</v>
      </c>
      <c r="BU235" s="85" t="str">
        <f>IF(BM235=TRUE,H235,"")</f>
        <v/>
      </c>
      <c r="BV235" s="85" t="str">
        <f>IF(BN235=TRUE,H235&amp;"_1mM","")</f>
        <v/>
      </c>
      <c r="BW235" s="85" t="str">
        <f>IF(BO235=TRUE,U235,"")</f>
        <v/>
      </c>
      <c r="BX235" s="85" t="str">
        <f>IF(BP235=TRUE,U235&amp;"_1mM","")</f>
        <v/>
      </c>
      <c r="BY235" s="85" t="str">
        <f>IF(BQ235=TRUE,AH235,"")</f>
        <v/>
      </c>
      <c r="BZ235" s="85" t="str">
        <f>IF(BR235=TRUE,AH235&amp;"_1mM","")</f>
        <v/>
      </c>
      <c r="CA235" s="85" t="str">
        <f>IF(BS235=TRUE,AU235,"")</f>
        <v/>
      </c>
      <c r="CB235" s="120" t="str">
        <f>IF(BT235=TRUE,AU235&amp;"_1mM","")</f>
        <v/>
      </c>
      <c r="CF235" s="116" t="s">
        <v>181</v>
      </c>
      <c r="CG235" s="119" t="s">
        <v>181</v>
      </c>
      <c r="CH235" s="85" t="b">
        <f t="shared" si="34"/>
        <v>0</v>
      </c>
      <c r="CI235" s="25"/>
      <c r="CJ235" s="25"/>
      <c r="CK235" s="25"/>
      <c r="CP235" s="85" t="b">
        <f t="shared" si="32"/>
        <v>0</v>
      </c>
      <c r="CQ235" s="85" t="b">
        <f t="shared" si="33"/>
        <v>0</v>
      </c>
      <c r="CR235" s="85" t="b">
        <f>$CR$149</f>
        <v>0</v>
      </c>
      <c r="CS235" s="85" t="b">
        <f>$CS$150</f>
        <v>0</v>
      </c>
      <c r="CY235" s="85" t="b">
        <f>CY156</f>
        <v>0</v>
      </c>
      <c r="DC235" s="25"/>
      <c r="DD235" s="86"/>
      <c r="DE235" s="86"/>
      <c r="DF235" s="86"/>
      <c r="DG235" s="86"/>
      <c r="DH235" s="86"/>
      <c r="DJ235" s="104"/>
      <c r="DS235" s="86"/>
    </row>
    <row r="236" spans="2:123" ht="15" customHeight="1">
      <c r="B236" s="5"/>
      <c r="F236" s="10"/>
      <c r="G236" s="56"/>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8"/>
      <c r="BC236" s="8"/>
      <c r="BD236" s="8"/>
      <c r="BE236" s="8"/>
      <c r="BF236" s="8"/>
      <c r="BG236" s="7"/>
      <c r="BM236" s="127"/>
      <c r="CB236" s="120"/>
      <c r="CF236" s="116" t="s">
        <v>182</v>
      </c>
      <c r="CG236" s="119" t="s">
        <v>182</v>
      </c>
      <c r="CH236" s="85" t="b">
        <f>IF(COUNTIF(CP236:DC236,TRUE)=0,FALSE,TRUE)</f>
        <v>0</v>
      </c>
      <c r="CI236" s="25"/>
      <c r="CJ236" s="25"/>
      <c r="CK236" s="25"/>
      <c r="CP236" s="85" t="b">
        <f t="shared" si="32"/>
        <v>0</v>
      </c>
      <c r="CQ236" s="85" t="b">
        <f t="shared" si="33"/>
        <v>0</v>
      </c>
      <c r="CR236" s="85" t="b">
        <f>$CR$150</f>
        <v>0</v>
      </c>
      <c r="CU236" s="85" t="b">
        <f>$CU$152</f>
        <v>0</v>
      </c>
      <c r="CW236" s="85" t="b">
        <f>$CW$154</f>
        <v>0</v>
      </c>
      <c r="CZ236" s="85" t="b">
        <f>CZ157</f>
        <v>0</v>
      </c>
      <c r="DB236" s="85" t="b">
        <f>$DB$159</f>
        <v>0</v>
      </c>
      <c r="DC236" s="25"/>
      <c r="DD236" s="86"/>
      <c r="DE236" s="86"/>
      <c r="DF236" s="86"/>
      <c r="DG236" s="86"/>
      <c r="DH236" s="86"/>
      <c r="DJ236" s="104"/>
      <c r="DS236" s="86"/>
    </row>
    <row r="237" spans="2:123" ht="15" customHeight="1">
      <c r="B237" s="5"/>
      <c r="F237" s="10"/>
      <c r="G237" s="56"/>
      <c r="H237" s="102" t="s">
        <v>200</v>
      </c>
      <c r="I237" s="102"/>
      <c r="J237" s="102"/>
      <c r="K237" s="102"/>
      <c r="L237" s="102"/>
      <c r="M237" s="102"/>
      <c r="N237" s="102"/>
      <c r="O237" s="102"/>
      <c r="P237" s="182" t="s">
        <v>973</v>
      </c>
      <c r="Q237" s="102"/>
      <c r="R237" s="102"/>
      <c r="S237" s="102"/>
      <c r="T237" s="102"/>
      <c r="U237" s="102" t="s">
        <v>203</v>
      </c>
      <c r="V237" s="102"/>
      <c r="W237" s="102"/>
      <c r="X237" s="102"/>
      <c r="Y237" s="102"/>
      <c r="Z237" s="102"/>
      <c r="AA237" s="102"/>
      <c r="AB237" s="102"/>
      <c r="AC237" s="102"/>
      <c r="AD237" s="102"/>
      <c r="AE237" s="102"/>
      <c r="AF237" s="102"/>
      <c r="AG237" s="102"/>
      <c r="AH237" s="102" t="s">
        <v>204</v>
      </c>
      <c r="AI237" s="102"/>
      <c r="AJ237" s="102"/>
      <c r="AK237" s="102"/>
      <c r="AL237" s="102"/>
      <c r="AM237" s="102"/>
      <c r="AN237" s="102"/>
      <c r="AO237" s="102"/>
      <c r="AP237" s="102"/>
      <c r="AQ237" s="102"/>
      <c r="AR237" s="102"/>
      <c r="AS237" s="102"/>
      <c r="AT237" s="102"/>
      <c r="AU237" s="102" t="s">
        <v>205</v>
      </c>
      <c r="AV237" s="103"/>
      <c r="AW237" s="103"/>
      <c r="AX237" s="103"/>
      <c r="AY237" s="103"/>
      <c r="AZ237" s="103"/>
      <c r="BA237" s="103"/>
      <c r="BB237" s="8"/>
      <c r="BC237" s="8"/>
      <c r="BD237" s="8"/>
      <c r="BE237" s="9"/>
      <c r="BF237" s="9"/>
      <c r="BG237" s="7"/>
      <c r="BM237" s="127" t="b">
        <v>0</v>
      </c>
      <c r="BN237" s="85" t="b">
        <v>0</v>
      </c>
      <c r="BO237" s="85" t="b">
        <v>0</v>
      </c>
      <c r="BQ237" s="85" t="b">
        <v>0</v>
      </c>
      <c r="BR237" s="85" t="b">
        <v>0</v>
      </c>
      <c r="BS237" s="85" t="b">
        <v>0</v>
      </c>
      <c r="BT237" s="85" t="b">
        <v>0</v>
      </c>
      <c r="BU237" s="85" t="str">
        <f>IF(BM237=TRUE,H237,"")</f>
        <v/>
      </c>
      <c r="BV237" s="85" t="str">
        <f>IF(BN237=TRUE,H237&amp;"_1mM","")</f>
        <v/>
      </c>
      <c r="BW237" s="85" t="str">
        <f>IF(BO237=TRUE,U237,"")</f>
        <v/>
      </c>
      <c r="BX237" s="85" t="str">
        <f>IF(BP237=TRUE,U237&amp;"_1mM","")</f>
        <v/>
      </c>
      <c r="BY237" s="85" t="str">
        <f>IF(BQ237=TRUE,AH237,"")</f>
        <v/>
      </c>
      <c r="BZ237" s="85" t="str">
        <f>IF(BR237=TRUE,AH237&amp;"_1mM","")</f>
        <v/>
      </c>
      <c r="CA237" s="85" t="str">
        <f>IF(BS237=TRUE,AU237,"")</f>
        <v/>
      </c>
      <c r="CB237" s="120" t="str">
        <f>IF(BT237=TRUE,AU237&amp;"_1mM","")</f>
        <v/>
      </c>
      <c r="CF237" s="116" t="s">
        <v>183</v>
      </c>
      <c r="CG237" s="119" t="s">
        <v>183</v>
      </c>
      <c r="CH237" s="85" t="b">
        <f t="shared" si="34"/>
        <v>0</v>
      </c>
      <c r="CI237" s="25"/>
      <c r="CJ237" s="25"/>
      <c r="CK237" s="25"/>
      <c r="CP237" s="85" t="b">
        <f t="shared" si="32"/>
        <v>0</v>
      </c>
      <c r="CQ237" s="85" t="b">
        <f t="shared" si="33"/>
        <v>0</v>
      </c>
      <c r="CS237" s="85" t="b">
        <f>$CS$150</f>
        <v>0</v>
      </c>
      <c r="CY237" s="85" t="b">
        <f>CY156</f>
        <v>0</v>
      </c>
      <c r="DC237" s="25"/>
      <c r="DD237" s="86"/>
      <c r="DE237" s="86"/>
      <c r="DF237" s="86"/>
      <c r="DG237" s="86"/>
      <c r="DH237" s="86"/>
      <c r="DJ237" s="104"/>
      <c r="DS237" s="86"/>
    </row>
    <row r="238" spans="2:123" ht="15" customHeight="1">
      <c r="B238" s="5"/>
      <c r="F238" s="10"/>
      <c r="G238" s="56"/>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3"/>
      <c r="AW238" s="103"/>
      <c r="AX238" s="103"/>
      <c r="AY238" s="103"/>
      <c r="AZ238" s="103"/>
      <c r="BA238" s="103"/>
      <c r="BB238" s="8"/>
      <c r="BC238" s="8"/>
      <c r="BD238" s="8"/>
      <c r="BE238" s="9"/>
      <c r="BF238" s="9"/>
      <c r="BG238" s="7"/>
      <c r="BM238" s="127"/>
      <c r="CB238" s="120"/>
      <c r="CF238" s="116" t="s">
        <v>184</v>
      </c>
      <c r="CG238" s="119" t="s">
        <v>184</v>
      </c>
      <c r="CH238" s="85" t="b">
        <f t="shared" si="34"/>
        <v>0</v>
      </c>
      <c r="CI238" s="25"/>
      <c r="CJ238" s="25"/>
      <c r="CK238" s="25"/>
      <c r="CP238" s="85" t="b">
        <f t="shared" si="32"/>
        <v>0</v>
      </c>
      <c r="CQ238" s="85" t="b">
        <f t="shared" si="33"/>
        <v>0</v>
      </c>
      <c r="CU238" s="85" t="b">
        <f>$CU$152</f>
        <v>0</v>
      </c>
      <c r="CW238" s="85" t="b">
        <f>$CW$154</f>
        <v>0</v>
      </c>
      <c r="CZ238" s="85" t="b">
        <f>CZ157</f>
        <v>0</v>
      </c>
      <c r="DB238" s="85" t="b">
        <f>$DB$159</f>
        <v>0</v>
      </c>
      <c r="DC238" s="25"/>
      <c r="DD238" s="86"/>
      <c r="DE238" s="86"/>
      <c r="DF238" s="86"/>
      <c r="DG238" s="86"/>
      <c r="DH238" s="86"/>
      <c r="DJ238" s="104"/>
      <c r="DS238" s="86"/>
    </row>
    <row r="239" spans="2:123" ht="15" customHeight="1">
      <c r="B239" s="5"/>
      <c r="F239" s="10"/>
      <c r="G239" s="56"/>
      <c r="H239" s="102" t="s">
        <v>206</v>
      </c>
      <c r="I239" s="102"/>
      <c r="J239" s="102"/>
      <c r="K239" s="102"/>
      <c r="L239" s="102"/>
      <c r="M239" s="102"/>
      <c r="N239" s="102"/>
      <c r="O239" s="102"/>
      <c r="P239" s="102"/>
      <c r="Q239" s="102"/>
      <c r="R239" s="102"/>
      <c r="S239" s="102"/>
      <c r="T239" s="102"/>
      <c r="U239" s="102" t="s">
        <v>209</v>
      </c>
      <c r="V239" s="102"/>
      <c r="W239" s="102"/>
      <c r="X239" s="102"/>
      <c r="Y239" s="102"/>
      <c r="Z239" s="102"/>
      <c r="AA239" s="102"/>
      <c r="AB239" s="102"/>
      <c r="AC239" s="102"/>
      <c r="AD239" s="102"/>
      <c r="AE239" s="102"/>
      <c r="AF239" s="102"/>
      <c r="AG239" s="102"/>
      <c r="AH239" s="102" t="s">
        <v>210</v>
      </c>
      <c r="AI239" s="102"/>
      <c r="AJ239" s="102"/>
      <c r="AK239" s="102"/>
      <c r="AL239" s="102"/>
      <c r="AM239" s="102"/>
      <c r="AN239" s="102"/>
      <c r="AO239" s="102"/>
      <c r="AP239" s="102"/>
      <c r="AQ239" s="102"/>
      <c r="AR239" s="102"/>
      <c r="AS239" s="102"/>
      <c r="AT239" s="102"/>
      <c r="AU239" s="102" t="s">
        <v>211</v>
      </c>
      <c r="AV239" s="102"/>
      <c r="AW239" s="102"/>
      <c r="AX239" s="102"/>
      <c r="AY239" s="102"/>
      <c r="AZ239" s="102"/>
      <c r="BA239" s="102"/>
      <c r="BB239" s="8"/>
      <c r="BC239" s="8"/>
      <c r="BD239" s="8"/>
      <c r="BE239" s="8"/>
      <c r="BF239" s="8"/>
      <c r="BG239" s="7"/>
      <c r="BM239" s="127" t="b">
        <v>0</v>
      </c>
      <c r="BN239" s="85" t="b">
        <v>0</v>
      </c>
      <c r="BO239" s="85" t="b">
        <v>0</v>
      </c>
      <c r="BP239" s="85" t="b">
        <v>0</v>
      </c>
      <c r="BQ239" s="85" t="b">
        <v>0</v>
      </c>
      <c r="BR239" s="85" t="b">
        <v>0</v>
      </c>
      <c r="BS239" s="85" t="b">
        <v>0</v>
      </c>
      <c r="BT239" s="85" t="b">
        <v>0</v>
      </c>
      <c r="BU239" s="85" t="str">
        <f>IF(BM239=TRUE,H239,"")</f>
        <v/>
      </c>
      <c r="BV239" s="85" t="str">
        <f>IF(BN239=TRUE,H239&amp;"_1mM","")</f>
        <v/>
      </c>
      <c r="BW239" s="85" t="str">
        <f>IF(BO239=TRUE,U239,"")</f>
        <v/>
      </c>
      <c r="BX239" s="85" t="str">
        <f>IF(BP239=TRUE,U239&amp;"_1mM","")</f>
        <v/>
      </c>
      <c r="BY239" s="85" t="str">
        <f>IF(BQ239=TRUE,AH239,"")</f>
        <v/>
      </c>
      <c r="BZ239" s="85" t="str">
        <f>IF(BR239=TRUE,AH239&amp;"_1mM","")</f>
        <v/>
      </c>
      <c r="CA239" s="85" t="str">
        <f>IF(BS239=TRUE,AU239,"")</f>
        <v/>
      </c>
      <c r="CB239" s="120" t="str">
        <f>IF(BT239=TRUE,AU239&amp;"_1mM","")</f>
        <v/>
      </c>
      <c r="CF239" s="116" t="s">
        <v>185</v>
      </c>
      <c r="CG239" s="119" t="s">
        <v>185</v>
      </c>
      <c r="CH239" s="85" t="b">
        <f t="shared" si="34"/>
        <v>0</v>
      </c>
      <c r="CI239" s="25"/>
      <c r="CJ239" s="25"/>
      <c r="CK239" s="25"/>
      <c r="CP239" s="85" t="b">
        <f t="shared" si="32"/>
        <v>0</v>
      </c>
      <c r="CQ239" s="85" t="b">
        <f t="shared" si="33"/>
        <v>0</v>
      </c>
      <c r="CS239" s="85" t="b">
        <f>$CS$150</f>
        <v>0</v>
      </c>
      <c r="CY239" s="85" t="b">
        <f>CY156</f>
        <v>0</v>
      </c>
      <c r="DC239" s="25"/>
      <c r="DD239" s="86"/>
      <c r="DE239" s="86"/>
      <c r="DF239" s="86"/>
      <c r="DG239" s="86"/>
      <c r="DH239" s="86"/>
      <c r="DJ239" s="104"/>
      <c r="DS239" s="86"/>
    </row>
    <row r="240" spans="2:123" ht="15" customHeight="1">
      <c r="B240" s="5"/>
      <c r="F240" s="10"/>
      <c r="G240" s="56"/>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8"/>
      <c r="BC240" s="8"/>
      <c r="BD240" s="8"/>
      <c r="BE240" s="8"/>
      <c r="BF240" s="8"/>
      <c r="BG240" s="7"/>
      <c r="BM240" s="127"/>
      <c r="CB240" s="120"/>
      <c r="CF240" s="116" t="s">
        <v>190</v>
      </c>
      <c r="CG240" s="119" t="s">
        <v>190</v>
      </c>
      <c r="CH240" s="85" t="b">
        <f t="shared" si="34"/>
        <v>0</v>
      </c>
      <c r="CI240" s="25"/>
      <c r="CJ240" s="25"/>
      <c r="CK240" s="25"/>
      <c r="CP240" s="85" t="b">
        <f t="shared" si="32"/>
        <v>0</v>
      </c>
      <c r="CQ240" s="85" t="b">
        <f t="shared" si="33"/>
        <v>0</v>
      </c>
      <c r="CU240" s="85" t="b">
        <f>$CU$152</f>
        <v>0</v>
      </c>
      <c r="CW240" s="85" t="b">
        <f>$CW$154</f>
        <v>0</v>
      </c>
      <c r="CZ240" s="85" t="b">
        <f>CZ157</f>
        <v>0</v>
      </c>
      <c r="DB240" s="85" t="b">
        <f>$DB$159</f>
        <v>0</v>
      </c>
      <c r="DC240" s="25"/>
      <c r="DD240" s="86"/>
      <c r="DE240" s="86"/>
      <c r="DF240" s="86"/>
      <c r="DG240" s="86"/>
      <c r="DH240" s="86"/>
      <c r="DJ240" s="104"/>
      <c r="DS240" s="86"/>
    </row>
    <row r="241" spans="2:123" ht="15" customHeight="1">
      <c r="B241" s="5"/>
      <c r="F241" s="10"/>
      <c r="G241" s="56"/>
      <c r="H241" s="102" t="s">
        <v>924</v>
      </c>
      <c r="I241" s="102"/>
      <c r="J241" s="102"/>
      <c r="K241" s="102"/>
      <c r="L241" s="102"/>
      <c r="M241" s="102"/>
      <c r="N241" s="102"/>
      <c r="O241" s="102"/>
      <c r="P241" s="102"/>
      <c r="Q241" s="102"/>
      <c r="R241" s="102"/>
      <c r="S241" s="102"/>
      <c r="T241" s="102"/>
      <c r="U241" s="102" t="s">
        <v>214</v>
      </c>
      <c r="V241" s="102"/>
      <c r="W241" s="102"/>
      <c r="X241" s="102"/>
      <c r="Y241" s="102"/>
      <c r="Z241" s="102"/>
      <c r="AA241" s="102"/>
      <c r="AB241" s="102"/>
      <c r="AC241" s="102"/>
      <c r="AD241" s="102"/>
      <c r="AE241" s="102"/>
      <c r="AF241" s="102"/>
      <c r="AG241" s="102"/>
      <c r="AH241" s="102" t="s">
        <v>215</v>
      </c>
      <c r="AI241" s="102"/>
      <c r="AJ241" s="102"/>
      <c r="AK241" s="102"/>
      <c r="AL241" s="102"/>
      <c r="AM241" s="102"/>
      <c r="AN241" s="102"/>
      <c r="AO241" s="102"/>
      <c r="AP241" s="102"/>
      <c r="AQ241" s="102"/>
      <c r="AR241" s="102"/>
      <c r="AS241" s="102"/>
      <c r="AT241" s="102"/>
      <c r="AU241" s="102" t="s">
        <v>216</v>
      </c>
      <c r="AV241" s="102"/>
      <c r="AW241" s="102"/>
      <c r="AX241" s="102"/>
      <c r="AY241" s="102"/>
      <c r="AZ241" s="102"/>
      <c r="BA241" s="102"/>
      <c r="BB241" s="8"/>
      <c r="BC241" s="182" t="s">
        <v>973</v>
      </c>
      <c r="BD241" s="8"/>
      <c r="BE241" s="8"/>
      <c r="BF241" s="8"/>
      <c r="BG241" s="7"/>
      <c r="BM241" s="127" t="b">
        <v>0</v>
      </c>
      <c r="BN241" s="85" t="b">
        <v>0</v>
      </c>
      <c r="BO241" s="85" t="b">
        <v>0</v>
      </c>
      <c r="BP241" s="85" t="b">
        <v>0</v>
      </c>
      <c r="BQ241" s="85" t="b">
        <v>0</v>
      </c>
      <c r="BR241" s="85" t="b">
        <v>0</v>
      </c>
      <c r="BS241" s="85" t="b">
        <v>0</v>
      </c>
      <c r="BU241" s="85" t="str">
        <f>IF(BM241=TRUE,H241,"")</f>
        <v/>
      </c>
      <c r="BV241" s="85" t="str">
        <f>IF(BN241=TRUE,H241&amp;"_1mM","")</f>
        <v/>
      </c>
      <c r="BW241" s="85" t="str">
        <f>IF(BO241=TRUE,U241,"")</f>
        <v/>
      </c>
      <c r="BX241" s="85" t="str">
        <f>IF(BP241=TRUE,U241&amp;"_1mM","")</f>
        <v/>
      </c>
      <c r="BY241" s="85" t="str">
        <f>IF(BQ241=TRUE,AH241,"")</f>
        <v/>
      </c>
      <c r="BZ241" s="85" t="str">
        <f>IF(BR241=TRUE,AH241&amp;"_1mM","")</f>
        <v/>
      </c>
      <c r="CA241" s="85" t="str">
        <f>IF(BS241=TRUE,AU241,"")</f>
        <v/>
      </c>
      <c r="CB241" s="120" t="str">
        <f>IF(BT241=TRUE,AU241&amp;"_1mM","")</f>
        <v/>
      </c>
      <c r="CF241" s="116" t="s">
        <v>191</v>
      </c>
      <c r="CG241" s="119" t="s">
        <v>191</v>
      </c>
      <c r="CH241" s="85" t="b">
        <f t="shared" si="34"/>
        <v>0</v>
      </c>
      <c r="CI241" s="25"/>
      <c r="CJ241" s="25"/>
      <c r="CK241" s="25"/>
      <c r="CP241" s="85" t="b">
        <f t="shared" si="32"/>
        <v>0</v>
      </c>
      <c r="CQ241" s="85" t="b">
        <f t="shared" si="33"/>
        <v>0</v>
      </c>
      <c r="CS241" s="85" t="b">
        <f>$CS$150</f>
        <v>0</v>
      </c>
      <c r="CY241" s="85" t="b">
        <f>CY156</f>
        <v>0</v>
      </c>
      <c r="DC241" s="25"/>
      <c r="DD241" s="86"/>
      <c r="DE241" s="86"/>
      <c r="DF241" s="86"/>
      <c r="DG241" s="86"/>
      <c r="DH241" s="86"/>
      <c r="DJ241" s="104"/>
      <c r="DS241" s="86"/>
    </row>
    <row r="242" spans="2:123" ht="15" customHeight="1">
      <c r="B242" s="5"/>
      <c r="F242" s="10"/>
      <c r="G242" s="56"/>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8"/>
      <c r="BC242" s="8"/>
      <c r="BD242" s="8"/>
      <c r="BE242" s="8"/>
      <c r="BF242" s="8"/>
      <c r="BG242" s="7"/>
      <c r="BM242" s="127"/>
      <c r="CB242" s="120"/>
      <c r="CF242" s="116" t="s">
        <v>195</v>
      </c>
      <c r="CG242" s="119" t="s">
        <v>195</v>
      </c>
      <c r="CH242" s="85" t="b">
        <f t="shared" si="34"/>
        <v>0</v>
      </c>
      <c r="CI242" s="25"/>
      <c r="CJ242" s="25"/>
      <c r="CK242" s="25"/>
      <c r="CP242" s="85" t="b">
        <f t="shared" si="32"/>
        <v>0</v>
      </c>
      <c r="CQ242" s="85" t="b">
        <f t="shared" si="33"/>
        <v>0</v>
      </c>
      <c r="CU242" s="85" t="b">
        <f>$CU$152</f>
        <v>0</v>
      </c>
      <c r="CW242" s="85" t="b">
        <f>$CW$154</f>
        <v>0</v>
      </c>
      <c r="CZ242" s="85" t="b">
        <f>CZ157</f>
        <v>0</v>
      </c>
      <c r="DB242" s="85" t="b">
        <f>$DB$159</f>
        <v>0</v>
      </c>
      <c r="DC242" s="25"/>
      <c r="DD242" s="86"/>
      <c r="DE242" s="86"/>
      <c r="DF242" s="86"/>
      <c r="DG242" s="86"/>
      <c r="DH242" s="86"/>
      <c r="DJ242" s="104"/>
      <c r="DS242" s="86"/>
    </row>
    <row r="243" spans="2:123" ht="15" customHeight="1">
      <c r="B243" s="5"/>
      <c r="F243" s="10"/>
      <c r="G243" s="56"/>
      <c r="H243" s="102" t="s">
        <v>980</v>
      </c>
      <c r="I243" s="102"/>
      <c r="J243" s="102"/>
      <c r="K243" s="102"/>
      <c r="L243" s="102"/>
      <c r="M243" s="102"/>
      <c r="N243" s="102"/>
      <c r="O243" s="102"/>
      <c r="P243" s="182" t="s">
        <v>973</v>
      </c>
      <c r="Q243" s="102"/>
      <c r="R243" s="102"/>
      <c r="S243" s="102"/>
      <c r="T243" s="102"/>
      <c r="U243" s="102" t="s">
        <v>217</v>
      </c>
      <c r="V243" s="102"/>
      <c r="W243" s="102"/>
      <c r="X243" s="102"/>
      <c r="Y243" s="102"/>
      <c r="Z243" s="102"/>
      <c r="AA243" s="102"/>
      <c r="AB243" s="102"/>
      <c r="AC243" s="102"/>
      <c r="AD243" s="102"/>
      <c r="AE243" s="102"/>
      <c r="AF243" s="102"/>
      <c r="AG243" s="102"/>
      <c r="AH243" s="102" t="s">
        <v>220</v>
      </c>
      <c r="AI243" s="102"/>
      <c r="AJ243" s="102"/>
      <c r="AK243" s="102"/>
      <c r="AL243" s="102"/>
      <c r="AM243" s="102"/>
      <c r="AN243" s="102"/>
      <c r="AO243" s="102"/>
      <c r="AP243" s="102"/>
      <c r="AQ243" s="102"/>
      <c r="AR243" s="102"/>
      <c r="AS243" s="102"/>
      <c r="AT243" s="102"/>
      <c r="AU243" s="102" t="s">
        <v>221</v>
      </c>
      <c r="AV243" s="103"/>
      <c r="AW243" s="103"/>
      <c r="AX243" s="103"/>
      <c r="AY243" s="103"/>
      <c r="AZ243" s="103"/>
      <c r="BA243" s="103"/>
      <c r="BB243" s="8"/>
      <c r="BC243" s="8"/>
      <c r="BD243" s="8"/>
      <c r="BE243" s="9"/>
      <c r="BF243" s="9"/>
      <c r="BG243" s="7"/>
      <c r="BM243" s="127" t="b">
        <v>0</v>
      </c>
      <c r="BN243" s="85" t="b">
        <v>0</v>
      </c>
      <c r="BO243" s="85" t="b">
        <v>0</v>
      </c>
      <c r="BP243" s="85" t="b">
        <v>0</v>
      </c>
      <c r="BQ243" s="85" t="b">
        <v>0</v>
      </c>
      <c r="BR243" s="85" t="b">
        <v>0</v>
      </c>
      <c r="BS243" s="85" t="b">
        <v>0</v>
      </c>
      <c r="BT243" s="85" t="b">
        <v>0</v>
      </c>
      <c r="BU243" s="85" t="str">
        <f>IF(BM243=TRUE,H243,"")</f>
        <v/>
      </c>
      <c r="BV243" s="85" t="str">
        <f>IF(BN243=TRUE,H243&amp;"_1mM","")</f>
        <v/>
      </c>
      <c r="BW243" s="85" t="str">
        <f>IF(BO243=TRUE,U243,"")</f>
        <v/>
      </c>
      <c r="BX243" s="85" t="str">
        <f>IF(BP243=TRUE,U243&amp;"_1mM","")</f>
        <v/>
      </c>
      <c r="BY243" s="85" t="str">
        <f>IF(BQ243=TRUE,AH243,"")</f>
        <v/>
      </c>
      <c r="BZ243" s="85" t="str">
        <f>IF(BR243=TRUE,AH243&amp;"_1mM","")</f>
        <v/>
      </c>
      <c r="CA243" s="85" t="str">
        <f>IF(BS243=TRUE,AU243,"")</f>
        <v/>
      </c>
      <c r="CB243" s="120" t="str">
        <f>IF(BT243=TRUE,AU243&amp;"_1mM","")</f>
        <v/>
      </c>
      <c r="CF243" s="116" t="s">
        <v>196</v>
      </c>
      <c r="CG243" s="119" t="s">
        <v>196</v>
      </c>
      <c r="CH243" s="85" t="b">
        <f t="shared" si="34"/>
        <v>0</v>
      </c>
      <c r="CI243" s="25"/>
      <c r="CJ243" s="25"/>
      <c r="CK243" s="25"/>
      <c r="CP243" s="85" t="b">
        <f t="shared" si="32"/>
        <v>0</v>
      </c>
      <c r="CQ243" s="85" t="b">
        <f t="shared" si="33"/>
        <v>0</v>
      </c>
      <c r="CS243" s="85" t="b">
        <f>$CS$150</f>
        <v>0</v>
      </c>
      <c r="CY243" s="85" t="b">
        <f>CY156</f>
        <v>0</v>
      </c>
      <c r="DC243" s="25"/>
      <c r="DD243" s="86"/>
      <c r="DE243" s="86"/>
      <c r="DF243" s="86"/>
      <c r="DG243" s="86"/>
      <c r="DH243" s="86"/>
      <c r="DJ243" s="104"/>
      <c r="DS243" s="86"/>
    </row>
    <row r="244" spans="2:123" ht="15" customHeight="1">
      <c r="B244" s="5"/>
      <c r="F244" s="10"/>
      <c r="G244" s="56"/>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3"/>
      <c r="AW244" s="103"/>
      <c r="AX244" s="103"/>
      <c r="AY244" s="103"/>
      <c r="AZ244" s="103"/>
      <c r="BA244" s="103"/>
      <c r="BB244" s="8"/>
      <c r="BC244" s="8"/>
      <c r="BD244" s="8"/>
      <c r="BE244" s="9"/>
      <c r="BF244" s="9"/>
      <c r="BG244" s="7"/>
      <c r="BM244" s="127"/>
      <c r="CB244" s="120"/>
      <c r="CF244" s="116" t="s">
        <v>201</v>
      </c>
      <c r="CG244" s="119" t="s">
        <v>201</v>
      </c>
      <c r="CH244" s="85" t="b">
        <f t="shared" si="34"/>
        <v>0</v>
      </c>
      <c r="CI244" s="25"/>
      <c r="CJ244" s="25"/>
      <c r="CK244" s="25"/>
      <c r="CP244" s="85" t="b">
        <f t="shared" si="32"/>
        <v>0</v>
      </c>
      <c r="CQ244" s="85" t="b">
        <f t="shared" si="33"/>
        <v>0</v>
      </c>
      <c r="CU244" s="85" t="b">
        <f>$CU$152</f>
        <v>0</v>
      </c>
      <c r="CW244" s="85" t="b">
        <f>$CW$154</f>
        <v>0</v>
      </c>
      <c r="CZ244" s="85" t="b">
        <f>CZ157</f>
        <v>0</v>
      </c>
      <c r="DB244" s="85" t="b">
        <f>$DB$159</f>
        <v>0</v>
      </c>
      <c r="DC244" s="25"/>
      <c r="DD244" s="86"/>
      <c r="DE244" s="86"/>
      <c r="DF244" s="86"/>
      <c r="DG244" s="86"/>
      <c r="DH244" s="86"/>
      <c r="DJ244" s="104"/>
      <c r="DS244" s="86"/>
    </row>
    <row r="245" spans="2:123" ht="15" customHeight="1">
      <c r="B245" s="5"/>
      <c r="F245" s="10"/>
      <c r="G245" s="56"/>
      <c r="H245" s="102" t="s">
        <v>554</v>
      </c>
      <c r="I245" s="102"/>
      <c r="J245" s="102"/>
      <c r="K245" s="102"/>
      <c r="L245" s="102"/>
      <c r="M245" s="102"/>
      <c r="N245" s="102"/>
      <c r="O245" s="102"/>
      <c r="P245" s="102"/>
      <c r="Q245" s="102"/>
      <c r="R245" s="102"/>
      <c r="S245" s="102"/>
      <c r="T245" s="102"/>
      <c r="U245" s="102" t="s">
        <v>222</v>
      </c>
      <c r="V245" s="102"/>
      <c r="W245" s="102"/>
      <c r="X245" s="102"/>
      <c r="Y245" s="102"/>
      <c r="Z245" s="102"/>
      <c r="AA245" s="102"/>
      <c r="AB245" s="102"/>
      <c r="AC245" s="102"/>
      <c r="AD245" s="102"/>
      <c r="AE245" s="102"/>
      <c r="AF245" s="102"/>
      <c r="AG245" s="102"/>
      <c r="AH245" s="102" t="s">
        <v>225</v>
      </c>
      <c r="AI245" s="102"/>
      <c r="AJ245" s="102"/>
      <c r="AK245" s="102"/>
      <c r="AL245" s="102"/>
      <c r="AM245" s="102"/>
      <c r="AN245" s="102"/>
      <c r="AO245" s="102"/>
      <c r="AP245" s="102"/>
      <c r="AQ245" s="102"/>
      <c r="AR245" s="102"/>
      <c r="AS245" s="102"/>
      <c r="AT245" s="102"/>
      <c r="AU245" s="102" t="s">
        <v>226</v>
      </c>
      <c r="AV245" s="102"/>
      <c r="AW245" s="102"/>
      <c r="AX245" s="102"/>
      <c r="AY245" s="102"/>
      <c r="AZ245" s="102"/>
      <c r="BA245" s="102"/>
      <c r="BB245" s="8"/>
      <c r="BC245" s="8"/>
      <c r="BD245" s="8"/>
      <c r="BE245" s="8"/>
      <c r="BF245" s="8"/>
      <c r="BG245" s="7"/>
      <c r="BM245" s="127" t="b">
        <v>0</v>
      </c>
      <c r="BN245" s="85" t="b">
        <v>0</v>
      </c>
      <c r="BO245" s="85" t="b">
        <v>0</v>
      </c>
      <c r="BP245" s="85" t="b">
        <v>0</v>
      </c>
      <c r="BQ245" s="85" t="b">
        <v>0</v>
      </c>
      <c r="BR245" s="85" t="b">
        <v>0</v>
      </c>
      <c r="BS245" s="85" t="b">
        <v>0</v>
      </c>
      <c r="BT245" s="85" t="b">
        <v>0</v>
      </c>
      <c r="BU245" s="85" t="str">
        <f>IF(BM245=TRUE,H245,"")</f>
        <v/>
      </c>
      <c r="BV245" s="85" t="str">
        <f>IF(BN245=TRUE,H245&amp;"_1mM","")</f>
        <v/>
      </c>
      <c r="BW245" s="85" t="str">
        <f>IF(BO245=TRUE,U245,"")</f>
        <v/>
      </c>
      <c r="BX245" s="85" t="str">
        <f>IF(BP245=TRUE,U245&amp;"_1mM","")</f>
        <v/>
      </c>
      <c r="BY245" s="85" t="str">
        <f>IF(BQ245=TRUE,AH245,"")</f>
        <v/>
      </c>
      <c r="BZ245" s="85" t="str">
        <f>IF(BR245=TRUE,AH245&amp;"_1mM","")</f>
        <v/>
      </c>
      <c r="CA245" s="85" t="str">
        <f>IF(BS245=TRUE,AU245,"")</f>
        <v/>
      </c>
      <c r="CB245" s="120" t="str">
        <f>IF(BT245=TRUE,AU245&amp;"_1mM","")</f>
        <v/>
      </c>
      <c r="CF245" s="116" t="s">
        <v>202</v>
      </c>
      <c r="CG245" s="119" t="s">
        <v>202</v>
      </c>
      <c r="CH245" s="85" t="b">
        <f t="shared" si="34"/>
        <v>0</v>
      </c>
      <c r="CI245" s="25"/>
      <c r="CJ245" s="25"/>
      <c r="CK245" s="25"/>
      <c r="CP245" s="85" t="b">
        <f t="shared" si="32"/>
        <v>0</v>
      </c>
      <c r="CQ245" s="85" t="b">
        <f t="shared" si="33"/>
        <v>0</v>
      </c>
      <c r="CS245" s="85" t="b">
        <f>$CS$150</f>
        <v>0</v>
      </c>
      <c r="CY245" s="85" t="b">
        <f>CY156</f>
        <v>0</v>
      </c>
      <c r="DC245" s="25"/>
      <c r="DD245" s="86"/>
      <c r="DE245" s="86"/>
      <c r="DF245" s="86"/>
      <c r="DG245" s="86"/>
      <c r="DH245" s="86"/>
      <c r="DJ245" s="104"/>
      <c r="DS245" s="86"/>
    </row>
    <row r="246" spans="2:123" ht="15" customHeight="1">
      <c r="B246" s="5"/>
      <c r="F246" s="10"/>
      <c r="G246" s="56"/>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8"/>
      <c r="BC246" s="8"/>
      <c r="BD246" s="8"/>
      <c r="BE246" s="8"/>
      <c r="BF246" s="8"/>
      <c r="BG246" s="7"/>
      <c r="BM246" s="127"/>
      <c r="CB246" s="120"/>
      <c r="CF246" s="116" t="s">
        <v>207</v>
      </c>
      <c r="CG246" s="119" t="s">
        <v>207</v>
      </c>
      <c r="CH246" s="85" t="b">
        <f t="shared" si="34"/>
        <v>0</v>
      </c>
      <c r="CI246" s="25"/>
      <c r="CJ246" s="25"/>
      <c r="CK246" s="25"/>
      <c r="CP246" s="85" t="b">
        <f t="shared" si="32"/>
        <v>0</v>
      </c>
      <c r="CQ246" s="85" t="b">
        <f t="shared" si="33"/>
        <v>0</v>
      </c>
      <c r="CU246" s="85" t="b">
        <f>$CU$152</f>
        <v>0</v>
      </c>
      <c r="CW246" s="85" t="b">
        <f>$CW$154</f>
        <v>0</v>
      </c>
      <c r="CZ246" s="85" t="b">
        <f>CZ157</f>
        <v>0</v>
      </c>
      <c r="DB246" s="85" t="b">
        <f>$DB$159</f>
        <v>0</v>
      </c>
      <c r="DC246" s="25"/>
      <c r="DD246" s="86"/>
      <c r="DE246" s="86"/>
      <c r="DF246" s="86"/>
      <c r="DG246" s="86"/>
      <c r="DH246" s="86"/>
      <c r="DJ246" s="104"/>
      <c r="DS246" s="86"/>
    </row>
    <row r="247" spans="2:123" ht="15" customHeight="1">
      <c r="B247" s="5"/>
      <c r="F247" s="10"/>
      <c r="G247" s="56"/>
      <c r="H247" s="102" t="s">
        <v>227</v>
      </c>
      <c r="I247" s="102"/>
      <c r="J247" s="102"/>
      <c r="K247" s="102"/>
      <c r="L247" s="102"/>
      <c r="M247" s="102"/>
      <c r="N247" s="102"/>
      <c r="O247" s="102"/>
      <c r="P247" s="102"/>
      <c r="Q247" s="102"/>
      <c r="R247" s="102"/>
      <c r="S247" s="102"/>
      <c r="T247" s="102"/>
      <c r="U247" s="102" t="s">
        <v>228</v>
      </c>
      <c r="V247" s="102"/>
      <c r="W247" s="102"/>
      <c r="X247" s="102"/>
      <c r="Y247" s="102"/>
      <c r="Z247" s="102"/>
      <c r="AA247" s="102"/>
      <c r="AB247" s="102"/>
      <c r="AC247" s="102"/>
      <c r="AD247" s="102"/>
      <c r="AE247" s="102"/>
      <c r="AF247" s="102"/>
      <c r="AG247" s="102"/>
      <c r="AH247" s="102" t="s">
        <v>231</v>
      </c>
      <c r="AI247" s="102"/>
      <c r="AJ247" s="102"/>
      <c r="AK247" s="102"/>
      <c r="AL247" s="102"/>
      <c r="AM247" s="102"/>
      <c r="AN247" s="102"/>
      <c r="AO247" s="102"/>
      <c r="AP247" s="102"/>
      <c r="AQ247" s="102"/>
      <c r="AR247" s="102"/>
      <c r="AS247" s="102"/>
      <c r="AT247" s="102"/>
      <c r="AU247" s="102" t="s">
        <v>232</v>
      </c>
      <c r="AV247" s="102"/>
      <c r="AW247" s="102"/>
      <c r="AX247" s="102"/>
      <c r="AY247" s="102"/>
      <c r="AZ247" s="102"/>
      <c r="BA247" s="102"/>
      <c r="BB247" s="8"/>
      <c r="BC247" s="8"/>
      <c r="BD247" s="8"/>
      <c r="BE247" s="8"/>
      <c r="BF247" s="8"/>
      <c r="BG247" s="7"/>
      <c r="BM247" s="127" t="b">
        <v>0</v>
      </c>
      <c r="BN247" s="85" t="b">
        <v>0</v>
      </c>
      <c r="BO247" s="85" t="b">
        <v>0</v>
      </c>
      <c r="BP247" s="85" t="b">
        <v>0</v>
      </c>
      <c r="BQ247" s="85" t="b">
        <v>0</v>
      </c>
      <c r="BR247" s="85" t="b">
        <v>0</v>
      </c>
      <c r="BS247" s="85" t="b">
        <v>0</v>
      </c>
      <c r="BT247" s="85" t="b">
        <v>0</v>
      </c>
      <c r="BU247" s="85" t="str">
        <f>IF(BM247=TRUE,H247,"")</f>
        <v/>
      </c>
      <c r="BV247" s="85" t="str">
        <f>IF(BN247=TRUE,H247&amp;"_1mM","")</f>
        <v/>
      </c>
      <c r="BW247" s="85" t="str">
        <f>IF(BO247=TRUE,U247,"")</f>
        <v/>
      </c>
      <c r="BX247" s="85" t="str">
        <f>IF(BP247=TRUE,U247&amp;"_1mM","")</f>
        <v/>
      </c>
      <c r="BY247" s="85" t="str">
        <f>IF(BQ247=TRUE,AH247,"")</f>
        <v/>
      </c>
      <c r="BZ247" s="85" t="str">
        <f>IF(BR247=TRUE,AH247&amp;"_1mM","")</f>
        <v/>
      </c>
      <c r="CA247" s="85" t="str">
        <f>IF(BS247=TRUE,AU247,"")</f>
        <v/>
      </c>
      <c r="CB247" s="120" t="str">
        <f>IF(BT247=TRUE,AU247&amp;"_1mM","")</f>
        <v/>
      </c>
      <c r="CF247" s="116" t="s">
        <v>208</v>
      </c>
      <c r="CG247" s="119" t="s">
        <v>208</v>
      </c>
      <c r="CH247" s="85" t="b">
        <f t="shared" si="34"/>
        <v>0</v>
      </c>
      <c r="CI247" s="25"/>
      <c r="CJ247" s="25"/>
      <c r="CK247" s="25"/>
      <c r="CP247" s="85" t="b">
        <f t="shared" si="32"/>
        <v>0</v>
      </c>
      <c r="CQ247" s="85" t="b">
        <f t="shared" si="33"/>
        <v>0</v>
      </c>
      <c r="CS247" s="85" t="b">
        <f>$CS$150</f>
        <v>0</v>
      </c>
      <c r="CY247" s="85" t="b">
        <f>CY156</f>
        <v>0</v>
      </c>
      <c r="DC247" s="25"/>
      <c r="DD247" s="86"/>
      <c r="DE247" s="86"/>
      <c r="DF247" s="86"/>
      <c r="DG247" s="86"/>
      <c r="DH247" s="86"/>
      <c r="DJ247" s="104"/>
      <c r="DS247" s="86"/>
    </row>
    <row r="248" spans="2:123" ht="15" customHeight="1">
      <c r="B248" s="5"/>
      <c r="F248" s="10"/>
      <c r="G248" s="56"/>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8"/>
      <c r="BC248" s="8"/>
      <c r="BD248" s="8"/>
      <c r="BE248" s="8"/>
      <c r="BF248" s="8"/>
      <c r="BG248" s="7"/>
      <c r="BM248" s="127"/>
      <c r="CB248" s="120"/>
      <c r="CF248" s="116" t="s">
        <v>212</v>
      </c>
      <c r="CG248" s="119" t="s">
        <v>212</v>
      </c>
      <c r="CH248" s="85" t="b">
        <f t="shared" si="34"/>
        <v>0</v>
      </c>
      <c r="CI248" s="25"/>
      <c r="CJ248" s="25"/>
      <c r="CK248" s="25"/>
      <c r="CP248" s="85" t="b">
        <f t="shared" si="32"/>
        <v>0</v>
      </c>
      <c r="CQ248" s="85" t="b">
        <f t="shared" si="33"/>
        <v>0</v>
      </c>
      <c r="CU248" s="85" t="b">
        <f>$CU$152</f>
        <v>0</v>
      </c>
      <c r="CW248" s="85" t="b">
        <f>$CW$154</f>
        <v>0</v>
      </c>
      <c r="CZ248" s="85" t="b">
        <f>CZ157</f>
        <v>0</v>
      </c>
      <c r="DB248" s="85" t="b">
        <f>$DB$159</f>
        <v>0</v>
      </c>
      <c r="DC248" s="25"/>
      <c r="DD248" s="86"/>
      <c r="DE248" s="86"/>
      <c r="DF248" s="86"/>
      <c r="DG248" s="86"/>
      <c r="DH248" s="86"/>
      <c r="DJ248" s="104"/>
      <c r="DS248" s="86"/>
    </row>
    <row r="249" spans="2:123" ht="15" customHeight="1">
      <c r="B249" s="5"/>
      <c r="F249" s="10"/>
      <c r="G249" s="56"/>
      <c r="H249" s="102" t="s">
        <v>233</v>
      </c>
      <c r="I249" s="102"/>
      <c r="J249" s="102"/>
      <c r="K249" s="102"/>
      <c r="L249" s="102"/>
      <c r="M249" s="102"/>
      <c r="N249" s="102"/>
      <c r="O249" s="102"/>
      <c r="P249" s="102"/>
      <c r="Q249" s="8"/>
      <c r="R249" s="102"/>
      <c r="S249" s="102"/>
      <c r="T249" s="102"/>
      <c r="U249" s="102" t="s">
        <v>234</v>
      </c>
      <c r="V249" s="102"/>
      <c r="W249" s="102"/>
      <c r="X249" s="102"/>
      <c r="Y249" s="102"/>
      <c r="Z249" s="102"/>
      <c r="AA249" s="102"/>
      <c r="AB249" s="102"/>
      <c r="AC249" s="102"/>
      <c r="AD249" s="102"/>
      <c r="AE249" s="102"/>
      <c r="AF249" s="102"/>
      <c r="AG249" s="102"/>
      <c r="AH249" s="102" t="s">
        <v>237</v>
      </c>
      <c r="AI249" s="102"/>
      <c r="AJ249" s="102"/>
      <c r="AK249" s="102"/>
      <c r="AL249" s="102"/>
      <c r="AM249" s="102"/>
      <c r="AN249" s="102"/>
      <c r="AO249" s="102"/>
      <c r="AP249" s="102"/>
      <c r="AQ249" s="102"/>
      <c r="AR249" s="102"/>
      <c r="AS249" s="102"/>
      <c r="AT249" s="102"/>
      <c r="AU249" s="102" t="s">
        <v>238</v>
      </c>
      <c r="AV249" s="102"/>
      <c r="AW249" s="102"/>
      <c r="AX249" s="102"/>
      <c r="AY249" s="102"/>
      <c r="AZ249" s="102"/>
      <c r="BA249" s="102"/>
      <c r="BB249" s="8"/>
      <c r="BC249" s="8"/>
      <c r="BD249" s="8"/>
      <c r="BE249" s="8"/>
      <c r="BF249" s="8"/>
      <c r="BG249" s="7"/>
      <c r="BM249" s="127" t="b">
        <v>0</v>
      </c>
      <c r="BN249" s="85" t="b">
        <v>0</v>
      </c>
      <c r="BO249" s="85" t="b">
        <v>0</v>
      </c>
      <c r="BP249" s="85" t="b">
        <v>0</v>
      </c>
      <c r="BQ249" s="85" t="b">
        <v>0</v>
      </c>
      <c r="BR249" s="85" t="b">
        <v>0</v>
      </c>
      <c r="BS249" s="85" t="b">
        <v>0</v>
      </c>
      <c r="BT249" s="85" t="b">
        <v>0</v>
      </c>
      <c r="BU249" s="85" t="str">
        <f>IF(BM249=TRUE,H249,"")</f>
        <v/>
      </c>
      <c r="BV249" s="85" t="str">
        <f>IF(BN249=TRUE,H249&amp;"_1mM","")</f>
        <v/>
      </c>
      <c r="BW249" s="85" t="str">
        <f>IF(BO249=TRUE,U249,"")</f>
        <v/>
      </c>
      <c r="BX249" s="85" t="str">
        <f>IF(BP249=TRUE,U249&amp;"_1mM","")</f>
        <v/>
      </c>
      <c r="BY249" s="85" t="str">
        <f>IF(BQ249=TRUE,AH249,"")</f>
        <v/>
      </c>
      <c r="BZ249" s="85" t="str">
        <f>IF(BR249=TRUE,AH249&amp;"_1mM","")</f>
        <v/>
      </c>
      <c r="CA249" s="85" t="str">
        <f>IF(BS249=TRUE,AU249,"")</f>
        <v/>
      </c>
      <c r="CB249" s="120" t="str">
        <f>IF(BT249=TRUE,AU249&amp;"_1mM","")</f>
        <v/>
      </c>
      <c r="CF249" s="116" t="s">
        <v>213</v>
      </c>
      <c r="CG249" s="119" t="s">
        <v>213</v>
      </c>
      <c r="CH249" s="85" t="b">
        <f t="shared" si="34"/>
        <v>0</v>
      </c>
      <c r="CI249" s="25"/>
      <c r="CJ249" s="25"/>
      <c r="CK249" s="25"/>
      <c r="CP249" s="85" t="b">
        <f t="shared" si="32"/>
        <v>0</v>
      </c>
      <c r="CQ249" s="85" t="b">
        <f t="shared" si="33"/>
        <v>0</v>
      </c>
      <c r="CS249" s="85" t="b">
        <f>$CS$150</f>
        <v>0</v>
      </c>
      <c r="CY249" s="85" t="b">
        <f>CY156</f>
        <v>0</v>
      </c>
      <c r="DC249" s="25"/>
      <c r="DD249" s="86"/>
      <c r="DE249" s="86"/>
      <c r="DF249" s="86"/>
      <c r="DG249" s="86"/>
      <c r="DH249" s="86"/>
      <c r="DJ249" s="104"/>
      <c r="DS249" s="86"/>
    </row>
    <row r="250" spans="2:123" ht="15" customHeight="1">
      <c r="B250" s="5"/>
      <c r="F250" s="10"/>
      <c r="G250" s="56"/>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8"/>
      <c r="BC250" s="8"/>
      <c r="BD250" s="8"/>
      <c r="BE250" s="8"/>
      <c r="BF250" s="8"/>
      <c r="BG250" s="7"/>
      <c r="BM250" s="127"/>
      <c r="CB250" s="120"/>
      <c r="CF250" s="118" t="s">
        <v>218</v>
      </c>
      <c r="CG250" s="119" t="s">
        <v>218</v>
      </c>
      <c r="CH250" s="85" t="b">
        <f t="shared" si="34"/>
        <v>0</v>
      </c>
      <c r="CI250" s="25"/>
      <c r="CJ250" s="25"/>
      <c r="CK250" s="25"/>
      <c r="CP250" s="85" t="b">
        <f t="shared" si="32"/>
        <v>0</v>
      </c>
      <c r="CQ250" s="85" t="b">
        <f t="shared" si="33"/>
        <v>0</v>
      </c>
      <c r="CU250" s="85" t="b">
        <f>$CU$152</f>
        <v>0</v>
      </c>
      <c r="CW250" s="85" t="b">
        <f>$CW$154</f>
        <v>0</v>
      </c>
      <c r="CZ250" s="85" t="b">
        <f>CZ157</f>
        <v>0</v>
      </c>
      <c r="DB250" s="85" t="b">
        <f>$DB$159</f>
        <v>0</v>
      </c>
      <c r="DC250" s="25"/>
      <c r="DD250" s="86"/>
      <c r="DE250" s="86"/>
      <c r="DF250" s="86"/>
      <c r="DG250" s="86"/>
      <c r="DH250" s="86"/>
      <c r="DJ250" s="104"/>
      <c r="DS250" s="86"/>
    </row>
    <row r="251" spans="2:123" ht="15" customHeight="1">
      <c r="B251" s="5"/>
      <c r="F251" s="10"/>
      <c r="G251" s="56"/>
      <c r="H251" s="102" t="s">
        <v>239</v>
      </c>
      <c r="I251" s="102"/>
      <c r="J251" s="102"/>
      <c r="K251" s="102"/>
      <c r="L251" s="102"/>
      <c r="M251" s="102"/>
      <c r="N251" s="102"/>
      <c r="O251" s="102"/>
      <c r="P251" s="102"/>
      <c r="Q251" s="102"/>
      <c r="R251" s="102"/>
      <c r="S251" s="102"/>
      <c r="T251" s="102"/>
      <c r="U251" s="102" t="s">
        <v>240</v>
      </c>
      <c r="V251" s="102"/>
      <c r="W251" s="102"/>
      <c r="X251" s="102"/>
      <c r="Y251" s="102"/>
      <c r="Z251" s="102"/>
      <c r="AA251" s="102"/>
      <c r="AB251" s="102"/>
      <c r="AC251" s="102"/>
      <c r="AD251" s="102"/>
      <c r="AE251" s="102"/>
      <c r="AF251" s="102"/>
      <c r="AG251" s="102"/>
      <c r="AH251" s="102" t="s">
        <v>242</v>
      </c>
      <c r="AI251" s="102"/>
      <c r="AJ251" s="102"/>
      <c r="AK251" s="102"/>
      <c r="AL251" s="102"/>
      <c r="AM251" s="102"/>
      <c r="AN251" s="102"/>
      <c r="AO251" s="102"/>
      <c r="AP251" s="102"/>
      <c r="AQ251" s="102"/>
      <c r="AR251" s="102"/>
      <c r="AS251" s="102"/>
      <c r="AT251" s="102"/>
      <c r="AU251" s="102" t="s">
        <v>243</v>
      </c>
      <c r="AV251" s="102"/>
      <c r="AW251" s="102"/>
      <c r="AX251" s="102"/>
      <c r="AY251" s="102"/>
      <c r="AZ251" s="102"/>
      <c r="BA251" s="102"/>
      <c r="BB251" s="8"/>
      <c r="BC251" s="8"/>
      <c r="BD251" s="8"/>
      <c r="BE251" s="8"/>
      <c r="BF251" s="8"/>
      <c r="BG251" s="7"/>
      <c r="BM251" s="127" t="b">
        <v>0</v>
      </c>
      <c r="BN251" s="85" t="b">
        <v>0</v>
      </c>
      <c r="BO251" s="85" t="b">
        <v>0</v>
      </c>
      <c r="BP251" s="85" t="b">
        <v>0</v>
      </c>
      <c r="BQ251" s="85" t="b">
        <v>0</v>
      </c>
      <c r="BR251" s="85" t="b">
        <v>0</v>
      </c>
      <c r="BS251" s="85" t="b">
        <v>0</v>
      </c>
      <c r="BU251" s="85" t="str">
        <f>IF(BM251=TRUE,H251,"")</f>
        <v/>
      </c>
      <c r="BV251" s="85" t="str">
        <f>IF(BN251=TRUE,H251&amp;"_1mM","")</f>
        <v/>
      </c>
      <c r="BW251" s="85" t="str">
        <f>IF(BO251=TRUE,U251,"")</f>
        <v/>
      </c>
      <c r="BX251" s="85" t="str">
        <f>IF(BP251=TRUE,U251&amp;"_1mM","")</f>
        <v/>
      </c>
      <c r="BY251" s="85" t="str">
        <f>IF(BQ251=TRUE,AH251,"")</f>
        <v/>
      </c>
      <c r="BZ251" s="85" t="str">
        <f>IF(BR251=TRUE,AH251&amp;"_1mM","")</f>
        <v/>
      </c>
      <c r="CA251" s="85" t="str">
        <f>IF(BS251=TRUE,AU251,"")</f>
        <v/>
      </c>
      <c r="CB251" s="120" t="str">
        <f>IF(BT251=TRUE,AU251&amp;"_1mM","")</f>
        <v/>
      </c>
      <c r="CF251" s="118" t="s">
        <v>219</v>
      </c>
      <c r="CG251" s="119" t="s">
        <v>219</v>
      </c>
      <c r="CH251" s="85" t="b">
        <f t="shared" si="34"/>
        <v>0</v>
      </c>
      <c r="CI251" s="25"/>
      <c r="CJ251" s="25"/>
      <c r="CK251" s="25"/>
      <c r="CP251" s="85" t="b">
        <f t="shared" si="32"/>
        <v>0</v>
      </c>
      <c r="CQ251" s="85" t="b">
        <f t="shared" si="33"/>
        <v>0</v>
      </c>
      <c r="CS251" s="85" t="b">
        <f>$CS$150</f>
        <v>0</v>
      </c>
      <c r="CY251" s="85" t="b">
        <f>CY156</f>
        <v>0</v>
      </c>
      <c r="DC251" s="25"/>
      <c r="DD251" s="86"/>
      <c r="DE251" s="86"/>
      <c r="DF251" s="86"/>
      <c r="DG251" s="86"/>
      <c r="DH251" s="86"/>
      <c r="DJ251" s="104"/>
      <c r="DS251" s="86"/>
    </row>
    <row r="252" spans="2:123" ht="15" customHeight="1">
      <c r="B252" s="5"/>
      <c r="F252" s="10"/>
      <c r="G252" s="56"/>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8"/>
      <c r="BC252" s="8"/>
      <c r="BD252" s="8"/>
      <c r="BE252" s="8"/>
      <c r="BF252" s="8"/>
      <c r="BG252" s="7"/>
      <c r="BM252" s="127"/>
      <c r="CB252" s="120"/>
      <c r="CF252" s="116" t="s">
        <v>223</v>
      </c>
      <c r="CG252" s="119" t="s">
        <v>223</v>
      </c>
      <c r="CH252" s="85" t="b">
        <f t="shared" si="34"/>
        <v>0</v>
      </c>
      <c r="CI252" s="25"/>
      <c r="CJ252" s="25"/>
      <c r="CK252" s="25"/>
      <c r="CP252" s="85" t="b">
        <f t="shared" si="32"/>
        <v>0</v>
      </c>
      <c r="CQ252" s="85" t="b">
        <f t="shared" si="33"/>
        <v>0</v>
      </c>
      <c r="CU252" s="85" t="b">
        <f>$CU$152</f>
        <v>0</v>
      </c>
      <c r="CW252" s="85" t="b">
        <f>$CW$154</f>
        <v>0</v>
      </c>
      <c r="CZ252" s="85" t="b">
        <f>CZ157</f>
        <v>0</v>
      </c>
      <c r="DB252" s="85" t="b">
        <f>$DB$159</f>
        <v>0</v>
      </c>
      <c r="DC252" s="25"/>
      <c r="DD252" s="86"/>
      <c r="DE252" s="86"/>
      <c r="DF252" s="86"/>
      <c r="DG252" s="86"/>
      <c r="DH252" s="86"/>
      <c r="DJ252" s="104"/>
      <c r="DS252" s="86"/>
    </row>
    <row r="253" spans="2:123" ht="15" customHeight="1">
      <c r="B253" s="5"/>
      <c r="F253" s="10"/>
      <c r="G253" s="56"/>
      <c r="H253" s="102" t="s">
        <v>244</v>
      </c>
      <c r="I253" s="102"/>
      <c r="J253" s="102"/>
      <c r="K253" s="102"/>
      <c r="L253" s="102"/>
      <c r="M253" s="102"/>
      <c r="N253" s="102"/>
      <c r="O253" s="102"/>
      <c r="P253" s="102"/>
      <c r="Q253" s="102"/>
      <c r="R253" s="102"/>
      <c r="S253" s="102"/>
      <c r="T253" s="102"/>
      <c r="U253" s="102" t="s">
        <v>245</v>
      </c>
      <c r="V253" s="102"/>
      <c r="W253" s="102"/>
      <c r="X253" s="102"/>
      <c r="Y253" s="102"/>
      <c r="Z253" s="102"/>
      <c r="AA253" s="102"/>
      <c r="AB253" s="102"/>
      <c r="AC253" s="102"/>
      <c r="AD253" s="102"/>
      <c r="AE253" s="102"/>
      <c r="AF253" s="102"/>
      <c r="AG253" s="102"/>
      <c r="AH253" s="102" t="s">
        <v>985</v>
      </c>
      <c r="AI253" s="102"/>
      <c r="AJ253" s="102"/>
      <c r="AK253" s="102"/>
      <c r="AL253" s="102"/>
      <c r="AM253" s="102"/>
      <c r="AN253" s="102"/>
      <c r="AO253" s="102"/>
      <c r="AP253" s="102"/>
      <c r="AQ253" s="102"/>
      <c r="AR253" s="102"/>
      <c r="AS253" s="102"/>
      <c r="AT253" s="102"/>
      <c r="AU253" s="102" t="s">
        <v>247</v>
      </c>
      <c r="AV253" s="103"/>
      <c r="AW253" s="103"/>
      <c r="AX253" s="103"/>
      <c r="AY253" s="103"/>
      <c r="AZ253" s="103"/>
      <c r="BA253" s="103"/>
      <c r="BB253" s="8"/>
      <c r="BC253" s="8"/>
      <c r="BD253" s="8"/>
      <c r="BE253" s="9"/>
      <c r="BF253" s="9"/>
      <c r="BG253" s="7"/>
      <c r="BM253" s="127" t="b">
        <v>0</v>
      </c>
      <c r="BN253" s="85" t="b">
        <v>0</v>
      </c>
      <c r="BO253" s="85" t="b">
        <v>0</v>
      </c>
      <c r="BP253" s="85" t="b">
        <v>0</v>
      </c>
      <c r="BQ253" s="85" t="b">
        <v>0</v>
      </c>
      <c r="BR253" s="85" t="b">
        <v>0</v>
      </c>
      <c r="BS253" s="85" t="b">
        <v>0</v>
      </c>
      <c r="BT253" s="85" t="b">
        <v>0</v>
      </c>
      <c r="BU253" s="85" t="str">
        <f>IF(BM253=TRUE,H253,"")</f>
        <v/>
      </c>
      <c r="BV253" s="85" t="str">
        <f>IF(BN253=TRUE,H253&amp;"_1mM","")</f>
        <v/>
      </c>
      <c r="BW253" s="85" t="str">
        <f>IF(BO253=TRUE,U253,"")</f>
        <v/>
      </c>
      <c r="BX253" s="85" t="str">
        <f>IF(BP253=TRUE,U253&amp;"_1mM","")</f>
        <v/>
      </c>
      <c r="BY253" s="85" t="str">
        <f>IF(BQ253=TRUE,AH253,"")</f>
        <v/>
      </c>
      <c r="BZ253" s="85" t="str">
        <f>IF(BR253=TRUE,AH253&amp;"_1mM","")</f>
        <v/>
      </c>
      <c r="CA253" s="85" t="str">
        <f>IF(BS253=TRUE,AU253,"")</f>
        <v/>
      </c>
      <c r="CB253" s="120" t="str">
        <f>IF(BT253=TRUE,AU253&amp;"_1mM","")</f>
        <v/>
      </c>
      <c r="CF253" s="116" t="s">
        <v>224</v>
      </c>
      <c r="CG253" s="119" t="s">
        <v>224</v>
      </c>
      <c r="CH253" s="85" t="b">
        <f t="shared" si="34"/>
        <v>0</v>
      </c>
      <c r="CI253" s="25"/>
      <c r="CJ253" s="25"/>
      <c r="CK253" s="25"/>
      <c r="CP253" s="85" t="b">
        <f t="shared" si="32"/>
        <v>0</v>
      </c>
      <c r="CQ253" s="85" t="b">
        <f t="shared" si="33"/>
        <v>0</v>
      </c>
      <c r="CS253" s="85" t="b">
        <f>$CS$150</f>
        <v>0</v>
      </c>
      <c r="CY253" s="85" t="b">
        <f>CY156</f>
        <v>0</v>
      </c>
      <c r="DC253" s="25"/>
      <c r="DD253" s="86"/>
      <c r="DE253" s="86"/>
      <c r="DF253" s="86"/>
      <c r="DG253" s="86"/>
      <c r="DH253" s="86"/>
      <c r="DJ253" s="104"/>
      <c r="DS253" s="86"/>
    </row>
    <row r="254" spans="2:123" ht="15" customHeight="1">
      <c r="B254" s="5"/>
      <c r="F254" s="10"/>
      <c r="G254" s="56"/>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3"/>
      <c r="AW254" s="103"/>
      <c r="AX254" s="103"/>
      <c r="AY254" s="103"/>
      <c r="AZ254" s="103"/>
      <c r="BA254" s="103"/>
      <c r="BB254" s="8"/>
      <c r="BC254" s="8"/>
      <c r="BD254" s="8"/>
      <c r="BE254" s="9"/>
      <c r="BF254" s="9"/>
      <c r="BG254" s="7"/>
      <c r="BM254" s="127"/>
      <c r="CB254" s="120"/>
      <c r="CF254" s="116" t="s">
        <v>229</v>
      </c>
      <c r="CG254" s="119" t="s">
        <v>229</v>
      </c>
      <c r="CH254" s="85" t="b">
        <f t="shared" si="34"/>
        <v>0</v>
      </c>
      <c r="CI254" s="25"/>
      <c r="CJ254" s="25"/>
      <c r="CK254" s="25"/>
      <c r="CP254" s="85" t="b">
        <f t="shared" si="32"/>
        <v>0</v>
      </c>
      <c r="CQ254" s="85" t="b">
        <f t="shared" si="33"/>
        <v>0</v>
      </c>
      <c r="CU254" s="85" t="b">
        <f>$CU$152</f>
        <v>0</v>
      </c>
      <c r="CW254" s="85" t="b">
        <f>$CW$154</f>
        <v>0</v>
      </c>
      <c r="CZ254" s="85" t="b">
        <f>CZ157</f>
        <v>0</v>
      </c>
      <c r="DB254" s="85" t="b">
        <f>$DB$159</f>
        <v>0</v>
      </c>
      <c r="DC254" s="25"/>
      <c r="DD254" s="86"/>
      <c r="DE254" s="86"/>
      <c r="DF254" s="86"/>
      <c r="DG254" s="86"/>
      <c r="DH254" s="86"/>
      <c r="DJ254" s="104"/>
      <c r="DS254" s="86"/>
    </row>
    <row r="255" spans="2:123" ht="15" customHeight="1">
      <c r="B255" s="5"/>
      <c r="F255" s="10"/>
      <c r="G255" s="56"/>
      <c r="H255" s="102" t="s">
        <v>248</v>
      </c>
      <c r="I255" s="102"/>
      <c r="J255" s="102"/>
      <c r="K255" s="102"/>
      <c r="L255" s="102"/>
      <c r="M255" s="102"/>
      <c r="N255" s="102"/>
      <c r="O255" s="102"/>
      <c r="P255" s="102"/>
      <c r="Q255" s="8"/>
      <c r="R255" s="102"/>
      <c r="S255" s="102"/>
      <c r="T255" s="102"/>
      <c r="U255" s="102" t="s">
        <v>249</v>
      </c>
      <c r="V255" s="102"/>
      <c r="W255" s="102"/>
      <c r="X255" s="102"/>
      <c r="Y255" s="102"/>
      <c r="Z255" s="102"/>
      <c r="AA255" s="102"/>
      <c r="AB255" s="102"/>
      <c r="AC255" s="102"/>
      <c r="AD255" s="8"/>
      <c r="AE255" s="102"/>
      <c r="AF255" s="102"/>
      <c r="AG255" s="102"/>
      <c r="AH255" s="102" t="s">
        <v>250</v>
      </c>
      <c r="AI255" s="102"/>
      <c r="AJ255" s="102"/>
      <c r="AK255" s="102"/>
      <c r="AL255" s="102"/>
      <c r="AM255" s="102"/>
      <c r="AN255" s="102"/>
      <c r="AO255" s="102"/>
      <c r="AP255" s="102"/>
      <c r="AQ255" s="102"/>
      <c r="AR255" s="102"/>
      <c r="AS255" s="102"/>
      <c r="AT255" s="102"/>
      <c r="AU255" s="102" t="s">
        <v>252</v>
      </c>
      <c r="AV255" s="102"/>
      <c r="AW255" s="102"/>
      <c r="AX255" s="102"/>
      <c r="AY255" s="102"/>
      <c r="AZ255" s="102"/>
      <c r="BA255" s="102"/>
      <c r="BB255" s="8"/>
      <c r="BC255" s="8"/>
      <c r="BD255" s="8"/>
      <c r="BE255" s="8"/>
      <c r="BF255" s="8"/>
      <c r="BG255" s="7"/>
      <c r="BM255" s="127" t="b">
        <v>0</v>
      </c>
      <c r="BN255" s="85" t="b">
        <v>0</v>
      </c>
      <c r="BO255" s="85" t="b">
        <v>0</v>
      </c>
      <c r="BP255" s="85" t="b">
        <v>0</v>
      </c>
      <c r="BQ255" s="85" t="b">
        <v>0</v>
      </c>
      <c r="BR255" s="85" t="b">
        <v>0</v>
      </c>
      <c r="BS255" s="85" t="b">
        <v>0</v>
      </c>
      <c r="BT255" s="85" t="b">
        <v>0</v>
      </c>
      <c r="BU255" s="85" t="str">
        <f>IF(BM255=TRUE,H255,"")</f>
        <v/>
      </c>
      <c r="BV255" s="85" t="str">
        <f>IF(BN255=TRUE,H255&amp;"_1mM","")</f>
        <v/>
      </c>
      <c r="BW255" s="85" t="str">
        <f>IF(BO255=TRUE,U255,"")</f>
        <v/>
      </c>
      <c r="BX255" s="85" t="str">
        <f>IF(BP255=TRUE,U255&amp;"_1mM","")</f>
        <v/>
      </c>
      <c r="BY255" s="85" t="str">
        <f>IF(BQ255=TRUE,AH255,"")</f>
        <v/>
      </c>
      <c r="BZ255" s="85" t="str">
        <f>IF(BR255=TRUE,AH255&amp;"_1mM","")</f>
        <v/>
      </c>
      <c r="CA255" s="85" t="str">
        <f>IF(BS255=TRUE,AU255,"")</f>
        <v/>
      </c>
      <c r="CB255" s="120" t="str">
        <f>IF(BT255=TRUE,AU255&amp;"_1mM","")</f>
        <v/>
      </c>
      <c r="CF255" s="116" t="s">
        <v>230</v>
      </c>
      <c r="CG255" s="119" t="s">
        <v>230</v>
      </c>
      <c r="CH255" s="85" t="b">
        <f t="shared" si="34"/>
        <v>0</v>
      </c>
      <c r="CI255" s="25"/>
      <c r="CJ255" s="25"/>
      <c r="CK255" s="25"/>
      <c r="CP255" s="85" t="b">
        <f t="shared" si="32"/>
        <v>0</v>
      </c>
      <c r="CQ255" s="85" t="b">
        <f t="shared" si="33"/>
        <v>0</v>
      </c>
      <c r="CR255" s="85" t="b">
        <f>$CR$149</f>
        <v>0</v>
      </c>
      <c r="CS255" s="85" t="b">
        <f>$CS$150</f>
        <v>0</v>
      </c>
      <c r="CY255" s="85" t="b">
        <f>CY156</f>
        <v>0</v>
      </c>
      <c r="DC255" s="25"/>
      <c r="DD255" s="86"/>
      <c r="DE255" s="86"/>
      <c r="DF255" s="86"/>
      <c r="DG255" s="86"/>
      <c r="DH255" s="86"/>
      <c r="DJ255" s="104"/>
      <c r="DS255" s="86"/>
    </row>
    <row r="256" spans="2:123" ht="15" customHeight="1">
      <c r="B256" s="5"/>
      <c r="F256" s="10"/>
      <c r="G256" s="56"/>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8"/>
      <c r="BC256" s="8"/>
      <c r="BD256" s="8"/>
      <c r="BE256" s="8"/>
      <c r="BF256" s="8"/>
      <c r="BG256" s="7"/>
      <c r="BM256" s="127"/>
      <c r="CB256" s="120"/>
      <c r="CF256" s="116" t="s">
        <v>235</v>
      </c>
      <c r="CG256" s="119" t="s">
        <v>235</v>
      </c>
      <c r="CH256" s="85" t="b">
        <f t="shared" si="34"/>
        <v>0</v>
      </c>
      <c r="CI256" s="25"/>
      <c r="CJ256" s="25"/>
      <c r="CK256" s="25"/>
      <c r="CP256" s="85" t="b">
        <f t="shared" si="32"/>
        <v>0</v>
      </c>
      <c r="CQ256" s="85" t="b">
        <f t="shared" si="33"/>
        <v>0</v>
      </c>
      <c r="CR256" s="85" t="b">
        <f>$CR$150</f>
        <v>0</v>
      </c>
      <c r="CU256" s="85" t="b">
        <f>$CU$152</f>
        <v>0</v>
      </c>
      <c r="CW256" s="85" t="b">
        <f>$CW$154</f>
        <v>0</v>
      </c>
      <c r="CZ256" s="85" t="b">
        <f>CZ157</f>
        <v>0</v>
      </c>
      <c r="DB256" s="85" t="b">
        <f>$DB$159</f>
        <v>0</v>
      </c>
      <c r="DC256" s="25"/>
      <c r="DD256" s="86"/>
      <c r="DE256" s="86"/>
      <c r="DF256" s="86"/>
      <c r="DG256" s="86"/>
      <c r="DH256" s="86"/>
      <c r="DJ256" s="104"/>
      <c r="DS256" s="86"/>
    </row>
    <row r="257" spans="2:123" ht="15" customHeight="1">
      <c r="B257" s="5"/>
      <c r="F257" s="10"/>
      <c r="G257" s="56"/>
      <c r="H257" s="102" t="s">
        <v>253</v>
      </c>
      <c r="I257" s="102"/>
      <c r="J257" s="102"/>
      <c r="K257" s="102"/>
      <c r="L257" s="102"/>
      <c r="M257" s="102"/>
      <c r="N257" s="102"/>
      <c r="O257" s="102"/>
      <c r="P257" s="102"/>
      <c r="Q257" s="102"/>
      <c r="R257" s="102"/>
      <c r="S257" s="102"/>
      <c r="T257" s="102"/>
      <c r="U257" s="102" t="s">
        <v>254</v>
      </c>
      <c r="V257" s="102"/>
      <c r="W257" s="102"/>
      <c r="X257" s="102"/>
      <c r="Y257" s="102"/>
      <c r="Z257" s="102"/>
      <c r="AA257" s="102"/>
      <c r="AB257" s="102"/>
      <c r="AC257" s="41"/>
      <c r="AD257" s="102"/>
      <c r="AE257" s="102"/>
      <c r="AF257" s="102"/>
      <c r="AG257" s="102"/>
      <c r="AH257" s="102" t="s">
        <v>255</v>
      </c>
      <c r="AI257" s="102"/>
      <c r="AJ257" s="102"/>
      <c r="AK257" s="102"/>
      <c r="AL257" s="102"/>
      <c r="AM257" s="102"/>
      <c r="AN257" s="102"/>
      <c r="AO257" s="102"/>
      <c r="AP257" s="102"/>
      <c r="AQ257" s="102"/>
      <c r="AR257" s="102"/>
      <c r="AS257" s="102"/>
      <c r="AT257" s="102"/>
      <c r="AU257" s="102" t="s">
        <v>257</v>
      </c>
      <c r="AV257" s="102"/>
      <c r="AW257" s="102"/>
      <c r="AX257" s="102"/>
      <c r="AY257" s="102"/>
      <c r="AZ257" s="102"/>
      <c r="BA257" s="102"/>
      <c r="BB257" s="8"/>
      <c r="BC257" s="182" t="s">
        <v>973</v>
      </c>
      <c r="BD257" s="8"/>
      <c r="BE257" s="8"/>
      <c r="BF257" s="8"/>
      <c r="BG257" s="7"/>
      <c r="BM257" s="127" t="b">
        <v>0</v>
      </c>
      <c r="BN257" s="85" t="b">
        <v>0</v>
      </c>
      <c r="BO257" s="85" t="b">
        <v>0</v>
      </c>
      <c r="BP257" s="85" t="b">
        <v>0</v>
      </c>
      <c r="BQ257" s="85" t="b">
        <v>0</v>
      </c>
      <c r="BR257" s="85" t="b">
        <v>0</v>
      </c>
      <c r="BS257" s="85" t="b">
        <v>0</v>
      </c>
      <c r="BT257" s="85" t="b">
        <v>0</v>
      </c>
      <c r="BU257" s="85" t="str">
        <f>IF(BM257=TRUE,H257,"")</f>
        <v/>
      </c>
      <c r="BV257" s="85" t="str">
        <f>IF(BN257=TRUE,H257&amp;"_1mM","")</f>
        <v/>
      </c>
      <c r="BW257" s="85" t="str">
        <f>IF(BO257=TRUE,U257,"")</f>
        <v/>
      </c>
      <c r="BX257" s="85" t="str">
        <f>IF(BP257=TRUE,U257&amp;"_1mM","")</f>
        <v/>
      </c>
      <c r="BY257" s="85" t="str">
        <f>IF(BQ257=TRUE,AH257,"")</f>
        <v/>
      </c>
      <c r="BZ257" s="85" t="str">
        <f>IF(BR257=TRUE,AH257&amp;"_1mM","")</f>
        <v/>
      </c>
      <c r="CA257" s="85" t="str">
        <f>IF(BS257=TRUE,AU257,"")</f>
        <v/>
      </c>
      <c r="CB257" s="120" t="str">
        <f>IF(BT257=TRUE,AU257&amp;"_1mM","")</f>
        <v/>
      </c>
      <c r="CF257" s="116" t="s">
        <v>236</v>
      </c>
      <c r="CG257" s="119" t="s">
        <v>236</v>
      </c>
      <c r="CH257" s="85" t="b">
        <f t="shared" si="34"/>
        <v>0</v>
      </c>
      <c r="CI257" s="25"/>
      <c r="CJ257" s="25"/>
      <c r="CK257" s="25"/>
      <c r="CP257" s="85" t="b">
        <f t="shared" si="32"/>
        <v>0</v>
      </c>
      <c r="CQ257" s="85" t="b">
        <f t="shared" si="33"/>
        <v>0</v>
      </c>
      <c r="CS257" s="85" t="b">
        <f>$CS$150</f>
        <v>0</v>
      </c>
      <c r="CY257" s="85" t="b">
        <f>CY156</f>
        <v>0</v>
      </c>
      <c r="DC257" s="25"/>
      <c r="DD257" s="86"/>
      <c r="DE257" s="86"/>
      <c r="DF257" s="86"/>
      <c r="DG257" s="86"/>
      <c r="DH257" s="86"/>
      <c r="DJ257" s="104"/>
      <c r="DS257" s="86"/>
    </row>
    <row r="258" spans="2:123" ht="15" customHeight="1">
      <c r="B258" s="5"/>
      <c r="F258" s="10"/>
      <c r="G258" s="56"/>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8"/>
      <c r="BC258" s="8"/>
      <c r="BD258" s="8"/>
      <c r="BE258" s="8"/>
      <c r="BF258" s="8"/>
      <c r="BG258" s="7"/>
      <c r="BM258" s="127"/>
      <c r="CB258" s="120"/>
      <c r="CF258" s="116" t="s">
        <v>241</v>
      </c>
      <c r="CG258" s="119" t="s">
        <v>241</v>
      </c>
      <c r="CH258" s="85" t="b">
        <f t="shared" si="34"/>
        <v>0</v>
      </c>
      <c r="CI258" s="25"/>
      <c r="CJ258" s="25"/>
      <c r="CK258" s="25"/>
      <c r="CP258" s="85" t="b">
        <f t="shared" si="32"/>
        <v>0</v>
      </c>
      <c r="CQ258" s="85" t="b">
        <f t="shared" si="33"/>
        <v>0</v>
      </c>
      <c r="CU258" s="85" t="b">
        <f>$CU$152</f>
        <v>0</v>
      </c>
      <c r="CW258" s="85" t="b">
        <f>$CW$154</f>
        <v>0</v>
      </c>
      <c r="CZ258" s="85" t="b">
        <f>CZ157</f>
        <v>0</v>
      </c>
      <c r="DB258" s="85" t="b">
        <f>$DB$159</f>
        <v>0</v>
      </c>
      <c r="DC258" s="25"/>
      <c r="DD258" s="86"/>
      <c r="DE258" s="86"/>
      <c r="DF258" s="86"/>
      <c r="DG258" s="86"/>
      <c r="DH258" s="86"/>
      <c r="DJ258" s="104"/>
      <c r="DS258" s="86"/>
    </row>
    <row r="259" spans="2:123" ht="15" customHeight="1">
      <c r="B259" s="5"/>
      <c r="F259" s="10"/>
      <c r="G259" s="56"/>
      <c r="H259" s="102" t="s">
        <v>258</v>
      </c>
      <c r="I259" s="102"/>
      <c r="J259" s="102"/>
      <c r="K259" s="102"/>
      <c r="L259" s="102"/>
      <c r="M259" s="102"/>
      <c r="N259" s="102"/>
      <c r="O259" s="102"/>
      <c r="P259" s="102"/>
      <c r="Q259" s="102"/>
      <c r="R259" s="102"/>
      <c r="S259" s="102"/>
      <c r="T259" s="102"/>
      <c r="U259" s="102" t="s">
        <v>259</v>
      </c>
      <c r="V259" s="102"/>
      <c r="W259" s="102"/>
      <c r="X259" s="102"/>
      <c r="Y259" s="102"/>
      <c r="Z259" s="102"/>
      <c r="AA259" s="102"/>
      <c r="AB259" s="102"/>
      <c r="AC259" s="102"/>
      <c r="AD259" s="102"/>
      <c r="AE259" s="102"/>
      <c r="AF259" s="102"/>
      <c r="AG259" s="102"/>
      <c r="AH259" s="102" t="s">
        <v>260</v>
      </c>
      <c r="AI259" s="102"/>
      <c r="AJ259" s="102"/>
      <c r="AK259" s="102"/>
      <c r="AL259" s="102"/>
      <c r="AM259" s="102"/>
      <c r="AN259" s="102"/>
      <c r="AO259" s="102"/>
      <c r="AP259" s="102"/>
      <c r="AQ259" s="102"/>
      <c r="AR259" s="102"/>
      <c r="AS259" s="102"/>
      <c r="AT259" s="102"/>
      <c r="AU259" s="102" t="s">
        <v>262</v>
      </c>
      <c r="AV259" s="103"/>
      <c r="AW259" s="103"/>
      <c r="AX259" s="103"/>
      <c r="AY259" s="103"/>
      <c r="AZ259" s="103"/>
      <c r="BA259" s="103"/>
      <c r="BB259" s="8"/>
      <c r="BC259" s="8"/>
      <c r="BD259" s="8"/>
      <c r="BE259" s="9"/>
      <c r="BF259" s="9"/>
      <c r="BG259" s="7"/>
      <c r="BM259" s="127" t="b">
        <v>0</v>
      </c>
      <c r="BN259" s="85" t="b">
        <v>0</v>
      </c>
      <c r="BO259" s="85" t="b">
        <v>0</v>
      </c>
      <c r="BP259" s="85" t="b">
        <v>0</v>
      </c>
      <c r="BQ259" s="85" t="b">
        <v>0</v>
      </c>
      <c r="BS259" s="85" t="b">
        <v>0</v>
      </c>
      <c r="BT259" s="85" t="b">
        <v>0</v>
      </c>
      <c r="BU259" s="85" t="str">
        <f>IF(BM259=TRUE,H259,"")</f>
        <v/>
      </c>
      <c r="BV259" s="85" t="str">
        <f>IF(BN259=TRUE,H259&amp;"_1mM","")</f>
        <v/>
      </c>
      <c r="BW259" s="85" t="str">
        <f>IF(BO259=TRUE,U259,"")</f>
        <v/>
      </c>
      <c r="BX259" s="85" t="str">
        <f>IF(BP259=TRUE,U259&amp;"_1mM","")</f>
        <v/>
      </c>
      <c r="BY259" s="85" t="str">
        <f>IF(BQ259=TRUE,AH259,"")</f>
        <v/>
      </c>
      <c r="BZ259" s="85" t="str">
        <f>IF(BR259=TRUE,AH259&amp;"_1mM","")</f>
        <v/>
      </c>
      <c r="CA259" s="85" t="str">
        <f>IF(BS259=TRUE,AU259,"")</f>
        <v/>
      </c>
      <c r="CB259" s="120" t="str">
        <f>IF(BT259=TRUE,AU259&amp;"_1mM","")</f>
        <v/>
      </c>
      <c r="CF259" s="116" t="s">
        <v>117</v>
      </c>
      <c r="CG259" s="119" t="s">
        <v>117</v>
      </c>
      <c r="CH259" s="85" t="b">
        <f t="shared" si="34"/>
        <v>0</v>
      </c>
      <c r="CI259" s="25"/>
      <c r="CJ259" s="25"/>
      <c r="CK259" s="25"/>
      <c r="CP259" s="85" t="b">
        <f t="shared" si="32"/>
        <v>0</v>
      </c>
      <c r="CQ259" s="85" t="b">
        <f t="shared" si="33"/>
        <v>0</v>
      </c>
      <c r="CS259" s="85" t="b">
        <f>$CS$150</f>
        <v>0</v>
      </c>
      <c r="CY259" s="85" t="b">
        <f>CY156</f>
        <v>0</v>
      </c>
      <c r="DC259" s="25"/>
      <c r="DD259" s="86"/>
      <c r="DE259" s="86"/>
      <c r="DF259" s="86"/>
      <c r="DG259" s="86"/>
      <c r="DH259" s="86"/>
      <c r="DJ259" s="104"/>
      <c r="DS259" s="86"/>
    </row>
    <row r="260" spans="2:123" ht="15" customHeight="1">
      <c r="B260" s="5"/>
      <c r="F260" s="10"/>
      <c r="G260" s="56"/>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3"/>
      <c r="AW260" s="103"/>
      <c r="AX260" s="103"/>
      <c r="AY260" s="103"/>
      <c r="AZ260" s="103"/>
      <c r="BA260" s="103"/>
      <c r="BB260" s="8"/>
      <c r="BC260" s="8"/>
      <c r="BD260" s="8"/>
      <c r="BE260" s="9"/>
      <c r="BF260" s="9"/>
      <c r="BG260" s="7"/>
      <c r="BM260" s="127"/>
      <c r="CB260" s="120"/>
      <c r="CF260" s="116" t="s">
        <v>246</v>
      </c>
      <c r="CG260" s="119" t="s">
        <v>246</v>
      </c>
      <c r="CH260" s="85" t="b">
        <f t="shared" si="34"/>
        <v>0</v>
      </c>
      <c r="CI260" s="25"/>
      <c r="CJ260" s="25"/>
      <c r="CK260" s="25"/>
      <c r="CP260" s="85" t="b">
        <f t="shared" si="32"/>
        <v>0</v>
      </c>
      <c r="CQ260" s="85" t="b">
        <f t="shared" si="33"/>
        <v>0</v>
      </c>
      <c r="CU260" s="85" t="b">
        <f>$CU$152</f>
        <v>0</v>
      </c>
      <c r="CW260" s="85" t="b">
        <f>$CW$154</f>
        <v>0</v>
      </c>
      <c r="CZ260" s="85" t="b">
        <f>CZ157</f>
        <v>0</v>
      </c>
      <c r="DB260" s="85" t="b">
        <f>$DB$159</f>
        <v>0</v>
      </c>
      <c r="DC260" s="25"/>
      <c r="DD260" s="86"/>
      <c r="DE260" s="86"/>
      <c r="DF260" s="86"/>
      <c r="DG260" s="86"/>
      <c r="DH260" s="86"/>
      <c r="DJ260" s="104"/>
      <c r="DS260" s="86"/>
    </row>
    <row r="261" spans="2:123" ht="15" customHeight="1">
      <c r="B261" s="5"/>
      <c r="F261" s="10"/>
      <c r="G261" s="56"/>
      <c r="H261" s="102" t="s">
        <v>263</v>
      </c>
      <c r="I261" s="102"/>
      <c r="J261" s="102"/>
      <c r="K261" s="102"/>
      <c r="L261" s="102"/>
      <c r="M261" s="102"/>
      <c r="N261" s="102"/>
      <c r="O261" s="102"/>
      <c r="P261" s="102"/>
      <c r="Q261" s="8"/>
      <c r="R261" s="102"/>
      <c r="S261" s="102"/>
      <c r="T261" s="102"/>
      <c r="U261" s="102" t="s">
        <v>264</v>
      </c>
      <c r="V261" s="102"/>
      <c r="W261" s="102"/>
      <c r="X261" s="102"/>
      <c r="Y261" s="102"/>
      <c r="Z261" s="102"/>
      <c r="AA261" s="102"/>
      <c r="AB261" s="102"/>
      <c r="AC261" s="102"/>
      <c r="AD261" s="102"/>
      <c r="AE261" s="102"/>
      <c r="AF261" s="102"/>
      <c r="AG261" s="102"/>
      <c r="AH261" s="102" t="s">
        <v>265</v>
      </c>
      <c r="AI261" s="102"/>
      <c r="AJ261" s="102"/>
      <c r="AK261" s="102"/>
      <c r="AL261" s="102"/>
      <c r="AM261" s="173"/>
      <c r="AN261" s="173"/>
      <c r="AO261" s="102"/>
      <c r="AP261" s="102"/>
      <c r="AQ261" s="102"/>
      <c r="AR261" s="102"/>
      <c r="AS261" s="102"/>
      <c r="AT261" s="102"/>
      <c r="AU261" s="102" t="s">
        <v>268</v>
      </c>
      <c r="AV261" s="102"/>
      <c r="AW261" s="102"/>
      <c r="AX261" s="102"/>
      <c r="AY261" s="102"/>
      <c r="AZ261" s="102"/>
      <c r="BA261" s="102"/>
      <c r="BB261" s="8"/>
      <c r="BC261" s="8"/>
      <c r="BD261" s="8"/>
      <c r="BE261" s="8"/>
      <c r="BF261" s="8"/>
      <c r="BG261" s="7"/>
      <c r="BM261" s="127" t="b">
        <v>0</v>
      </c>
      <c r="BN261" s="85" t="b">
        <v>0</v>
      </c>
      <c r="BO261" s="85" t="b">
        <v>0</v>
      </c>
      <c r="BP261" s="85" t="b">
        <v>0</v>
      </c>
      <c r="BQ261" s="85" t="b">
        <v>0</v>
      </c>
      <c r="BR261" s="85" t="b">
        <v>0</v>
      </c>
      <c r="BS261" s="85" t="b">
        <v>0</v>
      </c>
      <c r="BT261" s="85" t="b">
        <v>0</v>
      </c>
      <c r="BU261" s="85" t="str">
        <f>IF(BM261=TRUE,H261,"")</f>
        <v/>
      </c>
      <c r="BV261" s="85" t="str">
        <f>IF(BN261=TRUE,H261&amp;"_1mM","")</f>
        <v/>
      </c>
      <c r="BW261" s="85" t="str">
        <f>IF(BO261=TRUE,U261,"")</f>
        <v/>
      </c>
      <c r="BX261" s="85" t="str">
        <f>IF(BP261=TRUE,U261&amp;"_1mM","")</f>
        <v/>
      </c>
      <c r="BY261" s="85" t="str">
        <f>IF(BQ261=TRUE,AH261,"")</f>
        <v/>
      </c>
      <c r="BZ261" s="85" t="str">
        <f>IF(BR261=TRUE,AH261&amp;"_1mM","")</f>
        <v/>
      </c>
      <c r="CA261" s="85" t="str">
        <f>IF(BS261=TRUE,AU261,"")</f>
        <v/>
      </c>
      <c r="CB261" s="120" t="str">
        <f>IF(BT261=TRUE,AU261&amp;"_1mM","")</f>
        <v/>
      </c>
      <c r="CF261" s="116" t="s">
        <v>119</v>
      </c>
      <c r="CG261" s="119" t="s">
        <v>119</v>
      </c>
      <c r="CH261" s="85" t="b">
        <f t="shared" si="34"/>
        <v>0</v>
      </c>
      <c r="CI261" s="25"/>
      <c r="CJ261" s="25"/>
      <c r="CK261" s="25"/>
      <c r="CP261" s="85" t="b">
        <f t="shared" si="32"/>
        <v>0</v>
      </c>
      <c r="CQ261" s="85" t="b">
        <f t="shared" si="33"/>
        <v>0</v>
      </c>
      <c r="CS261" s="85" t="b">
        <f>$CS$150</f>
        <v>0</v>
      </c>
      <c r="CY261" s="85" t="b">
        <f>CY156</f>
        <v>0</v>
      </c>
      <c r="DC261" s="25"/>
      <c r="DD261" s="86"/>
      <c r="DE261" s="86"/>
      <c r="DF261" s="86"/>
      <c r="DG261" s="86"/>
      <c r="DH261" s="86"/>
      <c r="DJ261" s="104"/>
      <c r="DS261" s="86"/>
    </row>
    <row r="262" spans="2:123" ht="15" customHeight="1">
      <c r="B262" s="5"/>
      <c r="F262" s="10"/>
      <c r="G262" s="56"/>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73"/>
      <c r="AN262" s="102"/>
      <c r="AO262" s="102"/>
      <c r="AP262" s="102"/>
      <c r="AQ262" s="102"/>
      <c r="AR262" s="102"/>
      <c r="AS262" s="102"/>
      <c r="AT262" s="102"/>
      <c r="AU262" s="102"/>
      <c r="AV262" s="102"/>
      <c r="AW262" s="102"/>
      <c r="AX262" s="102"/>
      <c r="AY262" s="102"/>
      <c r="AZ262" s="102"/>
      <c r="BA262" s="102"/>
      <c r="BB262" s="8"/>
      <c r="BC262" s="8"/>
      <c r="BD262" s="8"/>
      <c r="BE262" s="8"/>
      <c r="BF262" s="8"/>
      <c r="BG262" s="7"/>
      <c r="BM262" s="127"/>
      <c r="CB262" s="120"/>
      <c r="CF262" s="116" t="s">
        <v>251</v>
      </c>
      <c r="CG262" s="119" t="s">
        <v>251</v>
      </c>
      <c r="CH262" s="85" t="b">
        <f t="shared" si="34"/>
        <v>0</v>
      </c>
      <c r="CI262" s="25"/>
      <c r="CJ262" s="25"/>
      <c r="CK262" s="25"/>
      <c r="CP262" s="85" t="b">
        <f t="shared" si="32"/>
        <v>0</v>
      </c>
      <c r="CQ262" s="85" t="b">
        <f t="shared" si="33"/>
        <v>0</v>
      </c>
      <c r="CU262" s="85" t="b">
        <f>$CU$152</f>
        <v>0</v>
      </c>
      <c r="CW262" s="85" t="b">
        <f>$CW$154</f>
        <v>0</v>
      </c>
      <c r="CZ262" s="85" t="b">
        <f>CZ157</f>
        <v>0</v>
      </c>
      <c r="DB262" s="85" t="b">
        <f>$DB$159</f>
        <v>0</v>
      </c>
      <c r="DC262" s="25"/>
      <c r="DD262" s="86"/>
      <c r="DE262" s="86"/>
      <c r="DF262" s="86"/>
      <c r="DG262" s="86"/>
      <c r="DH262" s="86"/>
      <c r="DJ262" s="104"/>
      <c r="DS262" s="86"/>
    </row>
    <row r="263" spans="2:123" ht="15" customHeight="1">
      <c r="B263" s="5"/>
      <c r="F263" s="10"/>
      <c r="G263" s="56"/>
      <c r="H263" s="102" t="s">
        <v>626</v>
      </c>
      <c r="I263" s="102"/>
      <c r="J263" s="102"/>
      <c r="K263" s="102"/>
      <c r="L263" s="102"/>
      <c r="M263" s="102"/>
      <c r="N263" s="102"/>
      <c r="O263" s="102"/>
      <c r="P263" s="102"/>
      <c r="Q263" s="102"/>
      <c r="R263" s="102"/>
      <c r="S263" s="102"/>
      <c r="T263" s="102"/>
      <c r="U263" s="102" t="s">
        <v>269</v>
      </c>
      <c r="V263" s="102"/>
      <c r="W263" s="102"/>
      <c r="X263" s="102"/>
      <c r="Y263" s="102"/>
      <c r="Z263" s="102"/>
      <c r="AA263" s="102"/>
      <c r="AB263" s="102"/>
      <c r="AC263" s="102"/>
      <c r="AD263" s="102"/>
      <c r="AE263" s="102"/>
      <c r="AF263" s="102"/>
      <c r="AG263" s="102"/>
      <c r="AH263" s="102" t="s">
        <v>270</v>
      </c>
      <c r="AI263" s="102"/>
      <c r="AJ263" s="102"/>
      <c r="AK263" s="102"/>
      <c r="AL263" s="102"/>
      <c r="AM263" s="173"/>
      <c r="AN263" s="102"/>
      <c r="AO263" s="102"/>
      <c r="AP263" s="102"/>
      <c r="AQ263" s="102"/>
      <c r="AR263" s="102"/>
      <c r="AS263" s="102"/>
      <c r="AT263" s="102"/>
      <c r="AU263" s="102" t="s">
        <v>271</v>
      </c>
      <c r="AV263" s="102"/>
      <c r="AW263" s="102"/>
      <c r="AX263" s="102"/>
      <c r="AY263" s="102"/>
      <c r="AZ263" s="102"/>
      <c r="BA263" s="102"/>
      <c r="BB263" s="8"/>
      <c r="BC263" s="41"/>
      <c r="BD263" s="8"/>
      <c r="BE263" s="8"/>
      <c r="BF263" s="8"/>
      <c r="BG263" s="7"/>
      <c r="BM263" s="127" t="b">
        <v>0</v>
      </c>
      <c r="BN263" s="85" t="b">
        <v>0</v>
      </c>
      <c r="BO263" s="85" t="b">
        <v>0</v>
      </c>
      <c r="BQ263" s="85" t="b">
        <v>0</v>
      </c>
      <c r="BR263" s="85" t="b">
        <v>0</v>
      </c>
      <c r="BS263" s="85" t="b">
        <v>0</v>
      </c>
      <c r="BU263" s="85" t="str">
        <f>IF(BM263=TRUE,H263,"")</f>
        <v/>
      </c>
      <c r="BV263" s="85" t="str">
        <f>IF(BN263=TRUE,H263&amp;"_1mM","")</f>
        <v/>
      </c>
      <c r="BW263" s="85" t="str">
        <f>IF(BO263=TRUE,U263,"")</f>
        <v/>
      </c>
      <c r="BX263" s="85" t="str">
        <f>IF(BP263=TRUE,U263&amp;"_1mM","")</f>
        <v/>
      </c>
      <c r="BY263" s="85" t="str">
        <f>IF(BQ263=TRUE,AH263,"")</f>
        <v/>
      </c>
      <c r="BZ263" s="85" t="str">
        <f>IF(BR263=TRUE,AH263&amp;"_1mM","")</f>
        <v/>
      </c>
      <c r="CA263" s="85" t="str">
        <f>IF(BS263=TRUE,AU263,"")</f>
        <v/>
      </c>
      <c r="CB263" s="120" t="str">
        <f>IF(BT263=TRUE,AU263&amp;"_1mM","")</f>
        <v/>
      </c>
      <c r="CF263" s="116" t="s">
        <v>120</v>
      </c>
      <c r="CG263" s="119" t="s">
        <v>120</v>
      </c>
      <c r="CH263" s="85" t="b">
        <f t="shared" si="34"/>
        <v>0</v>
      </c>
      <c r="CI263" s="25"/>
      <c r="CJ263" s="25"/>
      <c r="CK263" s="25"/>
      <c r="CP263" s="85" t="b">
        <f t="shared" si="32"/>
        <v>0</v>
      </c>
      <c r="CQ263" s="85" t="b">
        <f t="shared" si="33"/>
        <v>0</v>
      </c>
      <c r="CR263" s="85" t="b">
        <f>$CR$149</f>
        <v>0</v>
      </c>
      <c r="CS263" s="85" t="b">
        <f>$CS$150</f>
        <v>0</v>
      </c>
      <c r="CY263" s="85" t="b">
        <f>CY156</f>
        <v>0</v>
      </c>
      <c r="DC263" s="25"/>
      <c r="DD263" s="86"/>
      <c r="DE263" s="86"/>
      <c r="DF263" s="86"/>
      <c r="DG263" s="86"/>
      <c r="DH263" s="86"/>
      <c r="DJ263" s="104"/>
      <c r="DS263" s="86"/>
    </row>
    <row r="264" spans="2:123" ht="15" customHeight="1">
      <c r="B264" s="5"/>
      <c r="F264" s="10"/>
      <c r="G264" s="56"/>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73"/>
      <c r="AN264" s="102"/>
      <c r="AO264" s="102"/>
      <c r="AP264" s="102"/>
      <c r="AQ264" s="102"/>
      <c r="AR264" s="102"/>
      <c r="AS264" s="102"/>
      <c r="AT264" s="102"/>
      <c r="AU264" s="102"/>
      <c r="AV264" s="102"/>
      <c r="AW264" s="102"/>
      <c r="AX264" s="102"/>
      <c r="AY264" s="102"/>
      <c r="AZ264" s="102"/>
      <c r="BA264" s="102"/>
      <c r="BB264" s="8"/>
      <c r="BC264" s="8"/>
      <c r="BD264" s="8"/>
      <c r="BE264" s="8"/>
      <c r="BF264" s="8"/>
      <c r="BG264" s="7"/>
      <c r="BM264" s="127"/>
      <c r="CB264" s="120"/>
      <c r="CF264" s="116" t="s">
        <v>256</v>
      </c>
      <c r="CG264" s="119" t="s">
        <v>256</v>
      </c>
      <c r="CH264" s="85" t="b">
        <f t="shared" si="34"/>
        <v>0</v>
      </c>
      <c r="CI264" s="25"/>
      <c r="CJ264" s="25"/>
      <c r="CK264" s="25"/>
      <c r="CP264" s="85" t="b">
        <f t="shared" si="32"/>
        <v>0</v>
      </c>
      <c r="CQ264" s="85" t="b">
        <f t="shared" si="33"/>
        <v>0</v>
      </c>
      <c r="CR264" s="85" t="b">
        <f>$CR$150</f>
        <v>0</v>
      </c>
      <c r="CU264" s="85" t="b">
        <f>$CU$152</f>
        <v>0</v>
      </c>
      <c r="CW264" s="85" t="b">
        <f>$CW$154</f>
        <v>0</v>
      </c>
      <c r="CZ264" s="85" t="b">
        <f>CZ157</f>
        <v>0</v>
      </c>
      <c r="DB264" s="85" t="b">
        <f>$DB$159</f>
        <v>0</v>
      </c>
      <c r="DC264" s="25"/>
      <c r="DD264" s="86"/>
      <c r="DE264" s="86"/>
      <c r="DF264" s="86"/>
      <c r="DG264" s="86"/>
      <c r="DH264" s="86"/>
      <c r="DJ264" s="104"/>
      <c r="DS264" s="86"/>
    </row>
    <row r="265" spans="2:123" ht="15" customHeight="1">
      <c r="B265" s="5"/>
      <c r="F265" s="10"/>
      <c r="G265" s="56"/>
      <c r="H265" s="102" t="s">
        <v>274</v>
      </c>
      <c r="I265" s="102"/>
      <c r="J265" s="102"/>
      <c r="K265" s="102"/>
      <c r="L265" s="102"/>
      <c r="M265" s="102"/>
      <c r="N265" s="102"/>
      <c r="O265" s="102"/>
      <c r="P265" s="102"/>
      <c r="Q265" s="102"/>
      <c r="R265" s="102"/>
      <c r="S265" s="102"/>
      <c r="T265" s="102"/>
      <c r="U265" s="102" t="s">
        <v>275</v>
      </c>
      <c r="V265" s="102"/>
      <c r="W265" s="102"/>
      <c r="X265" s="102"/>
      <c r="Y265" s="102"/>
      <c r="Z265" s="102"/>
      <c r="AA265" s="102"/>
      <c r="AB265" s="102"/>
      <c r="AC265" s="182" t="s">
        <v>973</v>
      </c>
      <c r="AD265" s="102"/>
      <c r="AE265" s="102"/>
      <c r="AF265" s="102"/>
      <c r="AG265" s="102"/>
      <c r="AH265" s="102" t="s">
        <v>276</v>
      </c>
      <c r="AI265" s="102"/>
      <c r="AJ265" s="102"/>
      <c r="AK265" s="102"/>
      <c r="AL265" s="102"/>
      <c r="AM265" s="173"/>
      <c r="AN265" s="102"/>
      <c r="AO265" s="102"/>
      <c r="AP265" s="102"/>
      <c r="AQ265" s="102"/>
      <c r="AR265" s="102"/>
      <c r="AS265" s="102"/>
      <c r="AT265" s="102"/>
      <c r="AU265" s="102" t="s">
        <v>277</v>
      </c>
      <c r="AV265" s="102"/>
      <c r="AW265" s="102"/>
      <c r="AX265" s="102"/>
      <c r="AY265" s="102"/>
      <c r="AZ265" s="102"/>
      <c r="BA265" s="102"/>
      <c r="BB265" s="8"/>
      <c r="BC265" s="8"/>
      <c r="BD265" s="8"/>
      <c r="BE265" s="8"/>
      <c r="BF265" s="8"/>
      <c r="BG265" s="7"/>
      <c r="BM265" s="127" t="b">
        <v>0</v>
      </c>
      <c r="BN265" s="85" t="b">
        <v>0</v>
      </c>
      <c r="BO265" s="85" t="b">
        <v>0</v>
      </c>
      <c r="BP265" s="85" t="b">
        <v>0</v>
      </c>
      <c r="BQ265" s="85" t="b">
        <v>0</v>
      </c>
      <c r="BR265" s="85" t="b">
        <v>0</v>
      </c>
      <c r="BS265" s="85" t="b">
        <v>0</v>
      </c>
      <c r="BT265" s="85" t="b">
        <v>0</v>
      </c>
      <c r="BU265" s="85" t="str">
        <f>IF(BM265=TRUE,H265,"")</f>
        <v/>
      </c>
      <c r="BV265" s="85" t="str">
        <f>IF(BN265=TRUE,H265&amp;"_1mM","")</f>
        <v/>
      </c>
      <c r="BW265" s="85" t="str">
        <f>IF(BO265=TRUE,U265,"")</f>
        <v/>
      </c>
      <c r="BX265" s="85" t="str">
        <f>IF(BP265=TRUE,U265&amp;"_1mM","")</f>
        <v/>
      </c>
      <c r="BY265" s="85" t="str">
        <f>IF(BQ265=TRUE,AH265,"")</f>
        <v/>
      </c>
      <c r="BZ265" s="85" t="str">
        <f>IF(BR265=TRUE,AH265&amp;"_1mM","")</f>
        <v/>
      </c>
      <c r="CA265" s="85" t="str">
        <f>IF(BS265=TRUE,AU265,"")</f>
        <v/>
      </c>
      <c r="CB265" s="120" t="str">
        <f>IF(BT265=TRUE,AU265&amp;"_1mM","")</f>
        <v/>
      </c>
      <c r="CF265" s="116" t="s">
        <v>728</v>
      </c>
      <c r="CG265" s="119" t="s">
        <v>681</v>
      </c>
      <c r="CH265" s="85" t="b">
        <f t="shared" si="34"/>
        <v>0</v>
      </c>
      <c r="CI265" s="25"/>
      <c r="CJ265" s="25"/>
      <c r="CK265" s="25"/>
      <c r="CP265" s="85" t="b">
        <f t="shared" si="32"/>
        <v>0</v>
      </c>
      <c r="CQ265" s="85" t="b">
        <f t="shared" si="33"/>
        <v>0</v>
      </c>
      <c r="CY265" s="85" t="b">
        <f>CY156</f>
        <v>0</v>
      </c>
      <c r="DC265" s="25"/>
      <c r="DD265" s="86"/>
      <c r="DE265" s="86"/>
      <c r="DF265" s="86"/>
      <c r="DG265" s="86"/>
      <c r="DH265" s="86"/>
      <c r="DJ265" s="104"/>
      <c r="DS265" s="86"/>
    </row>
    <row r="266" spans="2:123" ht="15" customHeight="1">
      <c r="B266" s="5"/>
      <c r="F266" s="10"/>
      <c r="G266" s="56"/>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73"/>
      <c r="AN266" s="102"/>
      <c r="AO266" s="102"/>
      <c r="AP266" s="102"/>
      <c r="AQ266" s="102"/>
      <c r="AR266" s="102"/>
      <c r="AS266" s="102"/>
      <c r="AT266" s="102"/>
      <c r="AU266" s="102"/>
      <c r="AV266" s="102"/>
      <c r="AW266" s="102"/>
      <c r="AX266" s="102"/>
      <c r="AY266" s="102"/>
      <c r="AZ266" s="102"/>
      <c r="BA266" s="102"/>
      <c r="BB266" s="8"/>
      <c r="BC266" s="8"/>
      <c r="BD266" s="8"/>
      <c r="BE266" s="8"/>
      <c r="BF266" s="8"/>
      <c r="BG266" s="7"/>
      <c r="BM266" s="127"/>
      <c r="CB266" s="120"/>
      <c r="CF266" s="116" t="s">
        <v>814</v>
      </c>
      <c r="CG266" s="119" t="s">
        <v>682</v>
      </c>
      <c r="CH266" s="85" t="b">
        <f t="shared" si="34"/>
        <v>0</v>
      </c>
      <c r="CI266" s="25"/>
      <c r="CJ266" s="25"/>
      <c r="CK266" s="25"/>
      <c r="CP266" s="85" t="b">
        <f t="shared" si="32"/>
        <v>0</v>
      </c>
      <c r="CQ266" s="85" t="b">
        <f t="shared" si="33"/>
        <v>0</v>
      </c>
      <c r="CZ266" s="85" t="b">
        <f>CZ157</f>
        <v>0</v>
      </c>
      <c r="DB266" s="85" t="b">
        <f>$DB$159</f>
        <v>0</v>
      </c>
      <c r="DC266" s="25"/>
      <c r="DD266" s="86"/>
      <c r="DE266" s="86"/>
      <c r="DF266" s="86"/>
      <c r="DG266" s="86"/>
      <c r="DH266" s="86"/>
      <c r="DJ266" s="104"/>
      <c r="DS266" s="86"/>
    </row>
    <row r="267" spans="2:123" ht="15" customHeight="1">
      <c r="B267" s="5"/>
      <c r="F267" s="10"/>
      <c r="G267" s="56"/>
      <c r="H267" s="102" t="s">
        <v>279</v>
      </c>
      <c r="I267" s="102"/>
      <c r="J267" s="102"/>
      <c r="K267" s="102"/>
      <c r="L267" s="102"/>
      <c r="M267" s="102"/>
      <c r="N267" s="102"/>
      <c r="O267" s="102"/>
      <c r="P267" s="102"/>
      <c r="Q267" s="102"/>
      <c r="R267" s="102"/>
      <c r="S267" s="102"/>
      <c r="T267" s="102"/>
      <c r="U267" s="102" t="s">
        <v>955</v>
      </c>
      <c r="V267" s="102"/>
      <c r="W267" s="102"/>
      <c r="X267" s="102"/>
      <c r="Y267" s="102"/>
      <c r="Z267" s="102"/>
      <c r="AA267" s="102"/>
      <c r="AB267" s="102"/>
      <c r="AC267" s="102"/>
      <c r="AD267" s="102"/>
      <c r="AE267" s="102"/>
      <c r="AF267" s="102"/>
      <c r="AG267" s="102"/>
      <c r="AH267" s="102" t="s">
        <v>974</v>
      </c>
      <c r="AI267" s="102"/>
      <c r="AJ267" s="102"/>
      <c r="AK267" s="102"/>
      <c r="AL267" s="102"/>
      <c r="AM267" s="173"/>
      <c r="AN267" s="102"/>
      <c r="AO267" s="102"/>
      <c r="AP267" s="102"/>
      <c r="AQ267" s="102"/>
      <c r="AR267" s="102"/>
      <c r="AS267" s="102"/>
      <c r="AT267" s="102"/>
      <c r="AU267" s="102" t="s">
        <v>280</v>
      </c>
      <c r="AV267" s="102"/>
      <c r="AW267" s="102"/>
      <c r="AX267" s="102"/>
      <c r="AY267" s="102"/>
      <c r="AZ267" s="102"/>
      <c r="BA267" s="102"/>
      <c r="BB267" s="8"/>
      <c r="BC267" s="8"/>
      <c r="BD267" s="8"/>
      <c r="BE267" s="8"/>
      <c r="BF267" s="8"/>
      <c r="BG267" s="7"/>
      <c r="BM267" s="127" t="b">
        <v>0</v>
      </c>
      <c r="BN267" s="85" t="b">
        <v>0</v>
      </c>
      <c r="BO267" s="85" t="b">
        <v>0</v>
      </c>
      <c r="BP267" s="85" t="b">
        <v>0</v>
      </c>
      <c r="BQ267" s="85" t="b">
        <v>0</v>
      </c>
      <c r="BR267" s="85" t="b">
        <v>0</v>
      </c>
      <c r="BS267" s="85" t="b">
        <v>0</v>
      </c>
      <c r="BT267" s="85" t="b">
        <v>0</v>
      </c>
      <c r="BU267" s="85" t="str">
        <f>IF(BM267=TRUE,H267,"")</f>
        <v/>
      </c>
      <c r="BV267" s="85" t="str">
        <f>IF(BN267=TRUE,H267&amp;"_1mM","")</f>
        <v/>
      </c>
      <c r="BW267" s="85" t="str">
        <f>IF(BO267=TRUE,U267,"")</f>
        <v/>
      </c>
      <c r="BX267" s="85" t="str">
        <f>IF(BP267=TRUE,U267&amp;"_1mM","")</f>
        <v/>
      </c>
      <c r="BY267" s="85" t="str">
        <f>IF(BQ267=TRUE,AH267,"")</f>
        <v/>
      </c>
      <c r="BZ267" s="85" t="str">
        <f>IF(BR267=TRUE,AH267&amp;"_1mM","")</f>
        <v/>
      </c>
      <c r="CA267" s="85" t="str">
        <f>IF(BS267=TRUE,AU267,"")</f>
        <v/>
      </c>
      <c r="CB267" s="120" t="str">
        <f>IF(BT267=TRUE,AU267&amp;"_1mM","")</f>
        <v/>
      </c>
      <c r="CF267" s="116" t="s">
        <v>121</v>
      </c>
      <c r="CG267" s="119" t="s">
        <v>121</v>
      </c>
      <c r="CH267" s="85" t="b">
        <f t="shared" si="34"/>
        <v>0</v>
      </c>
      <c r="CI267" s="25"/>
      <c r="CJ267" s="25"/>
      <c r="CK267" s="25"/>
      <c r="CP267" s="85" t="b">
        <f t="shared" si="32"/>
        <v>0</v>
      </c>
      <c r="CQ267" s="85" t="b">
        <f t="shared" si="33"/>
        <v>0</v>
      </c>
      <c r="CS267" s="85" t="b">
        <f>$CS$150</f>
        <v>0</v>
      </c>
      <c r="CY267" s="85" t="b">
        <f>CY156</f>
        <v>0</v>
      </c>
      <c r="DC267" s="25"/>
      <c r="DD267" s="86"/>
      <c r="DE267" s="86"/>
      <c r="DF267" s="86"/>
      <c r="DG267" s="86"/>
      <c r="DH267" s="86"/>
      <c r="DJ267" s="104"/>
      <c r="DS267" s="86"/>
    </row>
    <row r="268" spans="2:123" ht="15" customHeight="1">
      <c r="B268" s="5"/>
      <c r="F268" s="10"/>
      <c r="G268" s="56"/>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T268" s="102"/>
      <c r="AU268" s="102"/>
      <c r="AV268" s="102"/>
      <c r="AW268" s="102"/>
      <c r="AX268" s="102"/>
      <c r="AY268" s="102"/>
      <c r="AZ268" s="102"/>
      <c r="BA268" s="102"/>
      <c r="BB268" s="8"/>
      <c r="BC268" s="8"/>
      <c r="BD268" s="8"/>
      <c r="BE268" s="8"/>
      <c r="BF268" s="8"/>
      <c r="BG268" s="7"/>
      <c r="BM268" s="127"/>
      <c r="CB268" s="120"/>
      <c r="CF268" s="116" t="s">
        <v>261</v>
      </c>
      <c r="CG268" s="119" t="s">
        <v>261</v>
      </c>
      <c r="CH268" s="85" t="b">
        <f t="shared" si="34"/>
        <v>0</v>
      </c>
      <c r="CI268" s="25"/>
      <c r="CJ268" s="25"/>
      <c r="CK268" s="25"/>
      <c r="CP268" s="85" t="b">
        <f t="shared" si="32"/>
        <v>0</v>
      </c>
      <c r="CQ268" s="85" t="b">
        <f t="shared" si="33"/>
        <v>0</v>
      </c>
      <c r="CU268" s="85" t="b">
        <f>$CU$152</f>
        <v>0</v>
      </c>
      <c r="CW268" s="85" t="b">
        <f>$CW$154</f>
        <v>0</v>
      </c>
      <c r="CZ268" s="85" t="b">
        <f>CZ157</f>
        <v>0</v>
      </c>
      <c r="DB268" s="85" t="b">
        <f>$DB$159</f>
        <v>0</v>
      </c>
      <c r="DC268" s="25"/>
      <c r="DD268" s="86"/>
      <c r="DE268" s="86"/>
      <c r="DF268" s="86"/>
      <c r="DG268" s="86"/>
      <c r="DH268" s="86"/>
      <c r="DJ268" s="104"/>
      <c r="DS268" s="86"/>
    </row>
    <row r="269" spans="2:123" ht="15" customHeight="1">
      <c r="B269" s="5"/>
      <c r="F269" s="10"/>
      <c r="G269" s="56"/>
      <c r="H269" s="102" t="s">
        <v>281</v>
      </c>
      <c r="I269" s="102"/>
      <c r="J269" s="102"/>
      <c r="K269" s="102"/>
      <c r="L269" s="102"/>
      <c r="M269" s="102"/>
      <c r="N269" s="102"/>
      <c r="O269" s="102"/>
      <c r="P269" s="102"/>
      <c r="Q269" s="102"/>
      <c r="R269" s="102"/>
      <c r="S269" s="102"/>
      <c r="T269" s="102"/>
      <c r="U269" s="102" t="s">
        <v>988</v>
      </c>
      <c r="V269" s="102"/>
      <c r="W269" s="102"/>
      <c r="X269" s="102"/>
      <c r="Y269" s="102"/>
      <c r="Z269" s="102"/>
      <c r="AA269" s="102"/>
      <c r="AB269" s="102"/>
      <c r="AC269" s="102"/>
      <c r="AD269" s="102"/>
      <c r="AE269" s="102"/>
      <c r="AF269" s="102"/>
      <c r="AG269" s="102"/>
      <c r="AH269" s="102" t="s">
        <v>284</v>
      </c>
      <c r="AI269" s="102"/>
      <c r="AJ269" s="102"/>
      <c r="AK269" s="102"/>
      <c r="AL269" s="102"/>
      <c r="AM269" s="102"/>
      <c r="AN269" s="102"/>
      <c r="AO269" s="102"/>
      <c r="AP269" s="102"/>
      <c r="AQ269" s="102"/>
      <c r="AR269" s="102"/>
      <c r="AS269" s="102"/>
      <c r="AT269" s="102"/>
      <c r="AU269" s="102" t="s">
        <v>285</v>
      </c>
      <c r="AV269" s="103"/>
      <c r="AW269" s="103"/>
      <c r="AX269" s="103"/>
      <c r="AY269" s="103"/>
      <c r="AZ269" s="103"/>
      <c r="BA269" s="103"/>
      <c r="BB269" s="8"/>
      <c r="BC269" s="8"/>
      <c r="BD269" s="8"/>
      <c r="BE269" s="9"/>
      <c r="BF269" s="9"/>
      <c r="BG269" s="7"/>
      <c r="BM269" s="127" t="b">
        <v>0</v>
      </c>
      <c r="BN269" s="85" t="b">
        <v>0</v>
      </c>
      <c r="BO269" s="85" t="b">
        <v>0</v>
      </c>
      <c r="BP269" s="85" t="b">
        <v>0</v>
      </c>
      <c r="BQ269" s="85" t="b">
        <v>0</v>
      </c>
      <c r="BR269" s="85" t="b">
        <v>0</v>
      </c>
      <c r="BS269" s="85" t="b">
        <v>0</v>
      </c>
      <c r="BU269" s="85" t="str">
        <f>IF(BM269=TRUE,H269,"")</f>
        <v/>
      </c>
      <c r="BV269" s="85" t="str">
        <f>IF(BN269=TRUE,H269&amp;"_1mM","")</f>
        <v/>
      </c>
      <c r="BW269" s="85" t="str">
        <f>IF(BO269=TRUE,U269,"")</f>
        <v/>
      </c>
      <c r="BX269" s="85" t="str">
        <f>IF(BP269=TRUE,U269&amp;"_1mM","")</f>
        <v/>
      </c>
      <c r="BY269" s="85" t="str">
        <f>IF(BQ269=TRUE,AH269,"")</f>
        <v/>
      </c>
      <c r="BZ269" s="85" t="str">
        <f>IF(BR269=TRUE,AH269&amp;"_1mM","")</f>
        <v/>
      </c>
      <c r="CA269" s="85" t="str">
        <f>IF(BS269=TRUE,AU269,"")</f>
        <v/>
      </c>
      <c r="CB269" s="120" t="str">
        <f>IF(BT269=TRUE,AU269&amp;"_1mM","")</f>
        <v/>
      </c>
      <c r="CF269" s="116" t="s">
        <v>758</v>
      </c>
      <c r="CG269" s="119" t="s">
        <v>683</v>
      </c>
      <c r="CH269" s="85" t="b">
        <f t="shared" si="34"/>
        <v>0</v>
      </c>
      <c r="CI269" s="25"/>
      <c r="CJ269" s="25"/>
      <c r="CK269" s="25"/>
      <c r="CP269" s="85" t="b">
        <f t="shared" si="32"/>
        <v>0</v>
      </c>
      <c r="CQ269" s="85" t="b">
        <f t="shared" si="33"/>
        <v>0</v>
      </c>
      <c r="CY269" s="85" t="b">
        <f>CY156</f>
        <v>0</v>
      </c>
      <c r="DC269" s="25"/>
      <c r="DD269" s="86"/>
      <c r="DE269" s="86"/>
      <c r="DF269" s="86"/>
      <c r="DG269" s="86"/>
      <c r="DH269" s="86"/>
      <c r="DJ269" s="104"/>
      <c r="DS269" s="86"/>
    </row>
    <row r="270" spans="2:123" ht="15" customHeight="1">
      <c r="B270" s="5"/>
      <c r="F270" s="10"/>
      <c r="G270" s="56"/>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3"/>
      <c r="AW270" s="103"/>
      <c r="AX270" s="103"/>
      <c r="AY270" s="103"/>
      <c r="AZ270" s="103"/>
      <c r="BA270" s="103"/>
      <c r="BB270" s="8"/>
      <c r="BC270" s="8"/>
      <c r="BD270" s="8"/>
      <c r="BE270" s="9"/>
      <c r="BF270" s="9"/>
      <c r="BG270" s="7"/>
      <c r="BM270" s="127"/>
      <c r="CB270" s="120"/>
      <c r="CF270" s="116" t="s">
        <v>815</v>
      </c>
      <c r="CG270" s="119" t="s">
        <v>684</v>
      </c>
      <c r="CH270" s="85" t="b">
        <f t="shared" si="34"/>
        <v>0</v>
      </c>
      <c r="CI270" s="25"/>
      <c r="CJ270" s="25"/>
      <c r="CK270" s="25"/>
      <c r="CP270" s="85" t="b">
        <f t="shared" si="32"/>
        <v>0</v>
      </c>
      <c r="CQ270" s="85" t="b">
        <f t="shared" si="33"/>
        <v>0</v>
      </c>
      <c r="CZ270" s="85" t="b">
        <f>CZ157</f>
        <v>0</v>
      </c>
      <c r="DB270" s="85" t="b">
        <f>$DB$159</f>
        <v>0</v>
      </c>
      <c r="DC270" s="25"/>
      <c r="DD270" s="86"/>
      <c r="DE270" s="86"/>
      <c r="DF270" s="86"/>
      <c r="DG270" s="86"/>
      <c r="DH270" s="86"/>
      <c r="DJ270" s="104"/>
      <c r="DS270" s="86"/>
    </row>
    <row r="271" spans="2:123" ht="15" customHeight="1">
      <c r="B271" s="5"/>
      <c r="F271" s="10"/>
      <c r="G271" s="56"/>
      <c r="H271" s="102" t="s">
        <v>286</v>
      </c>
      <c r="I271" s="102"/>
      <c r="J271" s="102"/>
      <c r="K271" s="102"/>
      <c r="L271" s="102"/>
      <c r="M271" s="102"/>
      <c r="N271" s="102"/>
      <c r="O271" s="102"/>
      <c r="P271" s="102"/>
      <c r="Q271" s="102"/>
      <c r="R271" s="102"/>
      <c r="S271" s="102"/>
      <c r="T271" s="102"/>
      <c r="U271" s="102" t="s">
        <v>287</v>
      </c>
      <c r="V271" s="102"/>
      <c r="W271" s="102"/>
      <c r="X271" s="102"/>
      <c r="Y271" s="102"/>
      <c r="Z271" s="102"/>
      <c r="AA271" s="102"/>
      <c r="AB271" s="102"/>
      <c r="AC271" s="102"/>
      <c r="AD271" s="102"/>
      <c r="AE271" s="102"/>
      <c r="AF271" s="102"/>
      <c r="AG271" s="102"/>
      <c r="AH271" s="102" t="s">
        <v>290</v>
      </c>
      <c r="AI271" s="102"/>
      <c r="AJ271" s="102"/>
      <c r="AK271" s="102"/>
      <c r="AL271" s="102"/>
      <c r="AM271" s="102"/>
      <c r="AN271" s="102"/>
      <c r="AO271" s="102"/>
      <c r="AP271" s="102"/>
      <c r="AQ271" s="102"/>
      <c r="AR271" s="102"/>
      <c r="AS271" s="102"/>
      <c r="AT271" s="102"/>
      <c r="AU271" s="102" t="s">
        <v>291</v>
      </c>
      <c r="AV271" s="102"/>
      <c r="AW271" s="102"/>
      <c r="AX271" s="102"/>
      <c r="AY271" s="102"/>
      <c r="AZ271" s="102"/>
      <c r="BA271" s="102"/>
      <c r="BB271" s="8"/>
      <c r="BC271" s="8"/>
      <c r="BD271" s="8"/>
      <c r="BE271" s="8"/>
      <c r="BF271" s="8"/>
      <c r="BG271" s="7"/>
      <c r="BM271" s="127" t="b">
        <v>0</v>
      </c>
      <c r="BN271" s="85" t="b">
        <v>0</v>
      </c>
      <c r="BO271" s="85" t="b">
        <v>0</v>
      </c>
      <c r="BP271" s="85" t="b">
        <v>0</v>
      </c>
      <c r="BQ271" s="85" t="b">
        <v>0</v>
      </c>
      <c r="BS271" s="85" t="b">
        <v>0</v>
      </c>
      <c r="BT271" s="85" t="b">
        <v>0</v>
      </c>
      <c r="BU271" s="85" t="str">
        <f>IF(BM271=TRUE,H271,"")</f>
        <v/>
      </c>
      <c r="BV271" s="85" t="str">
        <f>IF(BN271=TRUE,H271&amp;"_1mM","")</f>
        <v/>
      </c>
      <c r="BW271" s="85" t="str">
        <f>IF(BO271=TRUE,U271,"")</f>
        <v/>
      </c>
      <c r="BX271" s="85" t="str">
        <f>IF(BP271=TRUE,U271&amp;"_1mM","")</f>
        <v/>
      </c>
      <c r="BY271" s="85" t="str">
        <f>IF(BQ271=TRUE,AH271,"")</f>
        <v/>
      </c>
      <c r="BZ271" s="85" t="str">
        <f>IF(BR271=TRUE,AH271&amp;"_1mM","")</f>
        <v/>
      </c>
      <c r="CA271" s="85" t="str">
        <f>IF(BS271=TRUE,AU271,"")</f>
        <v/>
      </c>
      <c r="CB271" s="120" t="str">
        <f>IF(BT271=TRUE,AU271&amp;"_1mM","")</f>
        <v/>
      </c>
      <c r="CF271" s="116" t="s">
        <v>122</v>
      </c>
      <c r="CG271" s="119" t="s">
        <v>122</v>
      </c>
      <c r="CH271" s="85" t="b">
        <f t="shared" si="34"/>
        <v>0</v>
      </c>
      <c r="CI271" s="25"/>
      <c r="CJ271" s="25"/>
      <c r="CK271" s="25"/>
      <c r="CP271" s="85" t="b">
        <f t="shared" si="32"/>
        <v>0</v>
      </c>
      <c r="CQ271" s="85" t="b">
        <f t="shared" si="33"/>
        <v>0</v>
      </c>
      <c r="CS271" s="85" t="b">
        <f>$CS$150</f>
        <v>0</v>
      </c>
      <c r="CY271" s="85" t="b">
        <f>CY156</f>
        <v>0</v>
      </c>
      <c r="DC271" s="25"/>
      <c r="DD271" s="86"/>
      <c r="DE271" s="86"/>
      <c r="DF271" s="86"/>
      <c r="DG271" s="86"/>
      <c r="DH271" s="86"/>
      <c r="DJ271" s="104"/>
      <c r="DS271" s="86"/>
    </row>
    <row r="272" spans="2:123" ht="15" customHeight="1">
      <c r="B272" s="5"/>
      <c r="F272" s="10"/>
      <c r="G272" s="56"/>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8"/>
      <c r="BC272" s="8"/>
      <c r="BD272" s="8"/>
      <c r="BE272" s="8"/>
      <c r="BF272" s="8"/>
      <c r="BG272" s="7"/>
      <c r="BM272" s="127"/>
      <c r="CB272" s="120"/>
      <c r="CF272" s="116" t="s">
        <v>266</v>
      </c>
      <c r="CG272" s="119" t="s">
        <v>266</v>
      </c>
      <c r="CH272" s="85" t="b">
        <f t="shared" si="34"/>
        <v>0</v>
      </c>
      <c r="CI272" s="25"/>
      <c r="CJ272" s="25"/>
      <c r="CK272" s="25"/>
      <c r="CP272" s="85" t="b">
        <f t="shared" si="32"/>
        <v>0</v>
      </c>
      <c r="CQ272" s="85" t="b">
        <f t="shared" si="33"/>
        <v>0</v>
      </c>
      <c r="CU272" s="85" t="b">
        <f>$CU$152</f>
        <v>0</v>
      </c>
      <c r="CW272" s="85" t="b">
        <f>$CW$154</f>
        <v>0</v>
      </c>
      <c r="CZ272" s="85" t="b">
        <f>CZ157</f>
        <v>0</v>
      </c>
      <c r="DB272" s="85" t="b">
        <f>$DB$159</f>
        <v>0</v>
      </c>
      <c r="DC272" s="25"/>
      <c r="DD272" s="86"/>
      <c r="DE272" s="86"/>
      <c r="DF272" s="86"/>
      <c r="DG272" s="86"/>
      <c r="DH272" s="86"/>
      <c r="DJ272" s="104"/>
      <c r="DS272" s="86"/>
    </row>
    <row r="273" spans="1:123" ht="15" customHeight="1">
      <c r="B273" s="5"/>
      <c r="F273" s="10"/>
      <c r="G273" s="56"/>
      <c r="H273" s="102" t="s">
        <v>292</v>
      </c>
      <c r="I273" s="102"/>
      <c r="J273" s="102"/>
      <c r="K273" s="102"/>
      <c r="L273" s="102"/>
      <c r="M273" s="102"/>
      <c r="N273" s="102"/>
      <c r="O273" s="102"/>
      <c r="P273" s="102"/>
      <c r="Q273" s="102"/>
      <c r="R273" s="102"/>
      <c r="S273" s="102"/>
      <c r="T273" s="102"/>
      <c r="U273" s="102" t="s">
        <v>293</v>
      </c>
      <c r="V273" s="102"/>
      <c r="W273" s="102"/>
      <c r="X273" s="102"/>
      <c r="Y273" s="102"/>
      <c r="Z273" s="102"/>
      <c r="AA273" s="102"/>
      <c r="AB273" s="102"/>
      <c r="AC273" s="102"/>
      <c r="AD273" s="102"/>
      <c r="AE273" s="102"/>
      <c r="AF273" s="102"/>
      <c r="AG273" s="102"/>
      <c r="AH273" s="102" t="s">
        <v>296</v>
      </c>
      <c r="AI273" s="102"/>
      <c r="AJ273" s="102"/>
      <c r="AK273" s="102"/>
      <c r="AL273" s="102"/>
      <c r="AM273" s="102"/>
      <c r="AN273" s="102"/>
      <c r="AO273" s="102"/>
      <c r="AP273" s="102"/>
      <c r="AQ273" s="102"/>
      <c r="AR273" s="102"/>
      <c r="AS273" s="102"/>
      <c r="AT273" s="102"/>
      <c r="AU273" s="102" t="s">
        <v>297</v>
      </c>
      <c r="AV273" s="102"/>
      <c r="AW273" s="102"/>
      <c r="AX273" s="102"/>
      <c r="AY273" s="102"/>
      <c r="AZ273" s="102"/>
      <c r="BA273" s="102"/>
      <c r="BB273" s="8"/>
      <c r="BC273" s="8"/>
      <c r="BD273" s="8"/>
      <c r="BE273" s="8"/>
      <c r="BF273" s="8"/>
      <c r="BG273" s="7"/>
      <c r="BM273" s="127" t="b">
        <v>0</v>
      </c>
      <c r="BN273" s="85" t="b">
        <v>0</v>
      </c>
      <c r="BO273" s="85" t="b">
        <v>0</v>
      </c>
      <c r="BP273" s="85" t="b">
        <v>0</v>
      </c>
      <c r="BQ273" s="85" t="b">
        <v>0</v>
      </c>
      <c r="BR273" s="85" t="b">
        <v>0</v>
      </c>
      <c r="BS273" s="85" t="b">
        <v>0</v>
      </c>
      <c r="BT273" s="85" t="b">
        <v>0</v>
      </c>
      <c r="BU273" s="85" t="str">
        <f>IF(BM273=TRUE,H273,"")</f>
        <v/>
      </c>
      <c r="BV273" s="85" t="str">
        <f>IF(BN273=TRUE,H273&amp;"_1mM","")</f>
        <v/>
      </c>
      <c r="BW273" s="85" t="str">
        <f>IF(BO273=TRUE,U273,"")</f>
        <v/>
      </c>
      <c r="BX273" s="85" t="str">
        <f>IF(BP273=TRUE,U273&amp;"_1mM","")</f>
        <v/>
      </c>
      <c r="BY273" s="85" t="str">
        <f>IF(BQ273=TRUE,AH273,"")</f>
        <v/>
      </c>
      <c r="BZ273" s="85" t="str">
        <f>IF(BR273=TRUE,AH273&amp;"_1mM","")</f>
        <v/>
      </c>
      <c r="CA273" s="85" t="str">
        <f>IF(BS273=TRUE,AU273,"")</f>
        <v/>
      </c>
      <c r="CB273" s="120" t="str">
        <f>IF(BT273=TRUE,AU273&amp;"_1mM","")</f>
        <v/>
      </c>
      <c r="CF273" s="116" t="s">
        <v>729</v>
      </c>
      <c r="CG273" s="119" t="s">
        <v>267</v>
      </c>
      <c r="CH273" s="85" t="b">
        <f t="shared" si="34"/>
        <v>0</v>
      </c>
      <c r="CI273" s="25"/>
      <c r="CJ273" s="25"/>
      <c r="CK273" s="25"/>
      <c r="CP273" s="85" t="b">
        <f t="shared" si="32"/>
        <v>0</v>
      </c>
      <c r="CQ273" s="85" t="b">
        <f t="shared" si="33"/>
        <v>0</v>
      </c>
      <c r="CY273" s="85" t="b">
        <f>CY156</f>
        <v>0</v>
      </c>
      <c r="DC273" s="25"/>
      <c r="DD273" s="86"/>
      <c r="DE273" s="86"/>
      <c r="DF273" s="86"/>
      <c r="DG273" s="86"/>
      <c r="DH273" s="86"/>
      <c r="DJ273" s="104"/>
      <c r="DS273" s="86"/>
    </row>
    <row r="274" spans="1:123" ht="15" customHeight="1">
      <c r="B274" s="5"/>
      <c r="F274" s="10"/>
      <c r="G274" s="56"/>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8"/>
      <c r="BC274" s="8"/>
      <c r="BD274" s="8"/>
      <c r="BE274" s="8"/>
      <c r="BF274" s="8"/>
      <c r="BG274" s="7"/>
      <c r="BM274" s="127"/>
      <c r="CB274" s="120"/>
      <c r="CF274" s="116" t="s">
        <v>816</v>
      </c>
      <c r="CG274" s="119" t="s">
        <v>272</v>
      </c>
      <c r="CH274" s="85" t="b">
        <f t="shared" si="34"/>
        <v>0</v>
      </c>
      <c r="CI274" s="25"/>
      <c r="CJ274" s="25"/>
      <c r="CK274" s="25"/>
      <c r="CP274" s="85" t="b">
        <f t="shared" si="32"/>
        <v>0</v>
      </c>
      <c r="CQ274" s="85" t="b">
        <f t="shared" si="33"/>
        <v>0</v>
      </c>
      <c r="CZ274" s="85" t="b">
        <f>CZ157</f>
        <v>0</v>
      </c>
      <c r="DB274" s="85" t="b">
        <f>$DB$159</f>
        <v>0</v>
      </c>
      <c r="DC274" s="25"/>
      <c r="DD274" s="86"/>
      <c r="DE274" s="86"/>
      <c r="DF274" s="86"/>
      <c r="DG274" s="86"/>
      <c r="DH274" s="86"/>
      <c r="DJ274" s="104"/>
      <c r="DS274" s="86"/>
    </row>
    <row r="275" spans="1:123" s="2" customFormat="1" ht="15" customHeight="1">
      <c r="A275" s="56"/>
      <c r="B275" s="5"/>
      <c r="C275" s="56"/>
      <c r="D275" s="56"/>
      <c r="E275" s="56"/>
      <c r="F275" s="10"/>
      <c r="G275" s="56"/>
      <c r="H275" s="102" t="s">
        <v>298</v>
      </c>
      <c r="I275" s="102"/>
      <c r="J275" s="102"/>
      <c r="K275" s="102"/>
      <c r="L275" s="102"/>
      <c r="M275" s="102"/>
      <c r="N275" s="102"/>
      <c r="O275" s="102"/>
      <c r="P275" s="102"/>
      <c r="Q275" s="8"/>
      <c r="R275" s="102"/>
      <c r="S275" s="102"/>
      <c r="T275" s="102"/>
      <c r="U275" s="102" t="s">
        <v>301</v>
      </c>
      <c r="V275" s="102"/>
      <c r="W275" s="102"/>
      <c r="X275" s="102"/>
      <c r="Y275" s="102"/>
      <c r="Z275" s="102"/>
      <c r="AA275" s="102"/>
      <c r="AB275" s="102"/>
      <c r="AC275" s="102"/>
      <c r="AD275" s="102"/>
      <c r="AE275" s="102"/>
      <c r="AF275" s="102"/>
      <c r="AG275" s="102"/>
      <c r="AH275" s="102" t="s">
        <v>302</v>
      </c>
      <c r="AI275" s="102"/>
      <c r="AJ275" s="102"/>
      <c r="AK275" s="102"/>
      <c r="AL275" s="102"/>
      <c r="AM275" s="102"/>
      <c r="AN275" s="102"/>
      <c r="AO275" s="102"/>
      <c r="AP275" s="102"/>
      <c r="AQ275" s="102"/>
      <c r="AR275" s="102"/>
      <c r="AS275" s="102"/>
      <c r="AT275" s="102"/>
      <c r="AU275" s="102" t="s">
        <v>303</v>
      </c>
      <c r="AV275" s="103"/>
      <c r="AW275" s="103"/>
      <c r="AX275" s="103"/>
      <c r="AY275" s="103"/>
      <c r="AZ275" s="103"/>
      <c r="BA275" s="103"/>
      <c r="BB275" s="8"/>
      <c r="BC275" s="8"/>
      <c r="BD275" s="8"/>
      <c r="BE275" s="9"/>
      <c r="BF275" s="9"/>
      <c r="BG275" s="7"/>
      <c r="BH275" s="56"/>
      <c r="BI275" s="56"/>
      <c r="BJ275" s="56"/>
      <c r="BK275" s="85"/>
      <c r="BL275" s="85"/>
      <c r="BM275" s="127" t="b">
        <v>0</v>
      </c>
      <c r="BN275" s="85" t="b">
        <v>0</v>
      </c>
      <c r="BO275" s="85" t="b">
        <v>0</v>
      </c>
      <c r="BP275" s="85" t="b">
        <v>0</v>
      </c>
      <c r="BQ275" s="85" t="b">
        <v>0</v>
      </c>
      <c r="BR275" s="85" t="b">
        <v>0</v>
      </c>
      <c r="BS275" s="85" t="b">
        <v>0</v>
      </c>
      <c r="BT275" s="85" t="b">
        <v>0</v>
      </c>
      <c r="BU275" s="85" t="str">
        <f>IF(BM275=TRUE,H275,"")</f>
        <v/>
      </c>
      <c r="BV275" s="85" t="str">
        <f>IF(BN275=TRUE,H275&amp;"_1mM","")</f>
        <v/>
      </c>
      <c r="BW275" s="85" t="str">
        <f>IF(BO275=TRUE,U275,"")</f>
        <v/>
      </c>
      <c r="BX275" s="85" t="str">
        <f>IF(BP275=TRUE,U275&amp;"_1mM","")</f>
        <v/>
      </c>
      <c r="BY275" s="85" t="str">
        <f>IF(BQ275=TRUE,AH275,"")</f>
        <v/>
      </c>
      <c r="BZ275" s="85" t="str">
        <f>IF(BR275=TRUE,AH275&amp;"_1mM","")</f>
        <v/>
      </c>
      <c r="CA275" s="85" t="str">
        <f>IF(BS275=TRUE,AU275,"")</f>
        <v/>
      </c>
      <c r="CB275" s="120" t="str">
        <f>IF(BT275=TRUE,AU275&amp;"_1mM","")</f>
        <v/>
      </c>
      <c r="CC275" s="85"/>
      <c r="CD275" s="85"/>
      <c r="CE275" s="85"/>
      <c r="CF275" s="116" t="s">
        <v>744</v>
      </c>
      <c r="CG275" s="119" t="s">
        <v>273</v>
      </c>
      <c r="CH275" s="85" t="b">
        <f t="shared" si="34"/>
        <v>0</v>
      </c>
      <c r="CI275" s="25"/>
      <c r="CJ275" s="25"/>
      <c r="CK275" s="25"/>
      <c r="CL275" s="85"/>
      <c r="CM275" s="85"/>
      <c r="CN275" s="85"/>
      <c r="CO275" s="85"/>
      <c r="CP275" s="85" t="b">
        <f t="shared" si="32"/>
        <v>0</v>
      </c>
      <c r="CQ275" s="85" t="b">
        <f t="shared" si="33"/>
        <v>0</v>
      </c>
      <c r="CR275" s="85"/>
      <c r="CS275" s="85"/>
      <c r="CT275" s="85"/>
      <c r="CU275" s="85"/>
      <c r="CV275" s="85"/>
      <c r="CW275" s="85"/>
      <c r="CX275" s="85"/>
      <c r="CY275" s="85" t="b">
        <f>CY156</f>
        <v>0</v>
      </c>
      <c r="CZ275" s="85"/>
      <c r="DA275" s="85"/>
      <c r="DB275" s="85"/>
      <c r="DC275" s="25"/>
      <c r="DD275" s="86"/>
      <c r="DI275" s="5"/>
      <c r="DJ275" s="104"/>
      <c r="DK275" s="5"/>
      <c r="DL275" s="5"/>
      <c r="DM275" s="5"/>
      <c r="DN275" s="5"/>
      <c r="DO275" s="5"/>
      <c r="DP275" s="5"/>
      <c r="DQ275" s="5"/>
      <c r="DR275" s="5"/>
    </row>
    <row r="276" spans="1:123" s="2" customFormat="1" ht="15" customHeight="1">
      <c r="A276" s="56"/>
      <c r="B276" s="5"/>
      <c r="C276" s="56"/>
      <c r="D276" s="56"/>
      <c r="E276" s="56"/>
      <c r="F276" s="10"/>
      <c r="G276" s="56"/>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3"/>
      <c r="AW276" s="103"/>
      <c r="AX276" s="103"/>
      <c r="AY276" s="103"/>
      <c r="AZ276" s="103"/>
      <c r="BA276" s="103"/>
      <c r="BB276" s="8"/>
      <c r="BC276" s="8"/>
      <c r="BD276" s="8"/>
      <c r="BE276" s="9"/>
      <c r="BF276" s="9"/>
      <c r="BG276" s="7"/>
      <c r="BH276" s="56"/>
      <c r="BI276" s="56"/>
      <c r="BJ276" s="56"/>
      <c r="BK276" s="85"/>
      <c r="BL276" s="85"/>
      <c r="BM276" s="127"/>
      <c r="BN276" s="85"/>
      <c r="BO276" s="85"/>
      <c r="BP276" s="85"/>
      <c r="BQ276" s="85"/>
      <c r="BR276" s="85"/>
      <c r="BS276" s="85"/>
      <c r="BT276" s="85"/>
      <c r="BU276" s="85"/>
      <c r="BV276" s="85"/>
      <c r="BW276" s="85"/>
      <c r="BX276" s="85"/>
      <c r="BY276" s="85"/>
      <c r="BZ276" s="85"/>
      <c r="CA276" s="85"/>
      <c r="CB276" s="120"/>
      <c r="CC276" s="85"/>
      <c r="CD276" s="85"/>
      <c r="CE276" s="85"/>
      <c r="CF276" s="116" t="s">
        <v>817</v>
      </c>
      <c r="CG276" s="119" t="s">
        <v>278</v>
      </c>
      <c r="CH276" s="85" t="b">
        <f t="shared" si="34"/>
        <v>0</v>
      </c>
      <c r="CI276" s="25"/>
      <c r="CJ276" s="25"/>
      <c r="CK276" s="25"/>
      <c r="CL276" s="85"/>
      <c r="CM276" s="85"/>
      <c r="CN276" s="85"/>
      <c r="CO276" s="85"/>
      <c r="CP276" s="85" t="b">
        <f t="shared" si="32"/>
        <v>0</v>
      </c>
      <c r="CQ276" s="85" t="b">
        <f t="shared" si="33"/>
        <v>0</v>
      </c>
      <c r="CR276" s="85"/>
      <c r="CS276" s="85"/>
      <c r="CT276" s="85"/>
      <c r="CU276" s="85"/>
      <c r="CV276" s="85"/>
      <c r="CW276" s="85"/>
      <c r="CX276" s="85"/>
      <c r="CY276" s="85"/>
      <c r="CZ276" s="85" t="b">
        <f>CZ157</f>
        <v>0</v>
      </c>
      <c r="DA276" s="85"/>
      <c r="DB276" s="85" t="b">
        <f>$DB$159</f>
        <v>0</v>
      </c>
      <c r="DC276" s="25"/>
      <c r="DD276" s="86"/>
      <c r="DI276" s="5"/>
      <c r="DJ276" s="104"/>
      <c r="DK276" s="5"/>
      <c r="DL276" s="5"/>
      <c r="DM276" s="5"/>
      <c r="DN276" s="5"/>
      <c r="DO276" s="5"/>
      <c r="DP276" s="5"/>
      <c r="DQ276" s="5"/>
      <c r="DR276" s="5"/>
    </row>
    <row r="277" spans="1:123" ht="15" customHeight="1">
      <c r="B277" s="5"/>
      <c r="F277" s="10"/>
      <c r="G277" s="56"/>
      <c r="H277" s="102" t="s">
        <v>304</v>
      </c>
      <c r="I277" s="102"/>
      <c r="J277" s="102"/>
      <c r="K277" s="102"/>
      <c r="L277" s="102"/>
      <c r="M277" s="102"/>
      <c r="N277" s="102"/>
      <c r="O277" s="102"/>
      <c r="P277" s="102"/>
      <c r="Q277" s="8"/>
      <c r="R277" s="102"/>
      <c r="S277" s="102"/>
      <c r="T277" s="102"/>
      <c r="U277" s="102" t="s">
        <v>306</v>
      </c>
      <c r="V277" s="102"/>
      <c r="W277" s="102"/>
      <c r="X277" s="102"/>
      <c r="Y277" s="102"/>
      <c r="Z277" s="102"/>
      <c r="AA277" s="102"/>
      <c r="AB277" s="102"/>
      <c r="AC277" s="102"/>
      <c r="AD277" s="102"/>
      <c r="AE277" s="102"/>
      <c r="AF277" s="102"/>
      <c r="AG277" s="102"/>
      <c r="AH277" s="102" t="s">
        <v>307</v>
      </c>
      <c r="AI277" s="102"/>
      <c r="AJ277" s="102"/>
      <c r="AK277" s="102"/>
      <c r="AL277" s="102"/>
      <c r="AM277" s="102"/>
      <c r="AN277" s="102"/>
      <c r="AO277" s="102"/>
      <c r="AP277" s="102"/>
      <c r="AQ277" s="102"/>
      <c r="AR277" s="102"/>
      <c r="AS277" s="102"/>
      <c r="AT277" s="102"/>
      <c r="AU277" s="102" t="s">
        <v>308</v>
      </c>
      <c r="AV277" s="102"/>
      <c r="AW277" s="102"/>
      <c r="AX277" s="102"/>
      <c r="AY277" s="102"/>
      <c r="AZ277" s="102"/>
      <c r="BA277" s="102"/>
      <c r="BB277" s="8"/>
      <c r="BC277" s="8"/>
      <c r="BD277" s="8"/>
      <c r="BE277" s="8"/>
      <c r="BF277" s="8"/>
      <c r="BG277" s="7"/>
      <c r="BM277" s="127" t="b">
        <v>0</v>
      </c>
      <c r="BN277" s="85" t="b">
        <v>0</v>
      </c>
      <c r="BO277" s="85" t="b">
        <v>0</v>
      </c>
      <c r="BQ277" s="85" t="b">
        <v>0</v>
      </c>
      <c r="BR277" s="85" t="b">
        <v>0</v>
      </c>
      <c r="BS277" s="85" t="b">
        <v>0</v>
      </c>
      <c r="BT277" s="85" t="b">
        <v>0</v>
      </c>
      <c r="BU277" s="85" t="str">
        <f>IF(BM277=TRUE,H277,"")</f>
        <v/>
      </c>
      <c r="BV277" s="85" t="str">
        <f>IF(BN277=TRUE,H277&amp;"_1mM","")</f>
        <v/>
      </c>
      <c r="BW277" s="85" t="str">
        <f>IF(BO277=TRUE,U277,"")</f>
        <v/>
      </c>
      <c r="BX277" s="85" t="str">
        <f>IF(BP277=TRUE,U277&amp;"_1mM","")</f>
        <v/>
      </c>
      <c r="BY277" s="85" t="str">
        <f>IF(BQ277=TRUE,AH277,"")</f>
        <v/>
      </c>
      <c r="BZ277" s="85" t="str">
        <f>IF(BR277=TRUE,AH277&amp;"_1mM","")</f>
        <v/>
      </c>
      <c r="CA277" s="85" t="str">
        <f>IF(BS277=TRUE,AU277,"")</f>
        <v/>
      </c>
      <c r="CB277" s="120" t="str">
        <f>IF(BT277=TRUE,AU277&amp;"_1mM","")</f>
        <v/>
      </c>
      <c r="CF277" s="116" t="s">
        <v>759</v>
      </c>
      <c r="CG277" s="119" t="s">
        <v>685</v>
      </c>
      <c r="CH277" s="85" t="b">
        <f t="shared" si="34"/>
        <v>0</v>
      </c>
      <c r="CI277" s="25"/>
      <c r="CJ277" s="25"/>
      <c r="CK277" s="25"/>
      <c r="CP277" s="85" t="b">
        <f t="shared" si="32"/>
        <v>0</v>
      </c>
      <c r="CQ277" s="85" t="b">
        <f t="shared" si="33"/>
        <v>0</v>
      </c>
      <c r="CY277" s="85" t="b">
        <f>CY156</f>
        <v>0</v>
      </c>
      <c r="DC277" s="25"/>
      <c r="DD277" s="86"/>
      <c r="DE277" s="86"/>
      <c r="DF277" s="86"/>
      <c r="DG277" s="86"/>
      <c r="DH277" s="86"/>
      <c r="DJ277" s="104"/>
      <c r="DS277" s="86"/>
    </row>
    <row r="278" spans="1:123" ht="15" customHeight="1">
      <c r="B278" s="5"/>
      <c r="F278" s="10"/>
      <c r="G278" s="56"/>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8"/>
      <c r="BC278" s="8"/>
      <c r="BD278" s="8"/>
      <c r="BE278" s="8"/>
      <c r="BF278" s="8"/>
      <c r="BG278" s="7"/>
      <c r="BM278" s="127"/>
      <c r="CB278" s="120"/>
      <c r="CF278" s="116" t="s">
        <v>818</v>
      </c>
      <c r="CG278" s="119" t="s">
        <v>686</v>
      </c>
      <c r="CH278" s="85" t="b">
        <f t="shared" si="34"/>
        <v>0</v>
      </c>
      <c r="CI278" s="25"/>
      <c r="CJ278" s="25"/>
      <c r="CK278" s="25"/>
      <c r="CP278" s="85" t="b">
        <f t="shared" si="32"/>
        <v>0</v>
      </c>
      <c r="CQ278" s="85" t="b">
        <f t="shared" si="33"/>
        <v>0</v>
      </c>
      <c r="CZ278" s="85" t="b">
        <f>CZ157</f>
        <v>0</v>
      </c>
      <c r="DB278" s="85" t="b">
        <f>$DB$159</f>
        <v>0</v>
      </c>
      <c r="DC278" s="25"/>
      <c r="DD278" s="86"/>
      <c r="DE278" s="86"/>
      <c r="DF278" s="86"/>
      <c r="DG278" s="86"/>
      <c r="DH278" s="86"/>
      <c r="DJ278" s="104"/>
      <c r="DS278" s="86"/>
    </row>
    <row r="279" spans="1:123" ht="15" customHeight="1">
      <c r="B279" s="5"/>
      <c r="F279" s="10"/>
      <c r="G279" s="56"/>
      <c r="H279" s="102" t="s">
        <v>309</v>
      </c>
      <c r="I279" s="102"/>
      <c r="J279" s="102"/>
      <c r="K279" s="102"/>
      <c r="L279" s="102"/>
      <c r="M279" s="102"/>
      <c r="N279" s="102"/>
      <c r="O279" s="102"/>
      <c r="P279" s="102"/>
      <c r="Q279" s="102"/>
      <c r="R279" s="102"/>
      <c r="S279" s="102"/>
      <c r="T279" s="102"/>
      <c r="U279" s="102" t="s">
        <v>311</v>
      </c>
      <c r="V279" s="102"/>
      <c r="W279" s="102"/>
      <c r="X279" s="102"/>
      <c r="Y279" s="102"/>
      <c r="Z279" s="102"/>
      <c r="AA279" s="102"/>
      <c r="AB279" s="102"/>
      <c r="AC279" s="102"/>
      <c r="AD279" s="102"/>
      <c r="AE279" s="102"/>
      <c r="AF279" s="102"/>
      <c r="AG279" s="102"/>
      <c r="AH279" s="102" t="s">
        <v>312</v>
      </c>
      <c r="AI279" s="102"/>
      <c r="AJ279" s="102"/>
      <c r="AK279" s="102"/>
      <c r="AL279" s="102"/>
      <c r="AM279" s="102"/>
      <c r="AN279" s="102"/>
      <c r="AO279" s="102"/>
      <c r="AP279" s="102"/>
      <c r="AQ279" s="102"/>
      <c r="AR279" s="102"/>
      <c r="AS279" s="102"/>
      <c r="AT279" s="102"/>
      <c r="AU279" s="102" t="s">
        <v>313</v>
      </c>
      <c r="AV279" s="102"/>
      <c r="AW279" s="102"/>
      <c r="AX279" s="102"/>
      <c r="AY279" s="102"/>
      <c r="AZ279" s="102"/>
      <c r="BA279" s="102"/>
      <c r="BB279" s="8"/>
      <c r="BC279" s="8"/>
      <c r="BD279" s="8"/>
      <c r="BE279" s="8"/>
      <c r="BF279" s="8"/>
      <c r="BG279" s="7"/>
      <c r="BM279" s="127" t="b">
        <v>0</v>
      </c>
      <c r="BN279" s="85" t="b">
        <v>0</v>
      </c>
      <c r="BO279" s="85" t="b">
        <v>0</v>
      </c>
      <c r="BP279" s="85" t="b">
        <v>0</v>
      </c>
      <c r="BQ279" s="85" t="b">
        <v>0</v>
      </c>
      <c r="BR279" s="85" t="b">
        <v>0</v>
      </c>
      <c r="BS279" s="85" t="b">
        <v>0</v>
      </c>
      <c r="BU279" s="85" t="str">
        <f>IF(BM279=TRUE,H279,"")</f>
        <v/>
      </c>
      <c r="BV279" s="85" t="str">
        <f>IF(BN279=TRUE,H279&amp;"_1mM","")</f>
        <v/>
      </c>
      <c r="BW279" s="85" t="str">
        <f>IF(BO279=TRUE,U279,"")</f>
        <v/>
      </c>
      <c r="BX279" s="85" t="str">
        <f>IF(BP279=TRUE,U279&amp;"_1mM","")</f>
        <v/>
      </c>
      <c r="BY279" s="85" t="str">
        <f>IF(BQ279=TRUE,AH279,"")</f>
        <v/>
      </c>
      <c r="BZ279" s="85" t="str">
        <f>IF(BR279=TRUE,AH279&amp;"_1mM","")</f>
        <v/>
      </c>
      <c r="CA279" s="85" t="str">
        <f>IF(BS279=TRUE,AU279,"")</f>
        <v/>
      </c>
      <c r="CB279" s="120" t="str">
        <f>IF(BT279=TRUE,AU279&amp;"_1mM","")</f>
        <v/>
      </c>
      <c r="CF279" s="116" t="s">
        <v>775</v>
      </c>
      <c r="CG279" s="119" t="s">
        <v>687</v>
      </c>
      <c r="CH279" s="85" t="b">
        <f t="shared" si="34"/>
        <v>0</v>
      </c>
      <c r="CI279" s="25"/>
      <c r="CJ279" s="25"/>
      <c r="CK279" s="25"/>
      <c r="CP279" s="85" t="b">
        <f t="shared" si="32"/>
        <v>0</v>
      </c>
      <c r="CQ279" s="85" t="b">
        <f t="shared" si="33"/>
        <v>0</v>
      </c>
      <c r="CY279" s="85" t="b">
        <f>CY156</f>
        <v>0</v>
      </c>
      <c r="DC279" s="25"/>
      <c r="DD279" s="86"/>
      <c r="DE279" s="86"/>
      <c r="DF279" s="86"/>
      <c r="DG279" s="86"/>
      <c r="DH279" s="86"/>
      <c r="DJ279" s="104"/>
      <c r="DS279" s="86"/>
    </row>
    <row r="280" spans="1:123" ht="15" customHeight="1">
      <c r="B280" s="5"/>
      <c r="F280" s="10"/>
      <c r="G280" s="56"/>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8"/>
      <c r="BC280" s="8"/>
      <c r="BD280" s="8"/>
      <c r="BE280" s="8"/>
      <c r="BF280" s="8"/>
      <c r="BG280" s="7"/>
      <c r="BM280" s="127"/>
      <c r="CB280" s="120"/>
      <c r="CF280" s="116" t="s">
        <v>819</v>
      </c>
      <c r="CG280" s="119" t="s">
        <v>688</v>
      </c>
      <c r="CH280" s="85" t="b">
        <f t="shared" si="34"/>
        <v>0</v>
      </c>
      <c r="CI280" s="25"/>
      <c r="CJ280" s="25"/>
      <c r="CK280" s="25"/>
      <c r="CP280" s="85" t="b">
        <f t="shared" si="32"/>
        <v>0</v>
      </c>
      <c r="CQ280" s="85" t="b">
        <f t="shared" si="33"/>
        <v>0</v>
      </c>
      <c r="CZ280" s="85" t="b">
        <f>CZ157</f>
        <v>0</v>
      </c>
      <c r="DB280" s="85" t="b">
        <f>$DB$159</f>
        <v>0</v>
      </c>
      <c r="DC280" s="25"/>
      <c r="DD280" s="86"/>
      <c r="DE280" s="86"/>
      <c r="DF280" s="86"/>
      <c r="DG280" s="86"/>
      <c r="DH280" s="86"/>
      <c r="DJ280" s="104"/>
      <c r="DS280" s="86"/>
    </row>
    <row r="281" spans="1:123" ht="15" customHeight="1">
      <c r="B281" s="5"/>
      <c r="F281" s="10"/>
      <c r="G281" s="56"/>
      <c r="H281" s="102" t="s">
        <v>314</v>
      </c>
      <c r="I281" s="102"/>
      <c r="J281" s="102"/>
      <c r="K281" s="102"/>
      <c r="L281" s="102"/>
      <c r="M281" s="102"/>
      <c r="N281" s="102"/>
      <c r="O281" s="102"/>
      <c r="P281" s="102"/>
      <c r="Q281" s="102"/>
      <c r="R281" s="102"/>
      <c r="S281" s="102"/>
      <c r="T281" s="102"/>
      <c r="U281" s="102" t="s">
        <v>316</v>
      </c>
      <c r="V281" s="102"/>
      <c r="W281" s="102"/>
      <c r="X281" s="102"/>
      <c r="Y281" s="102"/>
      <c r="Z281" s="102"/>
      <c r="AA281" s="102"/>
      <c r="AB281" s="102"/>
      <c r="AC281" s="102"/>
      <c r="AD281" s="102"/>
      <c r="AE281" s="102"/>
      <c r="AF281" s="102"/>
      <c r="AG281" s="102"/>
      <c r="AH281" s="102" t="s">
        <v>317</v>
      </c>
      <c r="AI281" s="102"/>
      <c r="AJ281" s="102"/>
      <c r="AK281" s="102"/>
      <c r="AL281" s="102"/>
      <c r="AM281" s="102"/>
      <c r="AN281" s="102"/>
      <c r="AO281" s="102"/>
      <c r="AP281" s="102"/>
      <c r="AQ281" s="102"/>
      <c r="AR281" s="102"/>
      <c r="AS281" s="102"/>
      <c r="AT281" s="102"/>
      <c r="AU281" s="102" t="s">
        <v>318</v>
      </c>
      <c r="AV281" s="102"/>
      <c r="AW281" s="102"/>
      <c r="AX281" s="102"/>
      <c r="AY281" s="102"/>
      <c r="AZ281" s="102"/>
      <c r="BA281" s="102"/>
      <c r="BB281" s="8"/>
      <c r="BC281" s="8"/>
      <c r="BD281" s="8"/>
      <c r="BE281" s="8"/>
      <c r="BF281" s="8"/>
      <c r="BG281" s="7"/>
      <c r="BM281" s="127" t="b">
        <v>0</v>
      </c>
      <c r="BN281" s="85" t="b">
        <v>0</v>
      </c>
      <c r="BO281" s="85" t="b">
        <v>0</v>
      </c>
      <c r="BP281" s="85" t="b">
        <v>0</v>
      </c>
      <c r="BQ281" s="85" t="b">
        <v>0</v>
      </c>
      <c r="BR281" s="85" t="b">
        <v>0</v>
      </c>
      <c r="BS281" s="85" t="b">
        <v>0</v>
      </c>
      <c r="BT281" s="85" t="b">
        <v>0</v>
      </c>
      <c r="BU281" s="85" t="str">
        <f>IF(BM281=TRUE,H281,"")</f>
        <v/>
      </c>
      <c r="BV281" s="85" t="str">
        <f>IF(BN281=TRUE,H281&amp;"_1mM","")</f>
        <v/>
      </c>
      <c r="BW281" s="85" t="str">
        <f>IF(BO281=TRUE,U281,"")</f>
        <v/>
      </c>
      <c r="BX281" s="85" t="str">
        <f>IF(BP281=TRUE,U281&amp;"_1mM","")</f>
        <v/>
      </c>
      <c r="BY281" s="85" t="str">
        <f>IF(BQ281=TRUE,AH281,"")</f>
        <v/>
      </c>
      <c r="BZ281" s="85" t="str">
        <f>IF(BR281=TRUE,AH281&amp;"_1mM","")</f>
        <v/>
      </c>
      <c r="CA281" s="85" t="str">
        <f>IF(BS281=TRUE,AU281,"")</f>
        <v/>
      </c>
      <c r="CB281" s="120" t="str">
        <f>IF(BT281=TRUE,AU281&amp;"_1mM","")</f>
        <v/>
      </c>
      <c r="CF281" s="116" t="s">
        <v>124</v>
      </c>
      <c r="CG281" s="119" t="s">
        <v>124</v>
      </c>
      <c r="CH281" s="85" t="b">
        <f t="shared" si="34"/>
        <v>0</v>
      </c>
      <c r="CI281" s="25"/>
      <c r="CJ281" s="25"/>
      <c r="CK281" s="25"/>
      <c r="CP281" s="85" t="b">
        <f t="shared" si="32"/>
        <v>0</v>
      </c>
      <c r="CQ281" s="85" t="b">
        <f t="shared" si="33"/>
        <v>0</v>
      </c>
      <c r="CS281" s="85" t="b">
        <f>$CS$150</f>
        <v>0</v>
      </c>
      <c r="CY281" s="85" t="b">
        <f>CY156</f>
        <v>0</v>
      </c>
      <c r="DC281" s="25"/>
      <c r="DD281" s="86"/>
      <c r="DE281" s="86"/>
      <c r="DF281" s="86"/>
      <c r="DG281" s="86"/>
      <c r="DH281" s="86"/>
      <c r="DJ281" s="104"/>
      <c r="DS281" s="86"/>
    </row>
    <row r="282" spans="1:123" ht="15" customHeight="1">
      <c r="B282" s="5"/>
      <c r="F282" s="10"/>
      <c r="G282" s="56"/>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8"/>
      <c r="BC282" s="8"/>
      <c r="BD282" s="8"/>
      <c r="BE282" s="8"/>
      <c r="BF282" s="8"/>
      <c r="BG282" s="7"/>
      <c r="BM282" s="127"/>
      <c r="CB282" s="120"/>
      <c r="CF282" s="118" t="s">
        <v>282</v>
      </c>
      <c r="CG282" s="119" t="s">
        <v>282</v>
      </c>
      <c r="CH282" s="85" t="b">
        <f t="shared" si="34"/>
        <v>0</v>
      </c>
      <c r="CI282" s="25"/>
      <c r="CJ282" s="25"/>
      <c r="CK282" s="25"/>
      <c r="CP282" s="85" t="b">
        <f t="shared" si="32"/>
        <v>0</v>
      </c>
      <c r="CQ282" s="85" t="b">
        <f t="shared" si="33"/>
        <v>0</v>
      </c>
      <c r="CU282" s="85" t="b">
        <f>$CU$152</f>
        <v>0</v>
      </c>
      <c r="CW282" s="85" t="b">
        <f>$CW$154</f>
        <v>0</v>
      </c>
      <c r="CZ282" s="85" t="b">
        <f>CZ157</f>
        <v>0</v>
      </c>
      <c r="DB282" s="85" t="b">
        <f>$DB$159</f>
        <v>0</v>
      </c>
      <c r="DC282" s="25"/>
      <c r="DD282" s="86"/>
      <c r="DE282" s="86"/>
      <c r="DF282" s="86"/>
      <c r="DG282" s="86"/>
      <c r="DH282" s="86"/>
      <c r="DJ282" s="104"/>
      <c r="DS282" s="86"/>
    </row>
    <row r="283" spans="1:123" ht="15" customHeight="1">
      <c r="B283" s="5"/>
      <c r="F283" s="10"/>
      <c r="G283" s="56"/>
      <c r="H283" s="102" t="s">
        <v>319</v>
      </c>
      <c r="I283" s="102"/>
      <c r="J283" s="102"/>
      <c r="K283" s="102"/>
      <c r="L283" s="102"/>
      <c r="M283" s="102"/>
      <c r="N283" s="102"/>
      <c r="O283" s="102"/>
      <c r="P283" s="102"/>
      <c r="Q283" s="8"/>
      <c r="R283" s="102"/>
      <c r="S283" s="102"/>
      <c r="T283" s="102"/>
      <c r="U283" s="102" t="s">
        <v>321</v>
      </c>
      <c r="V283" s="102"/>
      <c r="W283" s="102"/>
      <c r="X283" s="102"/>
      <c r="Y283" s="102"/>
      <c r="Z283" s="102"/>
      <c r="AA283" s="102"/>
      <c r="AB283" s="102"/>
      <c r="AC283" s="102"/>
      <c r="AD283" s="102"/>
      <c r="AE283" s="102"/>
      <c r="AF283" s="102"/>
      <c r="AG283" s="102"/>
      <c r="AH283" s="102" t="s">
        <v>575</v>
      </c>
      <c r="AI283" s="102"/>
      <c r="AJ283" s="102"/>
      <c r="AK283" s="102"/>
      <c r="AL283" s="102"/>
      <c r="AM283" s="102"/>
      <c r="AN283" s="102"/>
      <c r="AO283" s="102"/>
      <c r="AP283" s="102"/>
      <c r="AQ283" s="102"/>
      <c r="AR283" s="102"/>
      <c r="AS283" s="102"/>
      <c r="AT283" s="102"/>
      <c r="AU283" s="102" t="s">
        <v>322</v>
      </c>
      <c r="AV283" s="102"/>
      <c r="AW283" s="102"/>
      <c r="AX283" s="102"/>
      <c r="AY283" s="102"/>
      <c r="AZ283" s="102"/>
      <c r="BA283" s="102"/>
      <c r="BB283" s="8"/>
      <c r="BC283" s="8"/>
      <c r="BD283" s="8"/>
      <c r="BE283" s="8"/>
      <c r="BF283" s="8"/>
      <c r="BG283" s="7"/>
      <c r="BM283" s="127" t="b">
        <v>0</v>
      </c>
      <c r="BN283" s="85" t="b">
        <v>0</v>
      </c>
      <c r="BO283" s="85" t="b">
        <v>0</v>
      </c>
      <c r="BP283" s="85" t="b">
        <v>0</v>
      </c>
      <c r="BQ283" s="85" t="b">
        <v>0</v>
      </c>
      <c r="BR283" s="85" t="b">
        <v>0</v>
      </c>
      <c r="BS283" s="85" t="b">
        <v>0</v>
      </c>
      <c r="BT283" s="85" t="b">
        <v>0</v>
      </c>
      <c r="BU283" s="85" t="str">
        <f>IF(BM283=TRUE,H283,"")</f>
        <v/>
      </c>
      <c r="BV283" s="85" t="str">
        <f>IF(BN283=TRUE,H283&amp;"_1mM","")</f>
        <v/>
      </c>
      <c r="BW283" s="85" t="str">
        <f>IF(BO283=TRUE,U283,"")</f>
        <v/>
      </c>
      <c r="BX283" s="85" t="str">
        <f>IF(BP283=TRUE,U283&amp;"_1mM","")</f>
        <v/>
      </c>
      <c r="BY283" s="85" t="str">
        <f>IF(BQ283=TRUE,AH283,"")</f>
        <v/>
      </c>
      <c r="BZ283" s="85" t="str">
        <f>IF(BR283=TRUE,AH283&amp;"_1mM","")</f>
        <v/>
      </c>
      <c r="CA283" s="85" t="str">
        <f>IF(BS283=TRUE,AU283,"")</f>
        <v/>
      </c>
      <c r="CB283" s="120" t="str">
        <f>IF(BT283=TRUE,AU283&amp;"_1mM","")</f>
        <v/>
      </c>
      <c r="CC283" s="26"/>
      <c r="CF283" s="118" t="s">
        <v>745</v>
      </c>
      <c r="CG283" s="119" t="s">
        <v>283</v>
      </c>
      <c r="CH283" s="85" t="b">
        <f t="shared" si="34"/>
        <v>0</v>
      </c>
      <c r="CI283" s="25"/>
      <c r="CJ283" s="25"/>
      <c r="CK283" s="25"/>
      <c r="CP283" s="85" t="b">
        <f t="shared" si="32"/>
        <v>0</v>
      </c>
      <c r="CQ283" s="85" t="b">
        <f t="shared" si="33"/>
        <v>0</v>
      </c>
      <c r="DC283" s="25"/>
      <c r="DD283" s="86"/>
      <c r="DE283" s="86"/>
      <c r="DF283" s="86"/>
      <c r="DG283" s="86"/>
      <c r="DH283" s="86"/>
      <c r="DJ283" s="104"/>
      <c r="DS283" s="86"/>
    </row>
    <row r="284" spans="1:123" ht="15" customHeight="1">
      <c r="B284" s="5"/>
      <c r="F284" s="10"/>
      <c r="G284" s="56"/>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8"/>
      <c r="BC284" s="8"/>
      <c r="BD284" s="8"/>
      <c r="BE284" s="8"/>
      <c r="BF284" s="8"/>
      <c r="BG284" s="7"/>
      <c r="BM284" s="127"/>
      <c r="CB284" s="120"/>
      <c r="CC284" s="26"/>
      <c r="CF284" s="116" t="s">
        <v>820</v>
      </c>
      <c r="CG284" s="119" t="s">
        <v>288</v>
      </c>
      <c r="CH284" s="85" t="b">
        <f t="shared" si="34"/>
        <v>0</v>
      </c>
      <c r="CI284" s="25"/>
      <c r="CJ284" s="25"/>
      <c r="CK284" s="25"/>
      <c r="CP284" s="85" t="b">
        <f t="shared" si="32"/>
        <v>0</v>
      </c>
      <c r="CQ284" s="85" t="b">
        <f t="shared" si="33"/>
        <v>0</v>
      </c>
      <c r="DC284" s="25"/>
      <c r="DD284" s="86"/>
      <c r="DE284" s="86"/>
      <c r="DF284" s="86"/>
      <c r="DG284" s="86"/>
      <c r="DH284" s="86"/>
      <c r="DJ284" s="104"/>
      <c r="DS284" s="86"/>
    </row>
    <row r="285" spans="1:123" ht="15" customHeight="1">
      <c r="A285" s="5"/>
      <c r="B285" s="5"/>
      <c r="C285" s="5"/>
      <c r="D285" s="5"/>
      <c r="E285" s="5"/>
      <c r="F285" s="10"/>
      <c r="G285" s="5"/>
      <c r="H285" s="102" t="s">
        <v>323</v>
      </c>
      <c r="I285" s="102"/>
      <c r="J285" s="102"/>
      <c r="K285" s="102"/>
      <c r="L285" s="102"/>
      <c r="M285" s="102"/>
      <c r="N285" s="102"/>
      <c r="O285" s="102"/>
      <c r="P285" s="102"/>
      <c r="Q285" s="102"/>
      <c r="R285" s="102"/>
      <c r="S285" s="102"/>
      <c r="T285" s="102"/>
      <c r="U285" s="102" t="s">
        <v>324</v>
      </c>
      <c r="V285" s="102"/>
      <c r="W285" s="102"/>
      <c r="X285" s="102"/>
      <c r="Y285" s="102"/>
      <c r="Z285" s="102"/>
      <c r="AA285" s="102"/>
      <c r="AB285" s="102"/>
      <c r="AC285" s="102"/>
      <c r="AD285" s="102"/>
      <c r="AE285" s="102"/>
      <c r="AF285" s="102"/>
      <c r="AG285" s="102"/>
      <c r="AH285" s="102" t="s">
        <v>326</v>
      </c>
      <c r="AI285" s="102"/>
      <c r="AJ285" s="102"/>
      <c r="AK285" s="102"/>
      <c r="AL285" s="102"/>
      <c r="AM285" s="102"/>
      <c r="AN285" s="102"/>
      <c r="AO285" s="102"/>
      <c r="AP285" s="102"/>
      <c r="AQ285" s="102"/>
      <c r="AR285" s="102"/>
      <c r="AS285" s="102"/>
      <c r="AT285" s="102"/>
      <c r="AU285" s="102" t="s">
        <v>327</v>
      </c>
      <c r="AV285" s="103"/>
      <c r="AW285" s="103"/>
      <c r="AX285" s="103"/>
      <c r="AY285" s="103"/>
      <c r="AZ285" s="103"/>
      <c r="BA285" s="103"/>
      <c r="BB285" s="8"/>
      <c r="BC285" s="8"/>
      <c r="BD285" s="8"/>
      <c r="BE285" s="8"/>
      <c r="BF285" s="9"/>
      <c r="BG285" s="7"/>
      <c r="BH285" s="5"/>
      <c r="BI285" s="5"/>
      <c r="BJ285" s="5"/>
      <c r="BM285" s="127" t="b">
        <v>0</v>
      </c>
      <c r="BN285" s="85" t="b">
        <v>0</v>
      </c>
      <c r="BO285" s="85" t="b">
        <v>0</v>
      </c>
      <c r="BP285" s="85" t="b">
        <v>0</v>
      </c>
      <c r="BQ285" s="85" t="b">
        <v>0</v>
      </c>
      <c r="BR285" s="85" t="b">
        <v>0</v>
      </c>
      <c r="BS285" s="85" t="b">
        <v>0</v>
      </c>
      <c r="BT285" s="85" t="b">
        <v>0</v>
      </c>
      <c r="BU285" s="85" t="str">
        <f>IF(BM285=TRUE,H285,"")</f>
        <v/>
      </c>
      <c r="BV285" s="85" t="str">
        <f>IF(BN285=TRUE,H285&amp;"_1mM","")</f>
        <v/>
      </c>
      <c r="BW285" s="85" t="str">
        <f>IF(BO285=TRUE,U285,"")</f>
        <v/>
      </c>
      <c r="BX285" s="85" t="str">
        <f>IF(BP285=TRUE,U285&amp;"_1mM","")</f>
        <v/>
      </c>
      <c r="BY285" s="85" t="str">
        <f>IF(BQ285=TRUE,AH285,"")</f>
        <v/>
      </c>
      <c r="BZ285" s="85" t="str">
        <f>IF(BR285=TRUE,AH285&amp;"_1mM","")</f>
        <v/>
      </c>
      <c r="CA285" s="85" t="str">
        <f>IF(BS285=TRUE,AU285,"")</f>
        <v/>
      </c>
      <c r="CB285" s="120" t="str">
        <f>IF(BT285=TRUE,AU285&amp;"_1mM","")</f>
        <v/>
      </c>
      <c r="CF285" s="116" t="s">
        <v>760</v>
      </c>
      <c r="CG285" s="119" t="s">
        <v>289</v>
      </c>
      <c r="CH285" s="85" t="b">
        <f t="shared" si="34"/>
        <v>0</v>
      </c>
      <c r="CI285" s="25"/>
      <c r="CJ285" s="25"/>
      <c r="CK285" s="25"/>
      <c r="CP285" s="85" t="b">
        <f t="shared" si="32"/>
        <v>0</v>
      </c>
      <c r="CQ285" s="85" t="b">
        <f t="shared" si="33"/>
        <v>0</v>
      </c>
      <c r="CY285" s="85" t="b">
        <f>CY156</f>
        <v>0</v>
      </c>
      <c r="DC285" s="25"/>
      <c r="DD285" s="2"/>
      <c r="DE285" s="86"/>
      <c r="DF285" s="86"/>
      <c r="DG285" s="86"/>
      <c r="DH285" s="86"/>
      <c r="DJ285" s="104"/>
      <c r="DS285" s="86"/>
    </row>
    <row r="286" spans="1:123" ht="15" customHeight="1">
      <c r="A286" s="5"/>
      <c r="B286" s="5"/>
      <c r="C286" s="5"/>
      <c r="D286" s="5"/>
      <c r="E286" s="5"/>
      <c r="F286" s="10"/>
      <c r="G286" s="5"/>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3"/>
      <c r="AW286" s="103"/>
      <c r="AX286" s="103"/>
      <c r="AY286" s="103"/>
      <c r="AZ286" s="103"/>
      <c r="BA286" s="103"/>
      <c r="BB286" s="8"/>
      <c r="BC286" s="8"/>
      <c r="BD286" s="8"/>
      <c r="BE286" s="9"/>
      <c r="BF286" s="9"/>
      <c r="BG286" s="7"/>
      <c r="BH286" s="5"/>
      <c r="BI286" s="5"/>
      <c r="BJ286" s="5"/>
      <c r="BM286" s="127"/>
      <c r="CB286" s="120"/>
      <c r="CF286" s="116" t="s">
        <v>821</v>
      </c>
      <c r="CG286" s="119" t="s">
        <v>294</v>
      </c>
      <c r="CH286" s="85" t="b">
        <f t="shared" si="34"/>
        <v>0</v>
      </c>
      <c r="CI286" s="25"/>
      <c r="CJ286" s="25"/>
      <c r="CK286" s="25"/>
      <c r="CP286" s="85" t="b">
        <f t="shared" si="32"/>
        <v>0</v>
      </c>
      <c r="CQ286" s="85" t="b">
        <f t="shared" si="33"/>
        <v>0</v>
      </c>
      <c r="CZ286" s="85" t="b">
        <f>CZ157</f>
        <v>0</v>
      </c>
      <c r="DB286" s="85" t="b">
        <f>$DB$159</f>
        <v>0</v>
      </c>
      <c r="DC286" s="25"/>
      <c r="DD286" s="2"/>
      <c r="DE286" s="86"/>
      <c r="DF286" s="86"/>
      <c r="DG286" s="86"/>
      <c r="DH286" s="86"/>
      <c r="DJ286" s="104"/>
      <c r="DS286" s="86"/>
    </row>
    <row r="287" spans="1:123" ht="15" customHeight="1">
      <c r="B287" s="5"/>
      <c r="F287" s="10"/>
      <c r="G287" s="56"/>
      <c r="H287" s="102" t="s">
        <v>328</v>
      </c>
      <c r="I287" s="102"/>
      <c r="J287" s="102"/>
      <c r="K287" s="102"/>
      <c r="L287" s="102"/>
      <c r="M287" s="102"/>
      <c r="N287" s="102"/>
      <c r="O287" s="102"/>
      <c r="P287" s="102"/>
      <c r="Q287" s="102"/>
      <c r="R287" s="102"/>
      <c r="S287" s="102"/>
      <c r="T287" s="102"/>
      <c r="U287" s="102" t="s">
        <v>329</v>
      </c>
      <c r="V287" s="102"/>
      <c r="W287" s="102"/>
      <c r="X287" s="102"/>
      <c r="Y287" s="102"/>
      <c r="Z287" s="102"/>
      <c r="AA287" s="102"/>
      <c r="AB287" s="102"/>
      <c r="AC287" s="102"/>
      <c r="AD287" s="102"/>
      <c r="AE287" s="102"/>
      <c r="AF287" s="102"/>
      <c r="AG287" s="102"/>
      <c r="AH287" s="102" t="s">
        <v>331</v>
      </c>
      <c r="AI287" s="102"/>
      <c r="AJ287" s="102"/>
      <c r="AK287" s="102"/>
      <c r="AL287" s="102"/>
      <c r="AM287" s="102"/>
      <c r="AN287" s="102"/>
      <c r="AO287" s="102"/>
      <c r="AP287" s="102"/>
      <c r="AQ287" s="102"/>
      <c r="AR287" s="102"/>
      <c r="AS287" s="102"/>
      <c r="AT287" s="102"/>
      <c r="AU287" s="102" t="s">
        <v>332</v>
      </c>
      <c r="AV287" s="102"/>
      <c r="AW287" s="102"/>
      <c r="AX287" s="102"/>
      <c r="AY287" s="102"/>
      <c r="AZ287" s="102"/>
      <c r="BA287" s="102"/>
      <c r="BB287" s="8"/>
      <c r="BC287" s="8"/>
      <c r="BD287" s="8"/>
      <c r="BE287" s="8"/>
      <c r="BF287" s="8"/>
      <c r="BG287" s="7"/>
      <c r="BM287" s="127" t="b">
        <v>0</v>
      </c>
      <c r="BN287" s="85" t="b">
        <v>0</v>
      </c>
      <c r="BO287" s="85" t="b">
        <v>0</v>
      </c>
      <c r="BP287" s="85" t="b">
        <v>0</v>
      </c>
      <c r="BQ287" s="85" t="b">
        <v>0</v>
      </c>
      <c r="BR287" s="85" t="b">
        <v>0</v>
      </c>
      <c r="BS287" s="85" t="b">
        <v>0</v>
      </c>
      <c r="BT287" s="85" t="b">
        <v>0</v>
      </c>
      <c r="BU287" s="85" t="str">
        <f>IF(BM287=TRUE,H287,"")</f>
        <v/>
      </c>
      <c r="BV287" s="85" t="str">
        <f>IF(BN287=TRUE,H287&amp;"_1mM","")</f>
        <v/>
      </c>
      <c r="BW287" s="85" t="str">
        <f>IF(BO287=TRUE,U287,"")</f>
        <v/>
      </c>
      <c r="BX287" s="85" t="str">
        <f>IF(BP287=TRUE,U287&amp;"_1mM","")</f>
        <v/>
      </c>
      <c r="BY287" s="85" t="str">
        <f>IF(BQ287=TRUE,AH287,"")</f>
        <v/>
      </c>
      <c r="BZ287" s="85" t="str">
        <f>IF(BR287=TRUE,AH287&amp;"_1mM","")</f>
        <v/>
      </c>
      <c r="CA287" s="85" t="str">
        <f>IF(BS287=TRUE,AU287,"")</f>
        <v/>
      </c>
      <c r="CB287" s="120" t="str">
        <f>IF(BT287=TRUE,AU287&amp;"_1mM","")</f>
        <v/>
      </c>
      <c r="CF287" s="116" t="s">
        <v>776</v>
      </c>
      <c r="CG287" s="119" t="s">
        <v>295</v>
      </c>
      <c r="CH287" s="85" t="b">
        <f t="shared" si="34"/>
        <v>0</v>
      </c>
      <c r="CI287" s="25"/>
      <c r="CJ287" s="25"/>
      <c r="CK287" s="25"/>
      <c r="CP287" s="85" t="b">
        <f t="shared" si="32"/>
        <v>0</v>
      </c>
      <c r="CQ287" s="85" t="b">
        <f t="shared" si="33"/>
        <v>0</v>
      </c>
      <c r="CY287" s="85" t="b">
        <f>CY156</f>
        <v>0</v>
      </c>
      <c r="DC287" s="25"/>
      <c r="DD287" s="86"/>
      <c r="DE287" s="86"/>
      <c r="DF287" s="86"/>
      <c r="DG287" s="86"/>
      <c r="DH287" s="86"/>
      <c r="DJ287" s="104"/>
      <c r="DS287" s="86"/>
    </row>
    <row r="288" spans="1:123" ht="15" customHeight="1">
      <c r="B288" s="5"/>
      <c r="F288" s="10"/>
      <c r="G288" s="56"/>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8"/>
      <c r="BC288" s="8"/>
      <c r="BD288" s="8"/>
      <c r="BE288" s="8"/>
      <c r="BF288" s="8"/>
      <c r="BG288" s="7"/>
      <c r="BM288" s="127"/>
      <c r="CB288" s="120"/>
      <c r="CE288" s="26"/>
      <c r="CF288" s="116" t="s">
        <v>822</v>
      </c>
      <c r="CG288" s="119" t="s">
        <v>299</v>
      </c>
      <c r="CH288" s="85" t="b">
        <f t="shared" si="34"/>
        <v>0</v>
      </c>
      <c r="CI288" s="25"/>
      <c r="CJ288" s="25"/>
      <c r="CK288" s="25"/>
      <c r="CP288" s="85" t="b">
        <f t="shared" si="32"/>
        <v>0</v>
      </c>
      <c r="CQ288" s="85" t="b">
        <f t="shared" si="33"/>
        <v>0</v>
      </c>
      <c r="CZ288" s="85" t="b">
        <f>CZ157</f>
        <v>0</v>
      </c>
      <c r="DB288" s="85" t="b">
        <f>$DB$159</f>
        <v>0</v>
      </c>
      <c r="DC288" s="25"/>
      <c r="DD288" s="86"/>
      <c r="DE288" s="86"/>
      <c r="DF288" s="86"/>
      <c r="DG288" s="86"/>
      <c r="DH288" s="86"/>
      <c r="DJ288" s="104"/>
      <c r="DS288" s="86"/>
    </row>
    <row r="289" spans="2:123" ht="15" customHeight="1">
      <c r="B289" s="5"/>
      <c r="F289" s="10"/>
      <c r="G289" s="56"/>
      <c r="H289" s="102" t="s">
        <v>333</v>
      </c>
      <c r="I289" s="102"/>
      <c r="J289" s="102"/>
      <c r="K289" s="102"/>
      <c r="L289" s="102"/>
      <c r="M289" s="102"/>
      <c r="N289" s="102"/>
      <c r="O289" s="102"/>
      <c r="P289" s="102"/>
      <c r="Q289" s="102"/>
      <c r="R289" s="102"/>
      <c r="S289" s="102"/>
      <c r="T289" s="102"/>
      <c r="U289" s="102" t="s">
        <v>334</v>
      </c>
      <c r="V289" s="102"/>
      <c r="W289" s="102"/>
      <c r="X289" s="102"/>
      <c r="Y289" s="102"/>
      <c r="Z289" s="102"/>
      <c r="AA289" s="102"/>
      <c r="AB289" s="102"/>
      <c r="AC289" s="102"/>
      <c r="AD289" s="102"/>
      <c r="AE289" s="102"/>
      <c r="AF289" s="102"/>
      <c r="AG289" s="102"/>
      <c r="AH289" s="102" t="s">
        <v>335</v>
      </c>
      <c r="AI289" s="102"/>
      <c r="AJ289" s="102"/>
      <c r="AK289" s="102"/>
      <c r="AL289" s="102"/>
      <c r="AM289" s="102"/>
      <c r="AN289" s="102"/>
      <c r="AO289" s="102"/>
      <c r="AP289" s="102"/>
      <c r="AQ289" s="8"/>
      <c r="AR289" s="102"/>
      <c r="AS289" s="102"/>
      <c r="AT289" s="102"/>
      <c r="AU289" s="102" t="s">
        <v>336</v>
      </c>
      <c r="AV289" s="102"/>
      <c r="AW289" s="102"/>
      <c r="AX289" s="102"/>
      <c r="AY289" s="102"/>
      <c r="AZ289" s="102"/>
      <c r="BA289" s="102"/>
      <c r="BB289" s="8"/>
      <c r="BC289" s="8"/>
      <c r="BD289" s="8"/>
      <c r="BE289" s="8"/>
      <c r="BF289" s="8"/>
      <c r="BG289" s="7"/>
      <c r="BM289" s="127" t="b">
        <v>0</v>
      </c>
      <c r="BN289" s="85" t="b">
        <v>0</v>
      </c>
      <c r="BO289" s="85" t="b">
        <v>0</v>
      </c>
      <c r="BP289" s="85" t="b">
        <v>0</v>
      </c>
      <c r="BQ289" s="85" t="b">
        <v>0</v>
      </c>
      <c r="BR289" s="85" t="b">
        <v>0</v>
      </c>
      <c r="BS289" s="85" t="b">
        <v>0</v>
      </c>
      <c r="BU289" s="85" t="str">
        <f>IF(BM289=TRUE,H289,"")</f>
        <v/>
      </c>
      <c r="BV289" s="85" t="str">
        <f>IF(BN289=TRUE,H289&amp;"_1mM","")</f>
        <v/>
      </c>
      <c r="BW289" s="85" t="str">
        <f>IF(BO289=TRUE,U289,"")</f>
        <v/>
      </c>
      <c r="BX289" s="85" t="str">
        <f>IF(BP289=TRUE,U289&amp;"_1mM","")</f>
        <v/>
      </c>
      <c r="BY289" s="85" t="str">
        <f>IF(BQ289=TRUE,AH289,"")</f>
        <v/>
      </c>
      <c r="BZ289" s="85" t="str">
        <f>IF(BR289=TRUE,AH289&amp;"_1mM","")</f>
        <v/>
      </c>
      <c r="CA289" s="85" t="str">
        <f>IF(BS289=TRUE,AU289,"")</f>
        <v/>
      </c>
      <c r="CB289" s="120" t="str">
        <f>IF(BT289=TRUE,AU289&amp;"_1mM","")</f>
        <v/>
      </c>
      <c r="CE289" s="26"/>
      <c r="CF289" s="116" t="s">
        <v>300</v>
      </c>
      <c r="CG289" s="119" t="s">
        <v>300</v>
      </c>
      <c r="CH289" s="85" t="b">
        <f t="shared" si="34"/>
        <v>0</v>
      </c>
      <c r="CI289" s="25"/>
      <c r="CJ289" s="25"/>
      <c r="CK289" s="25"/>
      <c r="CP289" s="85" t="b">
        <f t="shared" si="32"/>
        <v>0</v>
      </c>
      <c r="CQ289" s="85" t="b">
        <f t="shared" si="33"/>
        <v>0</v>
      </c>
      <c r="CS289" s="85" t="b">
        <f>$CS$150</f>
        <v>0</v>
      </c>
      <c r="CY289" s="85" t="b">
        <f>CY156</f>
        <v>0</v>
      </c>
      <c r="DC289" s="25"/>
      <c r="DD289" s="86"/>
      <c r="DE289" s="86"/>
      <c r="DF289" s="86"/>
      <c r="DG289" s="86"/>
      <c r="DH289" s="86"/>
      <c r="DJ289" s="104"/>
      <c r="DS289" s="86"/>
    </row>
    <row r="290" spans="2:123" ht="15" customHeight="1">
      <c r="B290" s="5"/>
      <c r="F290" s="10"/>
      <c r="G290" s="56"/>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8"/>
      <c r="BC290" s="8"/>
      <c r="BD290" s="8"/>
      <c r="BE290" s="8"/>
      <c r="BF290" s="8"/>
      <c r="BG290" s="7"/>
      <c r="BM290" s="127"/>
      <c r="CB290" s="120"/>
      <c r="CF290" s="116" t="s">
        <v>305</v>
      </c>
      <c r="CG290" s="119" t="s">
        <v>305</v>
      </c>
      <c r="CH290" s="85" t="b">
        <f t="shared" si="34"/>
        <v>0</v>
      </c>
      <c r="CI290" s="25"/>
      <c r="CJ290" s="25"/>
      <c r="CK290" s="25"/>
      <c r="CP290" s="85" t="b">
        <f t="shared" ref="CP290:CP353" si="35">IF(COUNTIF(DJ:DJ,CF290)&gt;0,TRUE,FALSE)</f>
        <v>0</v>
      </c>
      <c r="CQ290" s="85" t="b">
        <f t="shared" ref="CQ290:CQ353" si="36">IF(COUNTIF($BU$164:$CB$339,CF290)&gt;0,TRUE,FALSE)</f>
        <v>0</v>
      </c>
      <c r="CU290" s="85" t="b">
        <f>$CU$152</f>
        <v>0</v>
      </c>
      <c r="CW290" s="85" t="b">
        <f>$CW$154</f>
        <v>0</v>
      </c>
      <c r="CZ290" s="85" t="b">
        <f>CZ157</f>
        <v>0</v>
      </c>
      <c r="DB290" s="85" t="b">
        <f>$DB$159</f>
        <v>0</v>
      </c>
      <c r="DC290" s="25"/>
      <c r="DD290" s="86"/>
      <c r="DE290" s="86"/>
      <c r="DF290" s="86"/>
      <c r="DG290" s="86"/>
      <c r="DH290" s="86"/>
      <c r="DJ290" s="104"/>
      <c r="DS290" s="86"/>
    </row>
    <row r="291" spans="2:123" ht="15" customHeight="1">
      <c r="B291" s="5"/>
      <c r="F291" s="10"/>
      <c r="G291" s="56"/>
      <c r="H291" s="102" t="s">
        <v>337</v>
      </c>
      <c r="I291" s="102"/>
      <c r="J291" s="102"/>
      <c r="K291" s="102"/>
      <c r="L291" s="102"/>
      <c r="M291" s="102"/>
      <c r="N291" s="102"/>
      <c r="O291" s="102"/>
      <c r="P291" s="102"/>
      <c r="Q291" s="102"/>
      <c r="R291" s="102"/>
      <c r="S291" s="102"/>
      <c r="T291" s="102"/>
      <c r="U291" s="102" t="s">
        <v>339</v>
      </c>
      <c r="V291" s="102"/>
      <c r="W291" s="102"/>
      <c r="X291" s="102"/>
      <c r="Y291" s="102"/>
      <c r="Z291" s="102"/>
      <c r="AA291" s="102"/>
      <c r="AB291" s="102"/>
      <c r="AC291" s="102"/>
      <c r="AD291" s="102"/>
      <c r="AE291" s="102"/>
      <c r="AF291" s="102"/>
      <c r="AG291" s="102"/>
      <c r="AH291" s="102" t="s">
        <v>340</v>
      </c>
      <c r="AI291" s="102"/>
      <c r="AJ291" s="102"/>
      <c r="AK291" s="102"/>
      <c r="AL291" s="102"/>
      <c r="AM291" s="102"/>
      <c r="AN291" s="102"/>
      <c r="AO291" s="102"/>
      <c r="AP291" s="102"/>
      <c r="AQ291" s="102"/>
      <c r="AR291" s="102"/>
      <c r="AS291" s="102"/>
      <c r="AT291" s="102"/>
      <c r="AU291" s="102" t="s">
        <v>341</v>
      </c>
      <c r="AV291" s="103"/>
      <c r="AW291" s="103"/>
      <c r="AX291" s="103"/>
      <c r="AY291" s="103"/>
      <c r="AZ291" s="103"/>
      <c r="BA291" s="103"/>
      <c r="BB291" s="8"/>
      <c r="BC291" s="8"/>
      <c r="BD291" s="8"/>
      <c r="BE291" s="9"/>
      <c r="BF291" s="9"/>
      <c r="BG291" s="7"/>
      <c r="BM291" s="127" t="b">
        <v>0</v>
      </c>
      <c r="BN291" s="85" t="b">
        <v>0</v>
      </c>
      <c r="BO291" s="85" t="b">
        <v>0</v>
      </c>
      <c r="BP291" s="85" t="b">
        <v>0</v>
      </c>
      <c r="BQ291" s="85" t="b">
        <v>0</v>
      </c>
      <c r="BS291" s="85" t="b">
        <v>0</v>
      </c>
      <c r="BU291" s="85" t="str">
        <f>IF(BM291=TRUE,H291,"")</f>
        <v/>
      </c>
      <c r="BV291" s="85" t="str">
        <f>IF(BN291=TRUE,H291&amp;"_1mM","")</f>
        <v/>
      </c>
      <c r="BW291" s="85" t="str">
        <f>IF(BO291=TRUE,U291,"")</f>
        <v/>
      </c>
      <c r="BX291" s="85" t="str">
        <f>IF(BP291=TRUE,U291&amp;"_1mM","")</f>
        <v/>
      </c>
      <c r="BY291" s="85" t="str">
        <f>IF(BQ291=TRUE,AH291,"")</f>
        <v/>
      </c>
      <c r="BZ291" s="85" t="str">
        <f>IF(BR291=TRUE,AH291&amp;"_1mM","")</f>
        <v/>
      </c>
      <c r="CA291" s="85" t="str">
        <f>IF(BS291=TRUE,AU291,"")</f>
        <v/>
      </c>
      <c r="CB291" s="120" t="str">
        <f>IF(BT291=TRUE,AU291&amp;"_1mM","")</f>
        <v/>
      </c>
      <c r="CF291" s="116" t="s">
        <v>126</v>
      </c>
      <c r="CG291" s="119" t="s">
        <v>126</v>
      </c>
      <c r="CH291" s="85" t="b">
        <f t="shared" ref="CH291:CH354" si="37">IF(COUNTIF(CP291:DC291,TRUE)=0,FALSE,TRUE)</f>
        <v>0</v>
      </c>
      <c r="CI291" s="25"/>
      <c r="CJ291" s="25"/>
      <c r="CK291" s="25"/>
      <c r="CP291" s="85" t="b">
        <f t="shared" si="35"/>
        <v>0</v>
      </c>
      <c r="CQ291" s="85" t="b">
        <f t="shared" si="36"/>
        <v>0</v>
      </c>
      <c r="CS291" s="85" t="b">
        <f>$CS$150</f>
        <v>0</v>
      </c>
      <c r="CY291" s="85" t="b">
        <f>CY156</f>
        <v>0</v>
      </c>
      <c r="DC291" s="25"/>
      <c r="DD291" s="86"/>
      <c r="DE291" s="86"/>
      <c r="DF291" s="86"/>
      <c r="DG291" s="86"/>
      <c r="DH291" s="86"/>
      <c r="DJ291" s="104"/>
      <c r="DS291" s="86"/>
    </row>
    <row r="292" spans="2:123" ht="15" customHeight="1">
      <c r="B292" s="5"/>
      <c r="F292" s="10"/>
      <c r="G292" s="56"/>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3"/>
      <c r="AW292" s="103"/>
      <c r="AX292" s="103"/>
      <c r="AY292" s="103"/>
      <c r="AZ292" s="103"/>
      <c r="BA292" s="103"/>
      <c r="BB292" s="8"/>
      <c r="BC292" s="8"/>
      <c r="BD292" s="8"/>
      <c r="BE292" s="9"/>
      <c r="BF292" s="9"/>
      <c r="BG292" s="7"/>
      <c r="BM292" s="127"/>
      <c r="CB292" s="120"/>
      <c r="CF292" s="116" t="s">
        <v>310</v>
      </c>
      <c r="CG292" s="119" t="s">
        <v>310</v>
      </c>
      <c r="CH292" s="85" t="b">
        <f t="shared" si="37"/>
        <v>0</v>
      </c>
      <c r="CI292" s="25"/>
      <c r="CJ292" s="25"/>
      <c r="CK292" s="25"/>
      <c r="CP292" s="85" t="b">
        <f t="shared" si="35"/>
        <v>0</v>
      </c>
      <c r="CQ292" s="85" t="b">
        <f t="shared" si="36"/>
        <v>0</v>
      </c>
      <c r="CU292" s="85" t="b">
        <f>$CU$152</f>
        <v>0</v>
      </c>
      <c r="CW292" s="85" t="b">
        <f>$CW$154</f>
        <v>0</v>
      </c>
      <c r="CZ292" s="85" t="b">
        <f>CZ157</f>
        <v>0</v>
      </c>
      <c r="DB292" s="85" t="b">
        <f>$DB$159</f>
        <v>0</v>
      </c>
      <c r="DC292" s="25"/>
      <c r="DD292" s="86"/>
      <c r="DE292" s="86"/>
      <c r="DF292" s="86"/>
      <c r="DG292" s="86"/>
      <c r="DH292" s="86"/>
      <c r="DJ292" s="104"/>
      <c r="DS292" s="86"/>
    </row>
    <row r="293" spans="2:123" ht="15" customHeight="1">
      <c r="F293" s="10"/>
      <c r="G293" s="56"/>
      <c r="H293" s="102" t="s">
        <v>342</v>
      </c>
      <c r="I293" s="102"/>
      <c r="J293" s="102"/>
      <c r="K293" s="102"/>
      <c r="L293" s="102"/>
      <c r="M293" s="102"/>
      <c r="N293" s="102"/>
      <c r="O293" s="102"/>
      <c r="P293" s="102"/>
      <c r="Q293" s="102"/>
      <c r="R293" s="102"/>
      <c r="S293" s="102"/>
      <c r="T293" s="102"/>
      <c r="U293" s="102" t="s">
        <v>344</v>
      </c>
      <c r="V293" s="102"/>
      <c r="W293" s="102"/>
      <c r="X293" s="102"/>
      <c r="Y293" s="102"/>
      <c r="Z293" s="102"/>
      <c r="AA293" s="102"/>
      <c r="AB293" s="102"/>
      <c r="AC293" s="102"/>
      <c r="AD293" s="102"/>
      <c r="AE293" s="102"/>
      <c r="AF293" s="102"/>
      <c r="AG293" s="102"/>
      <c r="AH293" s="102" t="s">
        <v>345</v>
      </c>
      <c r="AI293" s="102"/>
      <c r="AJ293" s="102"/>
      <c r="AK293" s="102"/>
      <c r="AL293" s="102"/>
      <c r="AM293" s="102"/>
      <c r="AN293" s="102"/>
      <c r="AO293" s="102"/>
      <c r="AP293" s="102"/>
      <c r="AQ293" s="102"/>
      <c r="AR293" s="102"/>
      <c r="AS293" s="102"/>
      <c r="AT293" s="102"/>
      <c r="AU293" s="102" t="s">
        <v>346</v>
      </c>
      <c r="AV293" s="102"/>
      <c r="AW293" s="102"/>
      <c r="AX293" s="102"/>
      <c r="AY293" s="102"/>
      <c r="AZ293" s="102"/>
      <c r="BA293" s="102"/>
      <c r="BB293" s="8"/>
      <c r="BC293" s="8"/>
      <c r="BD293" s="8"/>
      <c r="BE293" s="8"/>
      <c r="BF293" s="8"/>
      <c r="BG293" s="7"/>
      <c r="BM293" s="127" t="b">
        <v>0</v>
      </c>
      <c r="BN293" s="85" t="b">
        <v>0</v>
      </c>
      <c r="BO293" s="85" t="b">
        <v>0</v>
      </c>
      <c r="BQ293" s="85" t="b">
        <v>0</v>
      </c>
      <c r="BR293" s="85" t="b">
        <v>0</v>
      </c>
      <c r="BS293" s="85" t="b">
        <v>0</v>
      </c>
      <c r="BT293" s="85" t="b">
        <v>0</v>
      </c>
      <c r="BU293" s="85" t="str">
        <f>IF(BM293=TRUE,H293,"")</f>
        <v/>
      </c>
      <c r="BV293" s="85" t="str">
        <f>IF(BN293=TRUE,H293&amp;"_1mM","")</f>
        <v/>
      </c>
      <c r="BW293" s="85" t="str">
        <f>IF(BO293=TRUE,U293,"")</f>
        <v/>
      </c>
      <c r="BX293" s="85" t="str">
        <f>IF(BP293=TRUE,U293&amp;"_1mM","")</f>
        <v/>
      </c>
      <c r="BY293" s="85" t="str">
        <f>IF(BQ293=TRUE,AH293,"")</f>
        <v/>
      </c>
      <c r="BZ293" s="85" t="str">
        <f>IF(BR293=TRUE,AH293&amp;"_1mM","")</f>
        <v/>
      </c>
      <c r="CA293" s="85" t="str">
        <f>IF(BS293=TRUE,AU293,"")</f>
        <v/>
      </c>
      <c r="CB293" s="120" t="str">
        <f>IF(BT293=TRUE,AU293&amp;"_1mM","")</f>
        <v/>
      </c>
      <c r="CF293" s="116" t="s">
        <v>128</v>
      </c>
      <c r="CG293" s="119" t="s">
        <v>128</v>
      </c>
      <c r="CH293" s="85" t="b">
        <f t="shared" si="37"/>
        <v>0</v>
      </c>
      <c r="CI293" s="25"/>
      <c r="CJ293" s="25"/>
      <c r="CK293" s="25"/>
      <c r="CP293" s="85" t="b">
        <f t="shared" si="35"/>
        <v>0</v>
      </c>
      <c r="CQ293" s="85" t="b">
        <f t="shared" si="36"/>
        <v>0</v>
      </c>
      <c r="CR293" s="85" t="b">
        <f>$CR$149</f>
        <v>0</v>
      </c>
      <c r="CS293" s="85" t="b">
        <f>$CS$150</f>
        <v>0</v>
      </c>
      <c r="CY293" s="85" t="b">
        <f>CY156</f>
        <v>0</v>
      </c>
      <c r="DC293" s="25"/>
      <c r="DD293" s="86"/>
      <c r="DE293" s="86"/>
      <c r="DF293" s="86"/>
      <c r="DG293" s="86"/>
      <c r="DH293" s="86"/>
      <c r="DJ293" s="104"/>
      <c r="DS293" s="86"/>
    </row>
    <row r="294" spans="2:123" ht="15" customHeight="1">
      <c r="F294" s="10"/>
      <c r="G294" s="56"/>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8"/>
      <c r="BC294" s="8"/>
      <c r="BD294" s="8"/>
      <c r="BE294" s="8"/>
      <c r="BF294" s="8"/>
      <c r="BG294" s="7"/>
      <c r="BM294" s="127"/>
      <c r="CB294" s="120"/>
      <c r="CF294" s="116" t="s">
        <v>315</v>
      </c>
      <c r="CG294" s="119" t="s">
        <v>315</v>
      </c>
      <c r="CH294" s="85" t="b">
        <f t="shared" si="37"/>
        <v>0</v>
      </c>
      <c r="CI294" s="25"/>
      <c r="CJ294" s="25"/>
      <c r="CK294" s="25"/>
      <c r="CP294" s="85" t="b">
        <f t="shared" si="35"/>
        <v>0</v>
      </c>
      <c r="CQ294" s="85" t="b">
        <f t="shared" si="36"/>
        <v>0</v>
      </c>
      <c r="CR294" s="85" t="b">
        <f>$CR$150</f>
        <v>0</v>
      </c>
      <c r="CU294" s="85" t="b">
        <f>$CU$152</f>
        <v>0</v>
      </c>
      <c r="CW294" s="85" t="b">
        <f>$CW$154</f>
        <v>0</v>
      </c>
      <c r="CZ294" s="85" t="b">
        <f>CZ157</f>
        <v>0</v>
      </c>
      <c r="DB294" s="85" t="b">
        <f>$DB$159</f>
        <v>0</v>
      </c>
      <c r="DC294" s="25"/>
      <c r="DD294" s="86"/>
      <c r="DE294" s="86"/>
      <c r="DF294" s="86"/>
      <c r="DG294" s="86"/>
      <c r="DH294" s="86"/>
      <c r="DJ294" s="104"/>
      <c r="DS294" s="86"/>
    </row>
    <row r="295" spans="2:123" ht="15" customHeight="1">
      <c r="F295" s="10"/>
      <c r="G295" s="56"/>
      <c r="H295" s="102" t="s">
        <v>347</v>
      </c>
      <c r="I295" s="102"/>
      <c r="J295" s="102"/>
      <c r="K295" s="102"/>
      <c r="L295" s="102"/>
      <c r="M295" s="102"/>
      <c r="N295" s="102"/>
      <c r="O295" s="102"/>
      <c r="P295" s="102"/>
      <c r="Q295" s="102"/>
      <c r="R295" s="102"/>
      <c r="S295" s="102"/>
      <c r="T295" s="102"/>
      <c r="U295" s="102" t="s">
        <v>349</v>
      </c>
      <c r="V295" s="102"/>
      <c r="W295" s="102"/>
      <c r="X295" s="102"/>
      <c r="Y295" s="102"/>
      <c r="Z295" s="102"/>
      <c r="AA295" s="102"/>
      <c r="AB295" s="102"/>
      <c r="AC295" s="102"/>
      <c r="AD295" s="102"/>
      <c r="AE295" s="102"/>
      <c r="AF295" s="102"/>
      <c r="AG295" s="102"/>
      <c r="AH295" s="102" t="s">
        <v>350</v>
      </c>
      <c r="AI295" s="102"/>
      <c r="AJ295" s="102"/>
      <c r="AK295" s="102"/>
      <c r="AL295" s="102"/>
      <c r="AM295" s="102"/>
      <c r="AN295" s="102"/>
      <c r="AO295" s="102"/>
      <c r="AP295" s="102"/>
      <c r="AQ295" s="102"/>
      <c r="AR295" s="102"/>
      <c r="AS295" s="102"/>
      <c r="AT295" s="102"/>
      <c r="AU295" s="102" t="s">
        <v>351</v>
      </c>
      <c r="AV295" s="102"/>
      <c r="AW295" s="102"/>
      <c r="AX295" s="102"/>
      <c r="AY295" s="102"/>
      <c r="AZ295" s="102"/>
      <c r="BA295" s="102"/>
      <c r="BB295" s="8"/>
      <c r="BC295" s="8"/>
      <c r="BD295" s="8"/>
      <c r="BE295" s="8"/>
      <c r="BF295" s="8"/>
      <c r="BG295" s="7"/>
      <c r="BM295" s="127" t="b">
        <v>0</v>
      </c>
      <c r="BN295" s="85" t="b">
        <v>0</v>
      </c>
      <c r="BO295" s="85" t="b">
        <v>0</v>
      </c>
      <c r="BP295" s="85" t="b">
        <v>0</v>
      </c>
      <c r="BQ295" s="85" t="b">
        <v>0</v>
      </c>
      <c r="BR295" s="85" t="b">
        <v>0</v>
      </c>
      <c r="BS295" s="85" t="b">
        <v>0</v>
      </c>
      <c r="BT295" s="85" t="b">
        <v>0</v>
      </c>
      <c r="BU295" s="85" t="str">
        <f>IF(BM295=TRUE,H295,"")</f>
        <v/>
      </c>
      <c r="BV295" s="85" t="str">
        <f>IF(BN295=TRUE,H295&amp;"_1mM","")</f>
        <v/>
      </c>
      <c r="BW295" s="85" t="str">
        <f>IF(BO295=TRUE,U295,"")</f>
        <v/>
      </c>
      <c r="BX295" s="85" t="str">
        <f>IF(BP295=TRUE,U295&amp;"_1mM","")</f>
        <v/>
      </c>
      <c r="BY295" s="85" t="str">
        <f>IF(BQ295=TRUE,AH295,"")</f>
        <v/>
      </c>
      <c r="BZ295" s="85" t="str">
        <f>IF(BR295=TRUE,AH295&amp;"_1mM","")</f>
        <v/>
      </c>
      <c r="CA295" s="85" t="str">
        <f>IF(BS295=TRUE,AU295,"")</f>
        <v/>
      </c>
      <c r="CB295" s="120" t="str">
        <f>IF(BT295=TRUE,AU295&amp;"_1mM","")</f>
        <v/>
      </c>
      <c r="CF295" s="116" t="s">
        <v>129</v>
      </c>
      <c r="CG295" s="119" t="s">
        <v>129</v>
      </c>
      <c r="CH295" s="85" t="b">
        <f t="shared" si="37"/>
        <v>0</v>
      </c>
      <c r="CI295" s="25"/>
      <c r="CJ295" s="25"/>
      <c r="CK295" s="25"/>
      <c r="CP295" s="85" t="b">
        <f t="shared" si="35"/>
        <v>0</v>
      </c>
      <c r="CQ295" s="85" t="b">
        <f t="shared" si="36"/>
        <v>0</v>
      </c>
      <c r="CS295" s="85" t="b">
        <f>$CS$150</f>
        <v>0</v>
      </c>
      <c r="CY295" s="85" t="b">
        <f>CY156</f>
        <v>0</v>
      </c>
      <c r="DC295" s="25"/>
      <c r="DD295" s="86"/>
      <c r="DE295" s="86"/>
      <c r="DF295" s="86"/>
      <c r="DG295" s="86"/>
      <c r="DH295" s="86"/>
      <c r="DJ295" s="104"/>
      <c r="DS295" s="86"/>
    </row>
    <row r="296" spans="2:123" ht="15" customHeight="1">
      <c r="F296" s="10"/>
      <c r="G296" s="56"/>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8"/>
      <c r="BC296" s="8"/>
      <c r="BD296" s="8"/>
      <c r="BE296" s="8"/>
      <c r="BF296" s="8"/>
      <c r="BG296" s="7"/>
      <c r="BM296" s="127"/>
      <c r="CB296" s="120"/>
      <c r="CF296" s="116" t="s">
        <v>320</v>
      </c>
      <c r="CG296" s="119" t="s">
        <v>320</v>
      </c>
      <c r="CH296" s="85" t="b">
        <f t="shared" si="37"/>
        <v>0</v>
      </c>
      <c r="CI296" s="25"/>
      <c r="CJ296" s="25"/>
      <c r="CK296" s="25"/>
      <c r="CP296" s="85" t="b">
        <f t="shared" si="35"/>
        <v>0</v>
      </c>
      <c r="CQ296" s="85" t="b">
        <f t="shared" si="36"/>
        <v>0</v>
      </c>
      <c r="CU296" s="85" t="b">
        <f>$CU$152</f>
        <v>0</v>
      </c>
      <c r="CW296" s="85" t="b">
        <f>$CW$154</f>
        <v>0</v>
      </c>
      <c r="CZ296" s="85" t="b">
        <f>CZ157</f>
        <v>0</v>
      </c>
      <c r="DB296" s="85" t="b">
        <f>$DB$159</f>
        <v>0</v>
      </c>
      <c r="DC296" s="25"/>
      <c r="DD296" s="86"/>
      <c r="DE296" s="86"/>
      <c r="DF296" s="86"/>
      <c r="DG296" s="86"/>
      <c r="DH296" s="86"/>
      <c r="DJ296" s="104"/>
      <c r="DS296" s="86"/>
    </row>
    <row r="297" spans="2:123" ht="15" customHeight="1">
      <c r="F297" s="10"/>
      <c r="G297" s="56"/>
      <c r="H297" s="102" t="s">
        <v>352</v>
      </c>
      <c r="I297" s="102"/>
      <c r="J297" s="102"/>
      <c r="K297" s="102"/>
      <c r="L297" s="102"/>
      <c r="M297" s="102"/>
      <c r="N297" s="102"/>
      <c r="O297" s="102"/>
      <c r="P297" s="102"/>
      <c r="Q297" s="102"/>
      <c r="R297" s="102"/>
      <c r="S297" s="102"/>
      <c r="T297" s="102"/>
      <c r="U297" s="102" t="s">
        <v>355</v>
      </c>
      <c r="V297" s="102"/>
      <c r="W297" s="102"/>
      <c r="X297" s="102"/>
      <c r="Y297" s="102"/>
      <c r="Z297" s="102"/>
      <c r="AA297" s="102"/>
      <c r="AB297" s="102"/>
      <c r="AC297" s="102"/>
      <c r="AD297" s="102"/>
      <c r="AE297" s="102"/>
      <c r="AF297" s="102"/>
      <c r="AG297" s="102"/>
      <c r="AH297" s="102" t="s">
        <v>356</v>
      </c>
      <c r="AI297" s="102"/>
      <c r="AJ297" s="102"/>
      <c r="AK297" s="102"/>
      <c r="AL297" s="102"/>
      <c r="AM297" s="102"/>
      <c r="AN297" s="102"/>
      <c r="AO297" s="102"/>
      <c r="AP297" s="102"/>
      <c r="AQ297" s="102"/>
      <c r="AR297" s="102"/>
      <c r="AS297" s="102"/>
      <c r="AT297" s="102"/>
      <c r="AU297" s="102" t="s">
        <v>357</v>
      </c>
      <c r="AV297" s="102"/>
      <c r="AW297" s="102"/>
      <c r="AX297" s="102"/>
      <c r="AY297" s="102"/>
      <c r="AZ297" s="102"/>
      <c r="BA297" s="102"/>
      <c r="BB297" s="8"/>
      <c r="BC297" s="8"/>
      <c r="BD297" s="8"/>
      <c r="BE297" s="8"/>
      <c r="BF297" s="8"/>
      <c r="BG297" s="7"/>
      <c r="BM297" s="127" t="b">
        <v>0</v>
      </c>
      <c r="BN297" s="85" t="b">
        <v>0</v>
      </c>
      <c r="BO297" s="85" t="b">
        <v>0</v>
      </c>
      <c r="BP297" s="85" t="b">
        <v>0</v>
      </c>
      <c r="BQ297" s="85" t="b">
        <v>0</v>
      </c>
      <c r="BR297" s="85" t="b">
        <v>0</v>
      </c>
      <c r="BS297" s="85" t="b">
        <v>0</v>
      </c>
      <c r="BT297" s="85" t="b">
        <v>0</v>
      </c>
      <c r="BU297" s="85" t="str">
        <f>IF(BM297=TRUE,H297,"")</f>
        <v/>
      </c>
      <c r="BV297" s="85" t="str">
        <f>IF(BN297=TRUE,H297&amp;"_1mM","")</f>
        <v/>
      </c>
      <c r="BW297" s="85" t="str">
        <f>IF(BO297=TRUE,U297,"")</f>
        <v/>
      </c>
      <c r="BX297" s="85" t="str">
        <f>IF(BP297=TRUE,U297&amp;"_1mM","")</f>
        <v/>
      </c>
      <c r="BY297" s="85" t="str">
        <f>IF(BQ297=TRUE,AH297,"")</f>
        <v/>
      </c>
      <c r="BZ297" s="85" t="str">
        <f>IF(BR297=TRUE,AH297&amp;"_1mM","")</f>
        <v/>
      </c>
      <c r="CA297" s="85" t="str">
        <f>IF(BS297=TRUE,AU297,"")</f>
        <v/>
      </c>
      <c r="CB297" s="120" t="str">
        <f>IF(BT297=TRUE,AU297&amp;"_1mM","")</f>
        <v/>
      </c>
      <c r="CF297" s="116" t="s">
        <v>130</v>
      </c>
      <c r="CG297" s="119" t="s">
        <v>130</v>
      </c>
      <c r="CH297" s="85" t="b">
        <f t="shared" si="37"/>
        <v>0</v>
      </c>
      <c r="CI297" s="25"/>
      <c r="CJ297" s="25"/>
      <c r="CK297" s="25"/>
      <c r="CP297" s="85" t="b">
        <f t="shared" si="35"/>
        <v>0</v>
      </c>
      <c r="CQ297" s="85" t="b">
        <f t="shared" si="36"/>
        <v>0</v>
      </c>
      <c r="CS297" s="85" t="b">
        <f>$CS$150</f>
        <v>0</v>
      </c>
      <c r="CY297" s="85" t="b">
        <f>CY156</f>
        <v>0</v>
      </c>
      <c r="DC297" s="25"/>
      <c r="DD297" s="86"/>
      <c r="DE297" s="86"/>
      <c r="DF297" s="86"/>
      <c r="DG297" s="86"/>
      <c r="DH297" s="86"/>
      <c r="DJ297" s="104"/>
      <c r="DS297" s="86"/>
    </row>
    <row r="298" spans="2:123" ht="15" customHeight="1">
      <c r="F298" s="10"/>
      <c r="G298" s="56"/>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8"/>
      <c r="BC298" s="8"/>
      <c r="BD298" s="8"/>
      <c r="BE298" s="8"/>
      <c r="BF298" s="8"/>
      <c r="BG298" s="7"/>
      <c r="BM298" s="127"/>
      <c r="CB298" s="120"/>
      <c r="CF298" s="116" t="s">
        <v>325</v>
      </c>
      <c r="CG298" s="119" t="s">
        <v>325</v>
      </c>
      <c r="CH298" s="85" t="b">
        <f t="shared" si="37"/>
        <v>0</v>
      </c>
      <c r="CI298" s="25"/>
      <c r="CJ298" s="25"/>
      <c r="CK298" s="25"/>
      <c r="CP298" s="85" t="b">
        <f t="shared" si="35"/>
        <v>0</v>
      </c>
      <c r="CQ298" s="85" t="b">
        <f t="shared" si="36"/>
        <v>0</v>
      </c>
      <c r="CU298" s="85" t="b">
        <f>$CU$152</f>
        <v>0</v>
      </c>
      <c r="CW298" s="85" t="b">
        <f>$CW$154</f>
        <v>0</v>
      </c>
      <c r="CZ298" s="85" t="b">
        <f>CZ157</f>
        <v>0</v>
      </c>
      <c r="DB298" s="85" t="b">
        <f>$DB$159</f>
        <v>0</v>
      </c>
      <c r="DC298" s="25"/>
      <c r="DD298" s="86"/>
      <c r="DE298" s="86"/>
      <c r="DF298" s="86"/>
      <c r="DG298" s="86"/>
      <c r="DH298" s="86"/>
      <c r="DJ298" s="104"/>
      <c r="DS298" s="86"/>
    </row>
    <row r="299" spans="2:123" ht="15" customHeight="1">
      <c r="F299" s="10"/>
      <c r="G299" s="56"/>
      <c r="H299" s="102" t="s">
        <v>358</v>
      </c>
      <c r="I299" s="102"/>
      <c r="J299" s="102"/>
      <c r="K299" s="102"/>
      <c r="L299" s="102"/>
      <c r="M299" s="102"/>
      <c r="N299" s="102"/>
      <c r="O299" s="102"/>
      <c r="P299" s="102"/>
      <c r="Q299" s="102"/>
      <c r="R299" s="102"/>
      <c r="S299" s="102"/>
      <c r="T299" s="102"/>
      <c r="U299" s="102" t="s">
        <v>361</v>
      </c>
      <c r="V299" s="102"/>
      <c r="W299" s="102"/>
      <c r="X299" s="102"/>
      <c r="Y299" s="102"/>
      <c r="Z299" s="102"/>
      <c r="AA299" s="102"/>
      <c r="AB299" s="102"/>
      <c r="AC299" s="102"/>
      <c r="AD299" s="102"/>
      <c r="AE299" s="102"/>
      <c r="AF299" s="102"/>
      <c r="AG299" s="102"/>
      <c r="AH299" s="102" t="s">
        <v>362</v>
      </c>
      <c r="AI299" s="102"/>
      <c r="AJ299" s="102"/>
      <c r="AK299" s="102"/>
      <c r="AL299" s="102"/>
      <c r="AM299" s="102"/>
      <c r="AN299" s="102"/>
      <c r="AO299" s="102"/>
      <c r="AP299" s="102"/>
      <c r="AQ299" s="102"/>
      <c r="AR299" s="102"/>
      <c r="AS299" s="102"/>
      <c r="AT299" s="102"/>
      <c r="AU299" s="102" t="s">
        <v>363</v>
      </c>
      <c r="AV299" s="102"/>
      <c r="AW299" s="102"/>
      <c r="AX299" s="102"/>
      <c r="AY299" s="102"/>
      <c r="AZ299" s="102"/>
      <c r="BA299" s="102"/>
      <c r="BB299" s="8"/>
      <c r="BC299" s="8"/>
      <c r="BD299" s="8"/>
      <c r="BE299" s="8"/>
      <c r="BF299" s="8"/>
      <c r="BG299" s="7"/>
      <c r="BM299" s="127" t="b">
        <v>0</v>
      </c>
      <c r="BN299" s="85" t="b">
        <v>0</v>
      </c>
      <c r="BO299" s="85" t="b">
        <v>0</v>
      </c>
      <c r="BP299" s="85" t="b">
        <v>0</v>
      </c>
      <c r="BQ299" s="85" t="b">
        <v>0</v>
      </c>
      <c r="BR299" s="85" t="b">
        <v>0</v>
      </c>
      <c r="BS299" s="85" t="b">
        <v>0</v>
      </c>
      <c r="BU299" s="85" t="str">
        <f>IF(BM299=TRUE,H299,"")</f>
        <v/>
      </c>
      <c r="BV299" s="85" t="str">
        <f>IF(BN299=TRUE,H299&amp;"_1mM","")</f>
        <v/>
      </c>
      <c r="BW299" s="85" t="str">
        <f>IF(BO299=TRUE,U299,"")</f>
        <v/>
      </c>
      <c r="BX299" s="85" t="str">
        <f>IF(BP299=TRUE,U299&amp;"_1mM","")</f>
        <v/>
      </c>
      <c r="BY299" s="85" t="str">
        <f>IF(BQ299=TRUE,AH299,"")</f>
        <v/>
      </c>
      <c r="BZ299" s="85" t="str">
        <f>IF(BR299=TRUE,AH299&amp;"_1mM","")</f>
        <v/>
      </c>
      <c r="CA299" s="85" t="str">
        <f>IF(BS299=TRUE,AU299,"")</f>
        <v/>
      </c>
      <c r="CB299" s="120" t="str">
        <f>IF(BT299=TRUE,AU299&amp;"_1mM","")</f>
        <v/>
      </c>
      <c r="CF299" s="116" t="s">
        <v>131</v>
      </c>
      <c r="CG299" s="119" t="s">
        <v>131</v>
      </c>
      <c r="CH299" s="85" t="b">
        <f t="shared" si="37"/>
        <v>0</v>
      </c>
      <c r="CI299" s="25"/>
      <c r="CJ299" s="25"/>
      <c r="CK299" s="25"/>
      <c r="CL299" s="26"/>
      <c r="CM299" s="26"/>
      <c r="CN299" s="26"/>
      <c r="CO299" s="26"/>
      <c r="CP299" s="85" t="b">
        <f t="shared" si="35"/>
        <v>0</v>
      </c>
      <c r="CQ299" s="85" t="b">
        <f t="shared" si="36"/>
        <v>0</v>
      </c>
      <c r="CS299" s="85" t="b">
        <f>$CS$150</f>
        <v>0</v>
      </c>
      <c r="CY299" s="85" t="b">
        <f>CY156</f>
        <v>0</v>
      </c>
      <c r="DC299" s="25"/>
      <c r="DD299" s="86"/>
      <c r="DE299" s="86"/>
      <c r="DF299" s="86"/>
      <c r="DG299" s="86"/>
      <c r="DH299" s="86"/>
      <c r="DJ299" s="104"/>
      <c r="DS299" s="86"/>
    </row>
    <row r="300" spans="2:123" ht="15" customHeight="1">
      <c r="F300" s="10"/>
      <c r="G300" s="56"/>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8"/>
      <c r="BC300" s="8"/>
      <c r="BD300" s="8"/>
      <c r="BE300" s="8"/>
      <c r="BF300" s="8"/>
      <c r="BG300" s="7"/>
      <c r="BM300" s="127"/>
      <c r="CB300" s="120"/>
      <c r="CF300" s="116" t="s">
        <v>330</v>
      </c>
      <c r="CG300" s="119" t="s">
        <v>330</v>
      </c>
      <c r="CH300" s="85" t="b">
        <f t="shared" si="37"/>
        <v>0</v>
      </c>
      <c r="CI300" s="25"/>
      <c r="CJ300" s="25"/>
      <c r="CK300" s="25"/>
      <c r="CL300" s="26"/>
      <c r="CM300" s="26"/>
      <c r="CN300" s="26"/>
      <c r="CO300" s="26"/>
      <c r="CP300" s="85" t="b">
        <f t="shared" si="35"/>
        <v>0</v>
      </c>
      <c r="CQ300" s="85" t="b">
        <f t="shared" si="36"/>
        <v>0</v>
      </c>
      <c r="CR300" s="26"/>
      <c r="CS300" s="26"/>
      <c r="CT300" s="26"/>
      <c r="CU300" s="85" t="b">
        <f>$CU$152</f>
        <v>0</v>
      </c>
      <c r="CV300" s="26"/>
      <c r="CW300" s="85" t="b">
        <f>$CW$154</f>
        <v>0</v>
      </c>
      <c r="CX300" s="26"/>
      <c r="CY300" s="26"/>
      <c r="CZ300" s="85" t="b">
        <f>CZ157</f>
        <v>0</v>
      </c>
      <c r="DA300" s="26"/>
      <c r="DB300" s="85" t="b">
        <f>$DB$159</f>
        <v>0</v>
      </c>
      <c r="DC300" s="25"/>
      <c r="DD300" s="86"/>
      <c r="DE300" s="86"/>
      <c r="DF300" s="86"/>
      <c r="DG300" s="86"/>
      <c r="DH300" s="86"/>
      <c r="DJ300" s="104"/>
      <c r="DS300" s="86"/>
    </row>
    <row r="301" spans="2:123" ht="15" customHeight="1">
      <c r="F301" s="10"/>
      <c r="G301" s="56"/>
      <c r="H301" s="102" t="s">
        <v>364</v>
      </c>
      <c r="I301" s="102"/>
      <c r="J301" s="102"/>
      <c r="K301" s="102"/>
      <c r="L301" s="102"/>
      <c r="M301" s="102"/>
      <c r="N301" s="102"/>
      <c r="O301" s="102"/>
      <c r="P301" s="102"/>
      <c r="Q301" s="102"/>
      <c r="R301" s="102"/>
      <c r="S301" s="102"/>
      <c r="T301" s="102"/>
      <c r="U301" s="102" t="s">
        <v>366</v>
      </c>
      <c r="V301" s="102"/>
      <c r="W301" s="102"/>
      <c r="X301" s="102"/>
      <c r="Y301" s="102"/>
      <c r="Z301" s="102"/>
      <c r="AA301" s="102"/>
      <c r="AB301" s="102"/>
      <c r="AC301" s="102"/>
      <c r="AD301" s="102"/>
      <c r="AE301" s="102"/>
      <c r="AF301" s="102"/>
      <c r="AG301" s="102"/>
      <c r="AH301" s="102" t="s">
        <v>367</v>
      </c>
      <c r="AI301" s="102"/>
      <c r="AJ301" s="102"/>
      <c r="AK301" s="102"/>
      <c r="AL301" s="102"/>
      <c r="AM301" s="102"/>
      <c r="AN301" s="102"/>
      <c r="AO301" s="102"/>
      <c r="AP301" s="102"/>
      <c r="AQ301" s="102"/>
      <c r="AR301" s="102"/>
      <c r="AS301" s="102"/>
      <c r="AT301" s="102"/>
      <c r="AU301" s="102" t="s">
        <v>368</v>
      </c>
      <c r="AV301" s="102"/>
      <c r="AW301" s="102"/>
      <c r="AX301" s="102"/>
      <c r="AY301" s="102"/>
      <c r="AZ301" s="102"/>
      <c r="BA301" s="102"/>
      <c r="BB301" s="8"/>
      <c r="BC301" s="8"/>
      <c r="BD301" s="8"/>
      <c r="BE301" s="8"/>
      <c r="BF301" s="8"/>
      <c r="BG301" s="7"/>
      <c r="BM301" s="127" t="b">
        <v>0</v>
      </c>
      <c r="BN301" s="85" t="b">
        <v>0</v>
      </c>
      <c r="BO301" s="85" t="b">
        <v>0</v>
      </c>
      <c r="BQ301" s="85" t="b">
        <v>0</v>
      </c>
      <c r="BS301" s="85" t="b">
        <v>0</v>
      </c>
      <c r="BT301" s="85" t="b">
        <v>0</v>
      </c>
      <c r="BU301" s="85" t="str">
        <f>IF(BM301=TRUE,H301,"")</f>
        <v/>
      </c>
      <c r="BV301" s="85" t="str">
        <f>IF(BN301=TRUE,H301&amp;"_1mM","")</f>
        <v/>
      </c>
      <c r="BW301" s="85" t="str">
        <f>IF(BO301=TRUE,U301,"")</f>
        <v/>
      </c>
      <c r="BX301" s="85" t="str">
        <f>IF(BP301=TRUE,U301&amp;"_1mM","")</f>
        <v/>
      </c>
      <c r="BY301" s="85" t="str">
        <f>IF(BQ301=TRUE,AH301,"")</f>
        <v/>
      </c>
      <c r="BZ301" s="85" t="str">
        <f>IF(BR301=TRUE,AH301&amp;"_1mM","")</f>
        <v/>
      </c>
      <c r="CA301" s="85" t="str">
        <f>IF(BS301=TRUE,AU301,"")</f>
        <v/>
      </c>
      <c r="CB301" s="120" t="str">
        <f>IF(BT301=TRUE,AU301&amp;"_1mM","")</f>
        <v/>
      </c>
      <c r="CF301" s="116" t="s">
        <v>761</v>
      </c>
      <c r="CG301" s="119" t="s">
        <v>689</v>
      </c>
      <c r="CH301" s="85" t="b">
        <f t="shared" si="37"/>
        <v>0</v>
      </c>
      <c r="CI301" s="25"/>
      <c r="CJ301" s="25"/>
      <c r="CK301" s="25"/>
      <c r="CL301" s="26"/>
      <c r="CM301" s="26"/>
      <c r="CN301" s="26"/>
      <c r="CO301" s="26"/>
      <c r="CP301" s="85" t="b">
        <f t="shared" si="35"/>
        <v>0</v>
      </c>
      <c r="CQ301" s="85" t="b">
        <f t="shared" si="36"/>
        <v>0</v>
      </c>
      <c r="CR301" s="26"/>
      <c r="CS301" s="85" t="b">
        <f>$CS$150</f>
        <v>0</v>
      </c>
      <c r="CT301" s="26"/>
      <c r="CV301" s="26"/>
      <c r="CX301" s="26"/>
      <c r="CY301" s="85" t="b">
        <f>CY156</f>
        <v>0</v>
      </c>
      <c r="DC301" s="25"/>
      <c r="DD301" s="86"/>
      <c r="DE301" s="86"/>
      <c r="DF301" s="86"/>
      <c r="DG301" s="86"/>
      <c r="DH301" s="86"/>
      <c r="DJ301" s="104"/>
      <c r="DS301" s="86"/>
    </row>
    <row r="302" spans="2:123" ht="15" customHeight="1">
      <c r="F302" s="10"/>
      <c r="G302" s="56"/>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8"/>
      <c r="BC302" s="8"/>
      <c r="BD302" s="8"/>
      <c r="BE302" s="8"/>
      <c r="BF302" s="8"/>
      <c r="BG302" s="7"/>
      <c r="BM302" s="127"/>
      <c r="CB302" s="120"/>
      <c r="CF302" s="116" t="s">
        <v>823</v>
      </c>
      <c r="CG302" s="119" t="s">
        <v>690</v>
      </c>
      <c r="CH302" s="85" t="b">
        <f t="shared" si="37"/>
        <v>0</v>
      </c>
      <c r="CI302" s="25"/>
      <c r="CJ302" s="25"/>
      <c r="CK302" s="25"/>
      <c r="CL302" s="26"/>
      <c r="CM302" s="26"/>
      <c r="CN302" s="26"/>
      <c r="CO302" s="26"/>
      <c r="CP302" s="85" t="b">
        <f t="shared" si="35"/>
        <v>0</v>
      </c>
      <c r="CQ302" s="85" t="b">
        <f t="shared" si="36"/>
        <v>0</v>
      </c>
      <c r="CR302" s="26"/>
      <c r="CS302" s="26"/>
      <c r="CT302" s="26"/>
      <c r="CU302" s="85" t="b">
        <f>$CU$152</f>
        <v>0</v>
      </c>
      <c r="CV302" s="26"/>
      <c r="CW302" s="85" t="b">
        <f>$CW$154</f>
        <v>0</v>
      </c>
      <c r="CX302" s="26"/>
      <c r="CY302" s="26"/>
      <c r="CZ302" s="85" t="b">
        <f>CZ157</f>
        <v>0</v>
      </c>
      <c r="DA302" s="26"/>
      <c r="DB302" s="85" t="b">
        <f>$DB$159</f>
        <v>0</v>
      </c>
      <c r="DC302" s="25"/>
      <c r="DD302" s="86"/>
      <c r="DE302" s="86"/>
      <c r="DF302" s="86"/>
      <c r="DG302" s="86"/>
      <c r="DH302" s="86"/>
      <c r="DJ302" s="104"/>
      <c r="DS302" s="86"/>
    </row>
    <row r="303" spans="2:123" ht="15" customHeight="1">
      <c r="F303" s="10"/>
      <c r="G303" s="56"/>
      <c r="H303" s="102" t="s">
        <v>369</v>
      </c>
      <c r="I303" s="102"/>
      <c r="J303" s="102"/>
      <c r="K303" s="102"/>
      <c r="L303" s="102"/>
      <c r="M303" s="102"/>
      <c r="N303" s="102"/>
      <c r="O303" s="102"/>
      <c r="P303" s="102"/>
      <c r="Q303" s="102"/>
      <c r="R303" s="102"/>
      <c r="S303" s="102"/>
      <c r="T303" s="102"/>
      <c r="U303" s="102" t="s">
        <v>371</v>
      </c>
      <c r="V303" s="102"/>
      <c r="W303" s="102"/>
      <c r="X303" s="102"/>
      <c r="Y303" s="102"/>
      <c r="Z303" s="102"/>
      <c r="AA303" s="102"/>
      <c r="AB303" s="102"/>
      <c r="AC303" s="102"/>
      <c r="AD303" s="102"/>
      <c r="AE303" s="102"/>
      <c r="AF303" s="102"/>
      <c r="AG303" s="102"/>
      <c r="AH303" s="102" t="s">
        <v>372</v>
      </c>
      <c r="AI303" s="102"/>
      <c r="AJ303" s="102"/>
      <c r="AK303" s="102"/>
      <c r="AL303" s="102"/>
      <c r="AM303" s="102"/>
      <c r="AN303" s="102"/>
      <c r="AO303" s="102"/>
      <c r="AP303" s="102"/>
      <c r="AQ303" s="102"/>
      <c r="AR303" s="102"/>
      <c r="AS303" s="102"/>
      <c r="AT303" s="102"/>
      <c r="AU303" s="102" t="s">
        <v>373</v>
      </c>
      <c r="AV303" s="102"/>
      <c r="AW303" s="102"/>
      <c r="AX303" s="102"/>
      <c r="AY303" s="102"/>
      <c r="AZ303" s="102"/>
      <c r="BA303" s="102"/>
      <c r="BB303" s="8"/>
      <c r="BC303" s="8"/>
      <c r="BD303" s="8"/>
      <c r="BE303" s="8"/>
      <c r="BF303" s="8"/>
      <c r="BG303" s="7"/>
      <c r="BM303" s="127" t="b">
        <v>0</v>
      </c>
      <c r="BN303" s="85" t="b">
        <v>0</v>
      </c>
      <c r="BO303" s="85" t="b">
        <v>0</v>
      </c>
      <c r="BQ303" s="85" t="b">
        <v>0</v>
      </c>
      <c r="BR303" s="85" t="b">
        <v>0</v>
      </c>
      <c r="BS303" s="85" t="b">
        <v>0</v>
      </c>
      <c r="BT303" s="85" t="b">
        <v>0</v>
      </c>
      <c r="BU303" s="85" t="str">
        <f>IF(BM303=TRUE,H303,"")</f>
        <v/>
      </c>
      <c r="BV303" s="85" t="str">
        <f>IF(BN303=TRUE,H303&amp;"_1mM","")</f>
        <v/>
      </c>
      <c r="BW303" s="85" t="str">
        <f>IF(BO303=TRUE,U303,"")</f>
        <v/>
      </c>
      <c r="BX303" s="85" t="str">
        <f>IF(BP303=TRUE,U303&amp;"_1mM","")</f>
        <v/>
      </c>
      <c r="BY303" s="85" t="str">
        <f>IF(BQ303=TRUE,AH303,"")</f>
        <v/>
      </c>
      <c r="BZ303" s="85" t="str">
        <f>IF(BR303=TRUE,AH303&amp;"_1mM","")</f>
        <v/>
      </c>
      <c r="CA303" s="85" t="str">
        <f>IF(BS303=TRUE,AU303,"")</f>
        <v/>
      </c>
      <c r="CB303" s="120" t="str">
        <f>IF(BT303=TRUE,AU303&amp;"_1mM","")</f>
        <v/>
      </c>
      <c r="CF303" s="116" t="s">
        <v>777</v>
      </c>
      <c r="CG303" s="119" t="s">
        <v>691</v>
      </c>
      <c r="CH303" s="85" t="b">
        <f t="shared" si="37"/>
        <v>0</v>
      </c>
      <c r="CI303" s="25"/>
      <c r="CJ303" s="25"/>
      <c r="CK303" s="25"/>
      <c r="CP303" s="85" t="b">
        <f t="shared" si="35"/>
        <v>0</v>
      </c>
      <c r="CQ303" s="85" t="b">
        <f t="shared" si="36"/>
        <v>0</v>
      </c>
      <c r="CR303" s="26"/>
      <c r="CS303" s="85" t="b">
        <f>$CS$150</f>
        <v>0</v>
      </c>
      <c r="CT303" s="26"/>
      <c r="CU303" s="26"/>
      <c r="CV303" s="26"/>
      <c r="CW303" s="26"/>
      <c r="CX303" s="26"/>
      <c r="CY303" s="85" t="b">
        <f>CY156</f>
        <v>0</v>
      </c>
      <c r="CZ303" s="26"/>
      <c r="DB303" s="26"/>
      <c r="DC303" s="25"/>
      <c r="DD303" s="86"/>
      <c r="DE303" s="86"/>
      <c r="DF303" s="86"/>
      <c r="DG303" s="86"/>
      <c r="DH303" s="86"/>
      <c r="DJ303" s="104"/>
      <c r="DS303" s="86"/>
    </row>
    <row r="304" spans="2:123" ht="15" customHeight="1">
      <c r="F304" s="10"/>
      <c r="G304" s="56"/>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8"/>
      <c r="BC304" s="8"/>
      <c r="BD304" s="8"/>
      <c r="BE304" s="8"/>
      <c r="BF304" s="8"/>
      <c r="BG304" s="7"/>
      <c r="BM304" s="127"/>
      <c r="CB304" s="120"/>
      <c r="CF304" s="116" t="s">
        <v>824</v>
      </c>
      <c r="CG304" s="119" t="s">
        <v>692</v>
      </c>
      <c r="CH304" s="85" t="b">
        <f t="shared" si="37"/>
        <v>0</v>
      </c>
      <c r="CI304" s="25"/>
      <c r="CJ304" s="25"/>
      <c r="CK304" s="25"/>
      <c r="CP304" s="85" t="b">
        <f t="shared" si="35"/>
        <v>0</v>
      </c>
      <c r="CQ304" s="85" t="b">
        <f t="shared" si="36"/>
        <v>0</v>
      </c>
      <c r="CU304" s="85" t="b">
        <f>$CU$152</f>
        <v>0</v>
      </c>
      <c r="CW304" s="85" t="b">
        <f>$CW$154</f>
        <v>0</v>
      </c>
      <c r="CZ304" s="85" t="b">
        <f>CZ157</f>
        <v>0</v>
      </c>
      <c r="DB304" s="85" t="b">
        <f>$DB$159</f>
        <v>0</v>
      </c>
      <c r="DC304" s="25"/>
      <c r="DD304" s="86"/>
      <c r="DE304" s="86"/>
      <c r="DF304" s="86"/>
      <c r="DG304" s="86"/>
      <c r="DH304" s="86"/>
      <c r="DJ304" s="104"/>
      <c r="DS304" s="86"/>
    </row>
    <row r="305" spans="6:123" ht="15" customHeight="1">
      <c r="F305" s="10"/>
      <c r="G305" s="56"/>
      <c r="H305" s="102" t="s">
        <v>374</v>
      </c>
      <c r="I305" s="102"/>
      <c r="J305" s="102"/>
      <c r="K305" s="102"/>
      <c r="L305" s="102"/>
      <c r="M305" s="102"/>
      <c r="N305" s="102"/>
      <c r="O305" s="102"/>
      <c r="P305" s="102"/>
      <c r="Q305" s="102"/>
      <c r="R305" s="102"/>
      <c r="S305" s="102"/>
      <c r="T305" s="102"/>
      <c r="U305" s="102" t="s">
        <v>376</v>
      </c>
      <c r="V305" s="102"/>
      <c r="W305" s="102"/>
      <c r="X305" s="102"/>
      <c r="Y305" s="102"/>
      <c r="Z305" s="102"/>
      <c r="AA305" s="102"/>
      <c r="AB305" s="102"/>
      <c r="AC305" s="102"/>
      <c r="AD305" s="102"/>
      <c r="AE305" s="102"/>
      <c r="AF305" s="102"/>
      <c r="AG305" s="102"/>
      <c r="AH305" s="102" t="s">
        <v>377</v>
      </c>
      <c r="AI305" s="102"/>
      <c r="AJ305" s="102"/>
      <c r="AK305" s="102"/>
      <c r="AL305" s="102"/>
      <c r="AM305" s="102"/>
      <c r="AN305" s="102"/>
      <c r="AO305" s="102"/>
      <c r="AP305" s="102"/>
      <c r="AQ305" s="102"/>
      <c r="AR305" s="102"/>
      <c r="AS305" s="102"/>
      <c r="AT305" s="102"/>
      <c r="AU305" s="102" t="s">
        <v>378</v>
      </c>
      <c r="AV305" s="102"/>
      <c r="AW305" s="102"/>
      <c r="AX305" s="102"/>
      <c r="AY305" s="102"/>
      <c r="AZ305" s="102"/>
      <c r="BA305" s="102"/>
      <c r="BB305" s="8"/>
      <c r="BC305" s="8"/>
      <c r="BD305" s="8"/>
      <c r="BE305" s="8"/>
      <c r="BF305" s="8"/>
      <c r="BG305" s="7"/>
      <c r="BM305" s="127" t="b">
        <v>0</v>
      </c>
      <c r="BN305" s="85" t="b">
        <v>0</v>
      </c>
      <c r="BO305" s="85" t="b">
        <v>0</v>
      </c>
      <c r="BP305" s="85" t="b">
        <v>0</v>
      </c>
      <c r="BQ305" s="85" t="b">
        <v>0</v>
      </c>
      <c r="BR305" s="85" t="b">
        <v>0</v>
      </c>
      <c r="BS305" s="85" t="b">
        <v>0</v>
      </c>
      <c r="BT305" s="85" t="b">
        <v>0</v>
      </c>
      <c r="BU305" s="85" t="str">
        <f>IF(BM305=TRUE,H305,"")</f>
        <v/>
      </c>
      <c r="BV305" s="85" t="str">
        <f>IF(BN305=TRUE,H305&amp;"_1mM","")</f>
        <v/>
      </c>
      <c r="BW305" s="85" t="str">
        <f>IF(BO305=TRUE,U305,"")</f>
        <v/>
      </c>
      <c r="BX305" s="85" t="str">
        <f>IF(BP305=TRUE,U305&amp;"_1mM","")</f>
        <v/>
      </c>
      <c r="BY305" s="85" t="str">
        <f>IF(BQ305=TRUE,AH305,"")</f>
        <v/>
      </c>
      <c r="BZ305" s="85" t="str">
        <f>IF(BR305=TRUE,AH305&amp;"_1mM","")</f>
        <v/>
      </c>
      <c r="CA305" s="85" t="str">
        <f>IF(BS305=TRUE,AU305,"")</f>
        <v/>
      </c>
      <c r="CB305" s="120" t="str">
        <f>IF(BT305=TRUE,AU305&amp;"_1mM","")</f>
        <v/>
      </c>
      <c r="CF305" s="116" t="s">
        <v>134</v>
      </c>
      <c r="CG305" s="119" t="s">
        <v>134</v>
      </c>
      <c r="CH305" s="85" t="b">
        <f t="shared" si="37"/>
        <v>0</v>
      </c>
      <c r="CI305" s="25"/>
      <c r="CJ305" s="25"/>
      <c r="CK305" s="25"/>
      <c r="CP305" s="85" t="b">
        <f t="shared" si="35"/>
        <v>0</v>
      </c>
      <c r="CQ305" s="85" t="b">
        <f t="shared" si="36"/>
        <v>0</v>
      </c>
      <c r="CS305" s="85" t="b">
        <f>$CS$150</f>
        <v>0</v>
      </c>
      <c r="CY305" s="85" t="b">
        <f>CY156</f>
        <v>0</v>
      </c>
      <c r="DC305" s="25"/>
      <c r="DD305" s="86"/>
      <c r="DE305" s="86"/>
      <c r="DF305" s="86"/>
      <c r="DG305" s="86"/>
      <c r="DH305" s="86"/>
      <c r="DJ305" s="104"/>
      <c r="DS305" s="86"/>
    </row>
    <row r="306" spans="6:123" ht="15" customHeight="1">
      <c r="F306" s="10"/>
      <c r="G306" s="56"/>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8"/>
      <c r="BC306" s="8"/>
      <c r="BD306" s="8"/>
      <c r="BE306" s="8"/>
      <c r="BF306" s="8"/>
      <c r="BG306" s="7"/>
      <c r="BM306" s="127"/>
      <c r="CB306" s="120"/>
      <c r="CF306" s="116" t="s">
        <v>338</v>
      </c>
      <c r="CG306" s="119" t="s">
        <v>338</v>
      </c>
      <c r="CH306" s="85" t="b">
        <f t="shared" si="37"/>
        <v>0</v>
      </c>
      <c r="CI306" s="25"/>
      <c r="CJ306" s="25"/>
      <c r="CK306" s="25"/>
      <c r="CP306" s="85" t="b">
        <f t="shared" si="35"/>
        <v>0</v>
      </c>
      <c r="CQ306" s="85" t="b">
        <f t="shared" si="36"/>
        <v>0</v>
      </c>
      <c r="CU306" s="85" t="b">
        <f>$CU$152</f>
        <v>0</v>
      </c>
      <c r="CW306" s="85" t="b">
        <f>$CW$154</f>
        <v>0</v>
      </c>
      <c r="CZ306" s="85" t="b">
        <f>CZ157</f>
        <v>0</v>
      </c>
      <c r="DB306" s="85" t="b">
        <f>$DB$159</f>
        <v>0</v>
      </c>
      <c r="DC306" s="25"/>
      <c r="DD306" s="86"/>
      <c r="DE306" s="86"/>
      <c r="DF306" s="86"/>
      <c r="DG306" s="86"/>
      <c r="DH306" s="86"/>
      <c r="DJ306" s="104"/>
      <c r="DS306" s="86"/>
    </row>
    <row r="307" spans="6:123" ht="15" customHeight="1">
      <c r="F307" s="10"/>
      <c r="G307" s="56"/>
      <c r="H307" s="102" t="s">
        <v>379</v>
      </c>
      <c r="I307" s="102"/>
      <c r="J307" s="102"/>
      <c r="K307" s="102"/>
      <c r="L307" s="102"/>
      <c r="M307" s="102"/>
      <c r="N307" s="102"/>
      <c r="O307" s="102"/>
      <c r="P307" s="102"/>
      <c r="Q307" s="8"/>
      <c r="R307" s="102"/>
      <c r="S307" s="102"/>
      <c r="T307" s="102"/>
      <c r="U307" s="102" t="s">
        <v>381</v>
      </c>
      <c r="V307" s="102"/>
      <c r="W307" s="102"/>
      <c r="X307" s="102"/>
      <c r="Y307" s="102"/>
      <c r="Z307" s="102"/>
      <c r="AA307" s="102"/>
      <c r="AB307" s="102"/>
      <c r="AC307" s="102"/>
      <c r="AD307" s="102"/>
      <c r="AE307" s="102"/>
      <c r="AF307" s="102"/>
      <c r="AG307" s="102"/>
      <c r="AH307" s="102" t="s">
        <v>382</v>
      </c>
      <c r="AI307" s="102"/>
      <c r="AJ307" s="102"/>
      <c r="AK307" s="102"/>
      <c r="AL307" s="102"/>
      <c r="AM307" s="102"/>
      <c r="AN307" s="102"/>
      <c r="AO307" s="102"/>
      <c r="AP307" s="102"/>
      <c r="AQ307" s="102"/>
      <c r="AR307" s="102"/>
      <c r="AS307" s="102"/>
      <c r="AT307" s="102"/>
      <c r="AU307" s="102" t="s">
        <v>383</v>
      </c>
      <c r="AV307" s="103"/>
      <c r="AW307" s="103"/>
      <c r="AX307" s="103"/>
      <c r="AY307" s="103"/>
      <c r="AZ307" s="103"/>
      <c r="BA307" s="103"/>
      <c r="BB307" s="8"/>
      <c r="BC307" s="8"/>
      <c r="BD307" s="8"/>
      <c r="BE307" s="9"/>
      <c r="BF307" s="9"/>
      <c r="BG307" s="7"/>
      <c r="BM307" s="127" t="b">
        <v>0</v>
      </c>
      <c r="BN307" s="85" t="b">
        <v>0</v>
      </c>
      <c r="BO307" s="85" t="b">
        <v>0</v>
      </c>
      <c r="BP307" s="85" t="b">
        <v>0</v>
      </c>
      <c r="BQ307" s="85" t="b">
        <v>0</v>
      </c>
      <c r="BR307" s="85" t="b">
        <v>0</v>
      </c>
      <c r="BS307" s="85" t="b">
        <v>0</v>
      </c>
      <c r="BT307" s="85" t="b">
        <v>0</v>
      </c>
      <c r="BU307" s="85" t="str">
        <f>IF(BM307=TRUE,H307,"")</f>
        <v/>
      </c>
      <c r="BV307" s="85" t="str">
        <f>IF(BN307=TRUE,H307&amp;"_1mM","")</f>
        <v/>
      </c>
      <c r="BW307" s="85" t="str">
        <f>IF(BO307=TRUE,U307,"")</f>
        <v/>
      </c>
      <c r="BX307" s="85" t="str">
        <f>IF(BP307=TRUE,U307&amp;"_1mM","")</f>
        <v/>
      </c>
      <c r="BY307" s="85" t="str">
        <f>IF(BQ307=TRUE,AH307,"")</f>
        <v/>
      </c>
      <c r="BZ307" s="85" t="str">
        <f>IF(BR307=TRUE,AH307&amp;"_1mM","")</f>
        <v/>
      </c>
      <c r="CA307" s="85" t="str">
        <f>IF(BS307=TRUE,AU307,"")</f>
        <v/>
      </c>
      <c r="CB307" s="120" t="str">
        <f>IF(BT307=TRUE,AU307&amp;"_1mM","")</f>
        <v/>
      </c>
      <c r="CF307" s="116" t="s">
        <v>135</v>
      </c>
      <c r="CG307" s="119" t="s">
        <v>135</v>
      </c>
      <c r="CH307" s="85" t="b">
        <f t="shared" si="37"/>
        <v>0</v>
      </c>
      <c r="CI307" s="25"/>
      <c r="CJ307" s="25"/>
      <c r="CK307" s="25"/>
      <c r="CP307" s="85" t="b">
        <f t="shared" si="35"/>
        <v>0</v>
      </c>
      <c r="CQ307" s="85" t="b">
        <f t="shared" si="36"/>
        <v>0</v>
      </c>
      <c r="CS307" s="85" t="b">
        <f>$CS$150</f>
        <v>0</v>
      </c>
      <c r="CY307" s="85" t="b">
        <f>CY156</f>
        <v>0</v>
      </c>
      <c r="DC307" s="25"/>
      <c r="DD307" s="86"/>
      <c r="DE307" s="86"/>
      <c r="DF307" s="86"/>
      <c r="DG307" s="86"/>
      <c r="DH307" s="86"/>
      <c r="DJ307" s="104"/>
      <c r="DS307" s="86"/>
    </row>
    <row r="308" spans="6:123" ht="15" customHeight="1">
      <c r="F308" s="10"/>
      <c r="G308" s="56"/>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3"/>
      <c r="AW308" s="103"/>
      <c r="AX308" s="103"/>
      <c r="AY308" s="103"/>
      <c r="AZ308" s="103"/>
      <c r="BA308" s="103"/>
      <c r="BB308" s="8"/>
      <c r="BC308" s="8"/>
      <c r="BD308" s="8"/>
      <c r="BE308" s="9"/>
      <c r="BF308" s="9"/>
      <c r="BG308" s="7"/>
      <c r="BM308" s="127"/>
      <c r="CB308" s="120"/>
      <c r="CF308" s="118" t="s">
        <v>343</v>
      </c>
      <c r="CG308" s="119" t="s">
        <v>343</v>
      </c>
      <c r="CH308" s="85" t="b">
        <f t="shared" si="37"/>
        <v>0</v>
      </c>
      <c r="CI308" s="25"/>
      <c r="CJ308" s="25"/>
      <c r="CK308" s="25"/>
      <c r="CP308" s="85" t="b">
        <f t="shared" si="35"/>
        <v>0</v>
      </c>
      <c r="CQ308" s="85" t="b">
        <f t="shared" si="36"/>
        <v>0</v>
      </c>
      <c r="CU308" s="85" t="b">
        <f>$CU$152</f>
        <v>0</v>
      </c>
      <c r="CW308" s="85" t="b">
        <f>$CW$154</f>
        <v>0</v>
      </c>
      <c r="CZ308" s="85" t="b">
        <f>CZ157</f>
        <v>0</v>
      </c>
      <c r="DB308" s="85" t="b">
        <f>$DB$159</f>
        <v>0</v>
      </c>
      <c r="DC308" s="25"/>
      <c r="DD308" s="86"/>
      <c r="DE308" s="86"/>
      <c r="DF308" s="86"/>
      <c r="DG308" s="86"/>
      <c r="DH308" s="86"/>
      <c r="DJ308" s="104"/>
      <c r="DS308" s="86"/>
    </row>
    <row r="309" spans="6:123" ht="15" customHeight="1">
      <c r="F309" s="10"/>
      <c r="G309" s="56"/>
      <c r="H309" s="102" t="s">
        <v>384</v>
      </c>
      <c r="I309" s="102"/>
      <c r="J309" s="102"/>
      <c r="K309" s="102"/>
      <c r="L309" s="102"/>
      <c r="M309" s="102"/>
      <c r="N309" s="102"/>
      <c r="O309" s="102"/>
      <c r="P309" s="102"/>
      <c r="Q309" s="102"/>
      <c r="R309" s="102"/>
      <c r="S309" s="102"/>
      <c r="T309" s="102"/>
      <c r="U309" s="102" t="s">
        <v>386</v>
      </c>
      <c r="V309" s="102"/>
      <c r="W309" s="102"/>
      <c r="X309" s="102"/>
      <c r="Y309" s="102"/>
      <c r="Z309" s="102"/>
      <c r="AA309" s="102"/>
      <c r="AB309" s="102"/>
      <c r="AC309" s="102"/>
      <c r="AD309" s="102"/>
      <c r="AE309" s="102"/>
      <c r="AF309" s="102"/>
      <c r="AG309" s="102"/>
      <c r="AH309" s="102" t="s">
        <v>387</v>
      </c>
      <c r="AI309" s="102"/>
      <c r="AJ309" s="102"/>
      <c r="AK309" s="102"/>
      <c r="AL309" s="102"/>
      <c r="AM309" s="102"/>
      <c r="AN309" s="102"/>
      <c r="AO309" s="102"/>
      <c r="AP309" s="102"/>
      <c r="AQ309" s="102"/>
      <c r="AR309" s="102"/>
      <c r="AS309" s="102"/>
      <c r="AT309" s="102"/>
      <c r="AU309" s="102" t="s">
        <v>388</v>
      </c>
      <c r="AV309" s="102"/>
      <c r="AW309" s="102"/>
      <c r="AX309" s="102"/>
      <c r="AY309" s="102"/>
      <c r="AZ309" s="102"/>
      <c r="BA309" s="102"/>
      <c r="BB309" s="8"/>
      <c r="BC309" s="8"/>
      <c r="BD309" s="8"/>
      <c r="BE309" s="8"/>
      <c r="BF309" s="8"/>
      <c r="BG309" s="7"/>
      <c r="BM309" s="127" t="b">
        <v>0</v>
      </c>
      <c r="BN309" s="85" t="b">
        <v>0</v>
      </c>
      <c r="BO309" s="85" t="b">
        <v>0</v>
      </c>
      <c r="BP309" s="85" t="b">
        <v>0</v>
      </c>
      <c r="BQ309" s="85" t="b">
        <v>0</v>
      </c>
      <c r="BR309" s="85" t="b">
        <v>0</v>
      </c>
      <c r="BS309" s="85" t="b">
        <v>0</v>
      </c>
      <c r="BT309" s="85" t="b">
        <v>0</v>
      </c>
      <c r="BU309" s="85" t="str">
        <f>IF(BM309=TRUE,H309,"")</f>
        <v/>
      </c>
      <c r="BV309" s="85" t="str">
        <f>IF(BN309=TRUE,H309&amp;"_1mM","")</f>
        <v/>
      </c>
      <c r="BW309" s="85" t="str">
        <f>IF(BO309=TRUE,U309,"")</f>
        <v/>
      </c>
      <c r="BX309" s="85" t="str">
        <f>IF(BP309=TRUE,U309&amp;"_1mM","")</f>
        <v/>
      </c>
      <c r="BY309" s="85" t="str">
        <f>IF(BQ309=TRUE,AH309,"")</f>
        <v/>
      </c>
      <c r="BZ309" s="85" t="str">
        <f>IF(BR309=TRUE,AH309&amp;"_1mM","")</f>
        <v/>
      </c>
      <c r="CA309" s="85" t="str">
        <f>IF(BS309=TRUE,AU309,"")</f>
        <v/>
      </c>
      <c r="CB309" s="120" t="str">
        <f>IF(BT309=TRUE,AU309&amp;"_1mM","")</f>
        <v/>
      </c>
      <c r="CF309" s="118" t="s">
        <v>136</v>
      </c>
      <c r="CG309" s="119" t="s">
        <v>136</v>
      </c>
      <c r="CH309" s="85" t="b">
        <f t="shared" si="37"/>
        <v>0</v>
      </c>
      <c r="CI309" s="25"/>
      <c r="CJ309" s="25"/>
      <c r="CK309" s="25"/>
      <c r="CP309" s="85" t="b">
        <f t="shared" si="35"/>
        <v>0</v>
      </c>
      <c r="CQ309" s="85" t="b">
        <f t="shared" si="36"/>
        <v>0</v>
      </c>
      <c r="CS309" s="85" t="b">
        <f>$CS$150</f>
        <v>0</v>
      </c>
      <c r="CY309" s="85" t="b">
        <f>CY156</f>
        <v>0</v>
      </c>
      <c r="DC309" s="25"/>
      <c r="DD309" s="86"/>
      <c r="DE309" s="86"/>
      <c r="DF309" s="86"/>
      <c r="DG309" s="86"/>
      <c r="DH309" s="86"/>
      <c r="DJ309" s="104"/>
      <c r="DS309" s="86"/>
    </row>
    <row r="310" spans="6:123">
      <c r="F310" s="10"/>
      <c r="G310" s="56"/>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8"/>
      <c r="BC310" s="8"/>
      <c r="BD310" s="8"/>
      <c r="BE310" s="8"/>
      <c r="BF310" s="8"/>
      <c r="BG310" s="7"/>
      <c r="BM310" s="127"/>
      <c r="CB310" s="120"/>
      <c r="CF310" s="116" t="s">
        <v>348</v>
      </c>
      <c r="CG310" s="119" t="s">
        <v>348</v>
      </c>
      <c r="CH310" s="85" t="b">
        <f t="shared" si="37"/>
        <v>0</v>
      </c>
      <c r="CI310" s="25"/>
      <c r="CJ310" s="25"/>
      <c r="CK310" s="25"/>
      <c r="CP310" s="85" t="b">
        <f t="shared" si="35"/>
        <v>0</v>
      </c>
      <c r="CQ310" s="85" t="b">
        <f t="shared" si="36"/>
        <v>0</v>
      </c>
      <c r="CU310" s="85" t="b">
        <f>$CU$152</f>
        <v>0</v>
      </c>
      <c r="CW310" s="85" t="b">
        <f>$CW$154</f>
        <v>0</v>
      </c>
      <c r="CZ310" s="85" t="b">
        <f>CZ157</f>
        <v>0</v>
      </c>
      <c r="DB310" s="85" t="b">
        <f>$DB$159</f>
        <v>0</v>
      </c>
      <c r="DC310" s="25"/>
      <c r="DD310" s="86"/>
      <c r="DE310" s="86"/>
      <c r="DF310" s="86"/>
      <c r="DG310" s="86"/>
      <c r="DH310" s="86"/>
      <c r="DJ310" s="104"/>
      <c r="DS310" s="86"/>
    </row>
    <row r="311" spans="6:123" ht="15" customHeight="1">
      <c r="F311" s="10"/>
      <c r="G311" s="56"/>
      <c r="H311" s="102" t="s">
        <v>389</v>
      </c>
      <c r="I311" s="102"/>
      <c r="J311" s="102"/>
      <c r="K311" s="102"/>
      <c r="L311" s="102"/>
      <c r="M311" s="102"/>
      <c r="N311" s="102"/>
      <c r="O311" s="102"/>
      <c r="P311" s="102"/>
      <c r="Q311" s="102"/>
      <c r="R311" s="102"/>
      <c r="S311" s="102"/>
      <c r="T311" s="102"/>
      <c r="U311" s="102" t="s">
        <v>391</v>
      </c>
      <c r="V311" s="102"/>
      <c r="W311" s="102"/>
      <c r="X311" s="102"/>
      <c r="Y311" s="102"/>
      <c r="Z311" s="102"/>
      <c r="AA311" s="102"/>
      <c r="AB311" s="102"/>
      <c r="AC311" s="41"/>
      <c r="AD311" s="102"/>
      <c r="AE311" s="102"/>
      <c r="AF311" s="102"/>
      <c r="AG311" s="102"/>
      <c r="AH311" s="102" t="s">
        <v>392</v>
      </c>
      <c r="AI311" s="102"/>
      <c r="AJ311" s="102"/>
      <c r="AK311" s="102"/>
      <c r="AL311" s="102"/>
      <c r="AM311" s="102"/>
      <c r="AN311" s="102"/>
      <c r="AO311" s="102"/>
      <c r="AP311" s="41"/>
      <c r="AQ311" s="102"/>
      <c r="AR311" s="102"/>
      <c r="AS311" s="102"/>
      <c r="AT311" s="102"/>
      <c r="AU311" s="102" t="s">
        <v>393</v>
      </c>
      <c r="AV311" s="102"/>
      <c r="AW311" s="102"/>
      <c r="AX311" s="102"/>
      <c r="AY311" s="102"/>
      <c r="AZ311" s="102"/>
      <c r="BA311" s="102"/>
      <c r="BB311" s="8"/>
      <c r="BC311" s="8"/>
      <c r="BD311" s="8"/>
      <c r="BE311" s="8"/>
      <c r="BF311" s="8"/>
      <c r="BG311" s="7"/>
      <c r="BM311" s="127" t="b">
        <v>0</v>
      </c>
      <c r="BN311" s="85" t="b">
        <v>0</v>
      </c>
      <c r="BO311" s="85" t="b">
        <v>0</v>
      </c>
      <c r="BP311" s="85" t="b">
        <v>0</v>
      </c>
      <c r="BQ311" s="85" t="b">
        <v>0</v>
      </c>
      <c r="BS311" s="85" t="b">
        <v>0</v>
      </c>
      <c r="BU311" s="85" t="str">
        <f>IF(BM311=TRUE,H311,"")</f>
        <v/>
      </c>
      <c r="BV311" s="85" t="str">
        <f>IF(BN311=TRUE,H311&amp;"_1mM","")</f>
        <v/>
      </c>
      <c r="BW311" s="85" t="str">
        <f>IF(BO311=TRUE,U311,"")</f>
        <v/>
      </c>
      <c r="BX311" s="85" t="str">
        <f>IF(BP311=TRUE,U311&amp;"_1mM","")</f>
        <v/>
      </c>
      <c r="BY311" s="85" t="str">
        <f>IF(BQ311=TRUE,AH311,"")</f>
        <v/>
      </c>
      <c r="BZ311" s="85" t="str">
        <f>IF(BR311=TRUE,AH311&amp;"_1mM","")</f>
        <v/>
      </c>
      <c r="CA311" s="85" t="str">
        <f>IF(BS311=TRUE,AU311,"")</f>
        <v/>
      </c>
      <c r="CB311" s="120" t="str">
        <f>IF(BT311=TRUE,AU311&amp;"_1mM","")</f>
        <v/>
      </c>
      <c r="CF311" s="116" t="s">
        <v>139</v>
      </c>
      <c r="CG311" s="119" t="s">
        <v>139</v>
      </c>
      <c r="CH311" s="85" t="b">
        <f t="shared" si="37"/>
        <v>0</v>
      </c>
      <c r="CI311" s="25"/>
      <c r="CJ311" s="25"/>
      <c r="CK311" s="25"/>
      <c r="CP311" s="85" t="b">
        <f t="shared" si="35"/>
        <v>0</v>
      </c>
      <c r="CQ311" s="85" t="b">
        <f t="shared" si="36"/>
        <v>0</v>
      </c>
      <c r="CR311" s="85" t="b">
        <f>$CR$149</f>
        <v>0</v>
      </c>
      <c r="CS311" s="85" t="b">
        <f>$CS$150</f>
        <v>0</v>
      </c>
      <c r="CY311" s="85" t="b">
        <f>CY156</f>
        <v>0</v>
      </c>
      <c r="DC311" s="25"/>
      <c r="DD311" s="86"/>
      <c r="DE311" s="86"/>
      <c r="DF311" s="86"/>
      <c r="DG311" s="86"/>
      <c r="DH311" s="86"/>
      <c r="DJ311" s="104"/>
      <c r="DS311" s="86"/>
    </row>
    <row r="312" spans="6:123" ht="15" customHeight="1">
      <c r="F312" s="10"/>
      <c r="G312" s="56"/>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c r="BA312" s="102"/>
      <c r="BB312" s="8"/>
      <c r="BC312" s="8"/>
      <c r="BD312" s="8"/>
      <c r="BE312" s="8"/>
      <c r="BF312" s="8"/>
      <c r="BG312" s="7"/>
      <c r="BM312" s="127"/>
      <c r="CB312" s="120"/>
      <c r="CF312" s="116" t="s">
        <v>353</v>
      </c>
      <c r="CG312" s="119" t="s">
        <v>353</v>
      </c>
      <c r="CH312" s="85" t="b">
        <f t="shared" si="37"/>
        <v>0</v>
      </c>
      <c r="CI312" s="25"/>
      <c r="CJ312" s="25"/>
      <c r="CK312" s="25"/>
      <c r="CP312" s="85" t="b">
        <f t="shared" si="35"/>
        <v>0</v>
      </c>
      <c r="CQ312" s="85" t="b">
        <f t="shared" si="36"/>
        <v>0</v>
      </c>
      <c r="CR312" s="85" t="b">
        <f>$CR$150</f>
        <v>0</v>
      </c>
      <c r="CU312" s="85" t="b">
        <f>$CU$152</f>
        <v>0</v>
      </c>
      <c r="CW312" s="85" t="b">
        <f>$CW$154</f>
        <v>0</v>
      </c>
      <c r="CZ312" s="85" t="b">
        <f>CZ157</f>
        <v>0</v>
      </c>
      <c r="DB312" s="85" t="b">
        <f>$DB$159</f>
        <v>0</v>
      </c>
      <c r="DC312" s="25"/>
      <c r="DD312" s="86"/>
      <c r="DE312" s="86"/>
      <c r="DF312" s="86"/>
      <c r="DG312" s="86"/>
      <c r="DH312" s="86"/>
      <c r="DJ312" s="104"/>
      <c r="DS312" s="86"/>
    </row>
    <row r="313" spans="6:123" ht="15" customHeight="1">
      <c r="F313" s="10"/>
      <c r="G313" s="56"/>
      <c r="H313" s="102" t="s">
        <v>394</v>
      </c>
      <c r="I313" s="102"/>
      <c r="J313" s="102"/>
      <c r="K313" s="102"/>
      <c r="L313" s="102"/>
      <c r="M313" s="102"/>
      <c r="N313" s="102"/>
      <c r="O313" s="102"/>
      <c r="P313" s="102"/>
      <c r="Q313" s="102"/>
      <c r="R313" s="102"/>
      <c r="S313" s="102"/>
      <c r="T313" s="102"/>
      <c r="U313" s="102" t="s">
        <v>990</v>
      </c>
      <c r="V313" s="102"/>
      <c r="W313" s="102"/>
      <c r="X313" s="102"/>
      <c r="Y313" s="102"/>
      <c r="Z313" s="102"/>
      <c r="AA313" s="102"/>
      <c r="AB313" s="102"/>
      <c r="AC313" s="102"/>
      <c r="AD313" s="102"/>
      <c r="AE313" s="102"/>
      <c r="AF313" s="102"/>
      <c r="AG313" s="102"/>
      <c r="AH313" s="102" t="s">
        <v>397</v>
      </c>
      <c r="AI313" s="102"/>
      <c r="AJ313" s="102"/>
      <c r="AK313" s="102"/>
      <c r="AL313" s="102"/>
      <c r="AM313" s="102"/>
      <c r="AN313" s="102"/>
      <c r="AO313" s="102"/>
      <c r="AP313" s="182" t="s">
        <v>973</v>
      </c>
      <c r="AQ313" s="8"/>
      <c r="AR313" s="102"/>
      <c r="AS313" s="102"/>
      <c r="AT313" s="102"/>
      <c r="AU313" s="102" t="s">
        <v>398</v>
      </c>
      <c r="AV313" s="103"/>
      <c r="AW313" s="103"/>
      <c r="AX313" s="103"/>
      <c r="AY313" s="103"/>
      <c r="AZ313" s="103"/>
      <c r="BA313" s="103"/>
      <c r="BB313" s="8"/>
      <c r="BC313" s="8"/>
      <c r="BD313" s="102"/>
      <c r="BE313" s="9"/>
      <c r="BF313" s="9"/>
      <c r="BG313" s="7"/>
      <c r="BM313" s="127" t="b">
        <v>0</v>
      </c>
      <c r="BN313" s="85" t="b">
        <v>0</v>
      </c>
      <c r="BO313" s="85" t="b">
        <v>0</v>
      </c>
      <c r="BP313" s="85" t="b">
        <v>0</v>
      </c>
      <c r="BQ313" s="85" t="b">
        <v>0</v>
      </c>
      <c r="BR313" s="85" t="b">
        <v>0</v>
      </c>
      <c r="BS313" s="85" t="b">
        <v>0</v>
      </c>
      <c r="BT313" s="85" t="b">
        <v>0</v>
      </c>
      <c r="BU313" s="85" t="str">
        <f>IF(BM313=TRUE,H313,"")</f>
        <v/>
      </c>
      <c r="BV313" s="85" t="str">
        <f>IF(BN313=TRUE,H313&amp;"_1mM","")</f>
        <v/>
      </c>
      <c r="BW313" s="85" t="str">
        <f>IF(BO313=TRUE,U313,"")</f>
        <v/>
      </c>
      <c r="BX313" s="85" t="str">
        <f>IF(BP313=TRUE,U313&amp;"_1mM","")</f>
        <v/>
      </c>
      <c r="BY313" s="85" t="str">
        <f>IF(BQ313=TRUE,AH313,"")</f>
        <v/>
      </c>
      <c r="BZ313" s="85" t="str">
        <f>IF(BR313=TRUE,AH313&amp;"_1mM","")</f>
        <v/>
      </c>
      <c r="CA313" s="85" t="str">
        <f>IF(BS313=TRUE,AU313,"")</f>
        <v/>
      </c>
      <c r="CB313" s="120" t="str">
        <f>IF(BT313=TRUE,AU313&amp;"_1mM","")</f>
        <v/>
      </c>
      <c r="CF313" s="116" t="s">
        <v>354</v>
      </c>
      <c r="CG313" s="119" t="s">
        <v>354</v>
      </c>
      <c r="CH313" s="85" t="b">
        <f t="shared" si="37"/>
        <v>0</v>
      </c>
      <c r="CI313" s="25"/>
      <c r="CJ313" s="25"/>
      <c r="CK313" s="25"/>
      <c r="CP313" s="85" t="b">
        <f t="shared" si="35"/>
        <v>0</v>
      </c>
      <c r="CQ313" s="85" t="b">
        <f t="shared" si="36"/>
        <v>0</v>
      </c>
      <c r="CS313" s="85" t="b">
        <f>$CS$150</f>
        <v>0</v>
      </c>
      <c r="CY313" s="85" t="b">
        <f>CY156</f>
        <v>0</v>
      </c>
      <c r="DC313" s="25"/>
      <c r="DD313" s="86"/>
      <c r="DE313" s="86"/>
      <c r="DF313" s="86"/>
      <c r="DG313" s="86"/>
      <c r="DH313" s="86"/>
      <c r="DJ313" s="104"/>
      <c r="DS313" s="86"/>
    </row>
    <row r="314" spans="6:123" ht="15" customHeight="1">
      <c r="F314" s="10"/>
      <c r="G314" s="56"/>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3"/>
      <c r="AW314" s="103"/>
      <c r="AX314" s="103"/>
      <c r="AY314" s="103"/>
      <c r="AZ314" s="103"/>
      <c r="BA314" s="103"/>
      <c r="BB314" s="8"/>
      <c r="BC314" s="8"/>
      <c r="BD314" s="8"/>
      <c r="BE314" s="9"/>
      <c r="BF314" s="9"/>
      <c r="BG314" s="7"/>
      <c r="BM314" s="127"/>
      <c r="CB314" s="120"/>
      <c r="CF314" s="116" t="s">
        <v>359</v>
      </c>
      <c r="CG314" s="119" t="s">
        <v>359</v>
      </c>
      <c r="CH314" s="85" t="b">
        <f t="shared" si="37"/>
        <v>0</v>
      </c>
      <c r="CI314" s="25"/>
      <c r="CJ314" s="25"/>
      <c r="CK314" s="25"/>
      <c r="CP314" s="85" t="b">
        <f t="shared" si="35"/>
        <v>0</v>
      </c>
      <c r="CQ314" s="85" t="b">
        <f t="shared" si="36"/>
        <v>0</v>
      </c>
      <c r="CU314" s="85" t="b">
        <f>$CU$152</f>
        <v>0</v>
      </c>
      <c r="CW314" s="85" t="b">
        <f>$CW$154</f>
        <v>0</v>
      </c>
      <c r="CZ314" s="85" t="b">
        <f>CZ157</f>
        <v>0</v>
      </c>
      <c r="DB314" s="85" t="b">
        <f>$DB$159</f>
        <v>0</v>
      </c>
      <c r="DC314" s="25"/>
      <c r="DD314" s="86"/>
      <c r="DE314" s="86"/>
      <c r="DF314" s="86"/>
      <c r="DG314" s="86"/>
      <c r="DH314" s="86"/>
      <c r="DJ314" s="104"/>
      <c r="DS314" s="86"/>
    </row>
    <row r="315" spans="6:123">
      <c r="F315" s="10"/>
      <c r="G315" s="56"/>
      <c r="H315" s="102" t="s">
        <v>399</v>
      </c>
      <c r="I315" s="102"/>
      <c r="J315" s="102"/>
      <c r="K315" s="102"/>
      <c r="L315" s="102"/>
      <c r="M315" s="102"/>
      <c r="N315" s="102"/>
      <c r="O315" s="102"/>
      <c r="P315" s="102"/>
      <c r="Q315" s="102"/>
      <c r="R315" s="102"/>
      <c r="S315" s="102"/>
      <c r="T315" s="102"/>
      <c r="U315" s="102" t="s">
        <v>400</v>
      </c>
      <c r="V315" s="102"/>
      <c r="W315" s="102"/>
      <c r="X315" s="102"/>
      <c r="Y315" s="102"/>
      <c r="Z315" s="102"/>
      <c r="AA315" s="102"/>
      <c r="AB315" s="102"/>
      <c r="AC315" s="102"/>
      <c r="AD315" s="8"/>
      <c r="AE315" s="102"/>
      <c r="AF315" s="102"/>
      <c r="AG315" s="102"/>
      <c r="AH315" s="102" t="s">
        <v>921</v>
      </c>
      <c r="AI315" s="102"/>
      <c r="AJ315" s="102"/>
      <c r="AK315" s="102"/>
      <c r="AL315" s="102"/>
      <c r="AM315" s="102"/>
      <c r="AN315" s="102"/>
      <c r="AO315" s="102"/>
      <c r="AP315" s="102"/>
      <c r="AQ315" s="8"/>
      <c r="AR315" s="102"/>
      <c r="AS315" s="102"/>
      <c r="AT315" s="102"/>
      <c r="AU315" s="102" t="s">
        <v>403</v>
      </c>
      <c r="AV315" s="102"/>
      <c r="AW315" s="102"/>
      <c r="AX315" s="102"/>
      <c r="AY315" s="102"/>
      <c r="AZ315" s="102"/>
      <c r="BA315" s="102"/>
      <c r="BB315" s="8"/>
      <c r="BC315" s="8"/>
      <c r="BD315" s="8"/>
      <c r="BE315" s="8"/>
      <c r="BF315" s="8"/>
      <c r="BG315" s="7"/>
      <c r="BM315" s="127" t="b">
        <v>0</v>
      </c>
      <c r="BN315" s="85" t="b">
        <v>0</v>
      </c>
      <c r="BO315" s="85" t="b">
        <v>0</v>
      </c>
      <c r="BP315" s="85" t="b">
        <v>0</v>
      </c>
      <c r="BQ315" s="85" t="b">
        <v>0</v>
      </c>
      <c r="BR315" s="85" t="b">
        <v>0</v>
      </c>
      <c r="BS315" s="85" t="b">
        <v>0</v>
      </c>
      <c r="BT315" s="85" t="b">
        <v>0</v>
      </c>
      <c r="BU315" s="85" t="str">
        <f>IF(BM315=TRUE,H315,"")</f>
        <v/>
      </c>
      <c r="BV315" s="85" t="str">
        <f>IF(BN315=TRUE,H315&amp;"_1mM","")</f>
        <v/>
      </c>
      <c r="BW315" s="85" t="str">
        <f>IF(BO315=TRUE,U315,"")</f>
        <v/>
      </c>
      <c r="BX315" s="85" t="str">
        <f>IF(BP315=TRUE,U315&amp;"_1mM","")</f>
        <v/>
      </c>
      <c r="BY315" s="85" t="str">
        <f>IF(BQ315=TRUE,AH315,"")</f>
        <v/>
      </c>
      <c r="BZ315" s="85" t="str">
        <f>IF(BR315=TRUE,AH315&amp;"_1mM","")</f>
        <v/>
      </c>
      <c r="CA315" s="85" t="str">
        <f>IF(BS315=TRUE,AU315,"")</f>
        <v/>
      </c>
      <c r="CB315" s="120" t="str">
        <f>IF(BT315=TRUE,AU315&amp;"_1mM","")</f>
        <v/>
      </c>
      <c r="CF315" s="116" t="s">
        <v>360</v>
      </c>
      <c r="CG315" s="119" t="s">
        <v>360</v>
      </c>
      <c r="CH315" s="85" t="b">
        <f t="shared" si="37"/>
        <v>0</v>
      </c>
      <c r="CI315" s="25"/>
      <c r="CJ315" s="25"/>
      <c r="CK315" s="25"/>
      <c r="CP315" s="85" t="b">
        <f t="shared" si="35"/>
        <v>0</v>
      </c>
      <c r="CQ315" s="85" t="b">
        <f t="shared" si="36"/>
        <v>0</v>
      </c>
      <c r="CS315" s="85" t="b">
        <f>$CS$150</f>
        <v>0</v>
      </c>
      <c r="CY315" s="85" t="b">
        <f>CY156</f>
        <v>0</v>
      </c>
      <c r="DC315" s="25"/>
      <c r="DD315" s="86"/>
      <c r="DE315" s="86"/>
      <c r="DF315" s="86"/>
      <c r="DG315" s="86"/>
      <c r="DH315" s="86"/>
      <c r="DJ315" s="104"/>
      <c r="DS315" s="86"/>
    </row>
    <row r="316" spans="6:123" ht="15" customHeight="1">
      <c r="F316" s="10"/>
      <c r="G316" s="56"/>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8"/>
      <c r="BC316" s="8"/>
      <c r="BD316" s="8"/>
      <c r="BE316" s="8"/>
      <c r="BF316" s="8"/>
      <c r="BG316" s="7"/>
      <c r="BM316" s="127"/>
      <c r="CB316" s="120"/>
      <c r="CF316" s="116" t="s">
        <v>365</v>
      </c>
      <c r="CG316" s="119" t="s">
        <v>365</v>
      </c>
      <c r="CH316" s="85" t="b">
        <f t="shared" si="37"/>
        <v>0</v>
      </c>
      <c r="CI316" s="25"/>
      <c r="CJ316" s="25"/>
      <c r="CK316" s="25"/>
      <c r="CP316" s="85" t="b">
        <f t="shared" si="35"/>
        <v>0</v>
      </c>
      <c r="CQ316" s="85" t="b">
        <f t="shared" si="36"/>
        <v>0</v>
      </c>
      <c r="CU316" s="85" t="b">
        <f>$CU$152</f>
        <v>0</v>
      </c>
      <c r="CW316" s="85" t="b">
        <f>$CW$154</f>
        <v>0</v>
      </c>
      <c r="CZ316" s="85" t="b">
        <f>CZ157</f>
        <v>0</v>
      </c>
      <c r="DB316" s="85" t="b">
        <f>$DB$159</f>
        <v>0</v>
      </c>
      <c r="DC316" s="25"/>
      <c r="DD316" s="86"/>
      <c r="DE316" s="86"/>
      <c r="DF316" s="86"/>
      <c r="DG316" s="86"/>
      <c r="DH316" s="86"/>
      <c r="DJ316" s="104"/>
      <c r="DS316" s="86"/>
    </row>
    <row r="317" spans="6:123" ht="15.75" customHeight="1">
      <c r="F317" s="10"/>
      <c r="G317" s="56"/>
      <c r="H317" s="102" t="s">
        <v>404</v>
      </c>
      <c r="I317" s="102"/>
      <c r="J317" s="102"/>
      <c r="K317" s="102"/>
      <c r="L317" s="102"/>
      <c r="M317" s="102"/>
      <c r="N317" s="102"/>
      <c r="O317" s="102"/>
      <c r="P317" s="102"/>
      <c r="Q317" s="102"/>
      <c r="R317" s="102"/>
      <c r="S317" s="102"/>
      <c r="T317" s="102"/>
      <c r="U317" s="102" t="s">
        <v>405</v>
      </c>
      <c r="V317" s="102"/>
      <c r="W317" s="102"/>
      <c r="X317" s="102"/>
      <c r="Y317" s="102"/>
      <c r="Z317" s="102"/>
      <c r="AA317" s="102"/>
      <c r="AB317" s="102"/>
      <c r="AC317" s="102"/>
      <c r="AD317" s="102"/>
      <c r="AE317" s="102"/>
      <c r="AF317" s="102"/>
      <c r="AG317" s="102"/>
      <c r="AH317" s="102" t="s">
        <v>406</v>
      </c>
      <c r="AI317" s="102"/>
      <c r="AJ317" s="102"/>
      <c r="AK317" s="102"/>
      <c r="AL317" s="102"/>
      <c r="AM317" s="102"/>
      <c r="AN317" s="102"/>
      <c r="AO317" s="102"/>
      <c r="AP317" s="102"/>
      <c r="AQ317" s="102"/>
      <c r="AR317" s="102"/>
      <c r="AS317" s="102"/>
      <c r="AT317" s="102"/>
      <c r="AU317" s="102" t="s">
        <v>409</v>
      </c>
      <c r="AV317" s="102"/>
      <c r="AW317" s="102"/>
      <c r="AX317" s="102"/>
      <c r="AY317" s="102"/>
      <c r="AZ317" s="102"/>
      <c r="BA317" s="102"/>
      <c r="BB317" s="102"/>
      <c r="BC317" s="8"/>
      <c r="BD317" s="8"/>
      <c r="BE317" s="8"/>
      <c r="BF317" s="8"/>
      <c r="BG317" s="7"/>
      <c r="BM317" s="127" t="b">
        <v>0</v>
      </c>
      <c r="BN317" s="85" t="b">
        <v>0</v>
      </c>
      <c r="BO317" s="85" t="b">
        <v>0</v>
      </c>
      <c r="BP317" s="85" t="b">
        <v>0</v>
      </c>
      <c r="BQ317" s="85" t="b">
        <v>0</v>
      </c>
      <c r="BR317" s="85" t="b">
        <v>0</v>
      </c>
      <c r="BS317" s="85" t="b">
        <v>0</v>
      </c>
      <c r="BU317" s="85" t="str">
        <f>IF(BM317=TRUE,H317,"")</f>
        <v/>
      </c>
      <c r="BV317" s="85" t="str">
        <f>IF(BN317=TRUE,H317&amp;"_1mM","")</f>
        <v/>
      </c>
      <c r="BW317" s="85" t="str">
        <f>IF(BO317=TRUE,U317,"")</f>
        <v/>
      </c>
      <c r="BX317" s="85" t="str">
        <f>IF(BP317=TRUE,U317&amp;"_1mM","")</f>
        <v/>
      </c>
      <c r="BY317" s="85" t="str">
        <f>IF(BQ317=TRUE,AH317,"")</f>
        <v/>
      </c>
      <c r="BZ317" s="85" t="str">
        <f>IF(BR317=TRUE,AH317&amp;"_1mM","")</f>
        <v/>
      </c>
      <c r="CA317" s="85" t="str">
        <f>IF(BS317=TRUE,AU317,"")</f>
        <v/>
      </c>
      <c r="CB317" s="120" t="str">
        <f>IF(BT317=TRUE,AU317&amp;"_1mM","")</f>
        <v/>
      </c>
      <c r="CF317" s="116" t="s">
        <v>140</v>
      </c>
      <c r="CG317" s="119" t="s">
        <v>140</v>
      </c>
      <c r="CH317" s="85" t="b">
        <f t="shared" si="37"/>
        <v>0</v>
      </c>
      <c r="CI317" s="25"/>
      <c r="CJ317" s="25"/>
      <c r="CK317" s="25"/>
      <c r="CP317" s="85" t="b">
        <f t="shared" si="35"/>
        <v>0</v>
      </c>
      <c r="CQ317" s="85" t="b">
        <f t="shared" si="36"/>
        <v>0</v>
      </c>
      <c r="CR317" s="85" t="b">
        <f>$CR$149</f>
        <v>0</v>
      </c>
      <c r="CS317" s="85" t="b">
        <f>$CS$150</f>
        <v>0</v>
      </c>
      <c r="CY317" s="85" t="b">
        <f>CY156</f>
        <v>0</v>
      </c>
      <c r="DC317" s="25"/>
      <c r="DD317" s="86"/>
      <c r="DE317" s="86"/>
      <c r="DF317" s="86"/>
      <c r="DG317" s="86"/>
      <c r="DH317" s="86"/>
      <c r="DJ317" s="104"/>
      <c r="DS317" s="86"/>
    </row>
    <row r="318" spans="6:123" ht="15" customHeight="1">
      <c r="F318" s="10"/>
      <c r="G318" s="56"/>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c r="BA318" s="102"/>
      <c r="BB318" s="8"/>
      <c r="BC318" s="8"/>
      <c r="BD318" s="8"/>
      <c r="BE318" s="8"/>
      <c r="BF318" s="8"/>
      <c r="BG318" s="7"/>
      <c r="BM318" s="127"/>
      <c r="CB318" s="120"/>
      <c r="CF318" s="116" t="s">
        <v>370</v>
      </c>
      <c r="CG318" s="119" t="s">
        <v>370</v>
      </c>
      <c r="CH318" s="85" t="b">
        <f t="shared" si="37"/>
        <v>0</v>
      </c>
      <c r="CI318" s="25"/>
      <c r="CJ318" s="25"/>
      <c r="CK318" s="25"/>
      <c r="CP318" s="85" t="b">
        <f t="shared" si="35"/>
        <v>0</v>
      </c>
      <c r="CQ318" s="85" t="b">
        <f t="shared" si="36"/>
        <v>0</v>
      </c>
      <c r="CR318" s="85" t="b">
        <f>$CR$150</f>
        <v>0</v>
      </c>
      <c r="CU318" s="85" t="b">
        <f>$CU$152</f>
        <v>0</v>
      </c>
      <c r="CW318" s="85" t="b">
        <f>$CW$154</f>
        <v>0</v>
      </c>
      <c r="CZ318" s="85" t="b">
        <f>CZ157</f>
        <v>0</v>
      </c>
      <c r="DB318" s="85" t="b">
        <f>$DB$159</f>
        <v>0</v>
      </c>
      <c r="DC318" s="25"/>
      <c r="DD318" s="86"/>
      <c r="DE318" s="86"/>
      <c r="DF318" s="86"/>
      <c r="DG318" s="86"/>
      <c r="DH318" s="86"/>
      <c r="DJ318" s="104"/>
      <c r="DS318" s="86"/>
    </row>
    <row r="319" spans="6:123" ht="15" customHeight="1">
      <c r="F319" s="112"/>
      <c r="G319" s="56"/>
      <c r="H319" s="102" t="s">
        <v>410</v>
      </c>
      <c r="I319" s="102"/>
      <c r="J319" s="102"/>
      <c r="K319" s="102"/>
      <c r="L319" s="102"/>
      <c r="M319" s="102"/>
      <c r="N319" s="102"/>
      <c r="O319" s="102"/>
      <c r="P319" s="102"/>
      <c r="Q319" s="8"/>
      <c r="R319" s="102"/>
      <c r="S319" s="102"/>
      <c r="T319" s="102"/>
      <c r="U319" s="102" t="s">
        <v>411</v>
      </c>
      <c r="V319" s="102"/>
      <c r="W319" s="102"/>
      <c r="X319" s="102"/>
      <c r="Y319" s="102"/>
      <c r="Z319" s="102"/>
      <c r="AA319" s="102"/>
      <c r="AB319" s="102"/>
      <c r="AC319" s="102"/>
      <c r="AD319" s="102"/>
      <c r="AE319" s="102"/>
      <c r="AF319" s="102"/>
      <c r="AG319" s="102"/>
      <c r="AH319" s="102" t="s">
        <v>412</v>
      </c>
      <c r="AI319" s="102"/>
      <c r="AJ319" s="102"/>
      <c r="AK319" s="102"/>
      <c r="AL319" s="102"/>
      <c r="AM319" s="102"/>
      <c r="AN319" s="102"/>
      <c r="AO319" s="102"/>
      <c r="AP319" s="102"/>
      <c r="AQ319" s="102"/>
      <c r="AR319" s="102"/>
      <c r="AS319" s="102"/>
      <c r="AT319" s="102"/>
      <c r="AU319" s="102" t="s">
        <v>415</v>
      </c>
      <c r="AV319" s="103"/>
      <c r="AW319" s="103"/>
      <c r="AX319" s="103"/>
      <c r="AY319" s="103"/>
      <c r="AZ319" s="103"/>
      <c r="BA319" s="103"/>
      <c r="BB319" s="8"/>
      <c r="BC319" s="8"/>
      <c r="BD319" s="8"/>
      <c r="BE319" s="9"/>
      <c r="BF319" s="5"/>
      <c r="BG319" s="7"/>
      <c r="BM319" s="127" t="b">
        <v>0</v>
      </c>
      <c r="BN319" s="85" t="b">
        <v>0</v>
      </c>
      <c r="BO319" s="85" t="b">
        <v>0</v>
      </c>
      <c r="BP319" s="85" t="b">
        <v>0</v>
      </c>
      <c r="BQ319" s="85" t="b">
        <v>0</v>
      </c>
      <c r="BR319" s="85" t="b">
        <v>0</v>
      </c>
      <c r="BS319" s="85" t="b">
        <v>0</v>
      </c>
      <c r="BT319" s="85" t="b">
        <v>0</v>
      </c>
      <c r="BU319" s="85" t="str">
        <f>IF(BM319=TRUE,H319,"")</f>
        <v/>
      </c>
      <c r="BV319" s="85" t="str">
        <f>IF(BN319=TRUE,H319&amp;"_1mM","")</f>
        <v/>
      </c>
      <c r="BW319" s="85" t="str">
        <f>IF(BO319=TRUE,U319,"")</f>
        <v/>
      </c>
      <c r="BX319" s="85" t="str">
        <f>IF(BP319=TRUE,U319&amp;"_1mM","")</f>
        <v/>
      </c>
      <c r="BY319" s="85" t="str">
        <f>IF(BQ319=TRUE,AH319,"")</f>
        <v/>
      </c>
      <c r="BZ319" s="85" t="str">
        <f>IF(BR319=TRUE,AH319&amp;"_1mM","")</f>
        <v/>
      </c>
      <c r="CA319" s="85" t="str">
        <f>IF(BS319=TRUE,AU319,"")</f>
        <v/>
      </c>
      <c r="CB319" s="120" t="str">
        <f>IF(BT319=TRUE,AU319&amp;"_1mM","")</f>
        <v/>
      </c>
      <c r="CF319" s="116" t="s">
        <v>142</v>
      </c>
      <c r="CG319" s="119" t="s">
        <v>142</v>
      </c>
      <c r="CH319" s="85" t="b">
        <f t="shared" si="37"/>
        <v>0</v>
      </c>
      <c r="CI319" s="25"/>
      <c r="CJ319" s="25"/>
      <c r="CK319" s="25"/>
      <c r="CP319" s="85" t="b">
        <f t="shared" si="35"/>
        <v>0</v>
      </c>
      <c r="CQ319" s="85" t="b">
        <f t="shared" si="36"/>
        <v>0</v>
      </c>
      <c r="CS319" s="85" t="b">
        <f>$CS$150</f>
        <v>0</v>
      </c>
      <c r="CY319" s="85" t="b">
        <f>CY156</f>
        <v>0</v>
      </c>
      <c r="DC319" s="25"/>
      <c r="DD319" s="86"/>
      <c r="DE319" s="86"/>
      <c r="DF319" s="86"/>
      <c r="DG319" s="86"/>
      <c r="DH319" s="86"/>
      <c r="DJ319" s="104"/>
      <c r="DS319" s="86"/>
    </row>
    <row r="320" spans="6:123" ht="15" customHeight="1">
      <c r="F320" s="6"/>
      <c r="G320" s="56"/>
      <c r="H320" s="102"/>
      <c r="I320" s="102"/>
      <c r="J320" s="102"/>
      <c r="K320" s="102"/>
      <c r="L320" s="102"/>
      <c r="M320" s="102"/>
      <c r="N320" s="102"/>
      <c r="O320" s="111"/>
      <c r="P320" s="111"/>
      <c r="Q320" s="111"/>
      <c r="R320" s="102"/>
      <c r="S320" s="102"/>
      <c r="T320" s="102"/>
      <c r="U320" s="102"/>
      <c r="V320" s="102"/>
      <c r="W320" s="102"/>
      <c r="X320" s="102"/>
      <c r="Y320" s="102"/>
      <c r="Z320" s="102"/>
      <c r="AA320" s="102"/>
      <c r="AB320" s="111"/>
      <c r="AC320" s="111"/>
      <c r="AD320" s="111"/>
      <c r="AE320" s="102"/>
      <c r="AF320" s="102"/>
      <c r="AG320" s="102"/>
      <c r="AH320" s="102"/>
      <c r="AI320" s="102"/>
      <c r="AJ320" s="102"/>
      <c r="AK320" s="102"/>
      <c r="AL320" s="102"/>
      <c r="AM320" s="102"/>
      <c r="AN320" s="102"/>
      <c r="AO320" s="111"/>
      <c r="AP320" s="111"/>
      <c r="AQ320" s="111"/>
      <c r="AR320" s="102"/>
      <c r="AS320" s="102"/>
      <c r="AT320" s="102"/>
      <c r="AU320" s="102"/>
      <c r="AV320" s="102"/>
      <c r="AW320" s="102"/>
      <c r="AX320" s="102"/>
      <c r="AY320" s="102"/>
      <c r="AZ320" s="102"/>
      <c r="BA320" s="102"/>
      <c r="BB320" s="111"/>
      <c r="BC320" s="111"/>
      <c r="BD320" s="111"/>
      <c r="BE320" s="5"/>
      <c r="BF320" s="5"/>
      <c r="BG320" s="7"/>
      <c r="BM320" s="127"/>
      <c r="CB320" s="120"/>
      <c r="CF320" s="116" t="s">
        <v>375</v>
      </c>
      <c r="CG320" s="119" t="s">
        <v>375</v>
      </c>
      <c r="CH320" s="85" t="b">
        <f t="shared" si="37"/>
        <v>0</v>
      </c>
      <c r="CI320" s="25"/>
      <c r="CJ320" s="25"/>
      <c r="CK320" s="25"/>
      <c r="CP320" s="85" t="b">
        <f t="shared" si="35"/>
        <v>0</v>
      </c>
      <c r="CQ320" s="85" t="b">
        <f t="shared" si="36"/>
        <v>0</v>
      </c>
      <c r="CU320" s="85" t="b">
        <f>$CU$152</f>
        <v>0</v>
      </c>
      <c r="CW320" s="85" t="b">
        <f>$CW$154</f>
        <v>0</v>
      </c>
      <c r="CZ320" s="85" t="b">
        <f>CZ157</f>
        <v>0</v>
      </c>
      <c r="DB320" s="85" t="b">
        <f>$DB$159</f>
        <v>0</v>
      </c>
      <c r="DC320" s="25"/>
      <c r="DD320" s="86"/>
      <c r="DE320" s="86"/>
      <c r="DF320" s="86"/>
      <c r="DG320" s="86"/>
      <c r="DH320" s="86"/>
      <c r="DJ320" s="104"/>
      <c r="DS320" s="86"/>
    </row>
    <row r="321" spans="6:123" ht="15" customHeight="1">
      <c r="F321" s="10"/>
      <c r="G321" s="56"/>
      <c r="H321" s="102"/>
      <c r="I321" s="102"/>
      <c r="J321" s="102"/>
      <c r="K321" s="102"/>
      <c r="L321" s="102"/>
      <c r="M321" s="102"/>
      <c r="N321" s="102"/>
      <c r="O321" s="102"/>
      <c r="P321" s="102"/>
      <c r="Q321" s="8"/>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3"/>
      <c r="AW321" s="103"/>
      <c r="AX321" s="103"/>
      <c r="AY321" s="103"/>
      <c r="AZ321" s="103"/>
      <c r="BA321" s="103"/>
      <c r="BB321" s="8"/>
      <c r="BC321" s="8"/>
      <c r="BD321" s="8"/>
      <c r="BE321" s="9"/>
      <c r="BF321" s="5"/>
      <c r="BG321" s="7"/>
      <c r="BM321" s="127" t="b">
        <v>0</v>
      </c>
      <c r="BN321" s="85" t="b">
        <v>0</v>
      </c>
      <c r="BO321" s="85" t="b">
        <v>0</v>
      </c>
      <c r="BP321" s="85" t="b">
        <v>0</v>
      </c>
      <c r="BQ321" s="85" t="b">
        <v>0</v>
      </c>
      <c r="BR321" s="85" t="b">
        <v>0</v>
      </c>
      <c r="BS321" s="85" t="b">
        <v>0</v>
      </c>
      <c r="BT321" s="85" t="b">
        <v>0</v>
      </c>
      <c r="BU321" s="85" t="str">
        <f>IF(BM321=TRUE,H321,"")</f>
        <v/>
      </c>
      <c r="BV321" s="85" t="str">
        <f>IF(BN321=TRUE,H321&amp;"_1mM","")</f>
        <v/>
      </c>
      <c r="BW321" s="85" t="str">
        <f>IF(BO321=TRUE,U321,"")</f>
        <v/>
      </c>
      <c r="BX321" s="85" t="str">
        <f>IF(BP321=TRUE,U321&amp;"_1mM","")</f>
        <v/>
      </c>
      <c r="BY321" s="85" t="str">
        <f>IF(BQ321=TRUE,AH321,"")</f>
        <v/>
      </c>
      <c r="BZ321" s="85" t="str">
        <f>IF(BR321=TRUE,AH321&amp;"_1mM","")</f>
        <v/>
      </c>
      <c r="CA321" s="85" t="str">
        <f>IF(BS321=TRUE,AU321,"")</f>
        <v/>
      </c>
      <c r="CB321" s="120" t="str">
        <f>IF(BT321=TRUE,AU321&amp;"_1mM","")</f>
        <v/>
      </c>
      <c r="CF321" s="116" t="s">
        <v>143</v>
      </c>
      <c r="CG321" s="119" t="s">
        <v>143</v>
      </c>
      <c r="CH321" s="85" t="b">
        <f t="shared" si="37"/>
        <v>0</v>
      </c>
      <c r="CI321" s="25"/>
      <c r="CJ321" s="25"/>
      <c r="CK321" s="25"/>
      <c r="CP321" s="85" t="b">
        <f t="shared" si="35"/>
        <v>0</v>
      </c>
      <c r="CQ321" s="85" t="b">
        <f t="shared" si="36"/>
        <v>0</v>
      </c>
      <c r="CS321" s="85" t="b">
        <f>$CS$150</f>
        <v>0</v>
      </c>
      <c r="CY321" s="85" t="b">
        <f>CY156</f>
        <v>0</v>
      </c>
      <c r="DC321" s="25"/>
      <c r="DD321" s="86"/>
      <c r="DE321" s="86"/>
      <c r="DF321" s="86"/>
      <c r="DG321" s="86"/>
      <c r="DH321" s="86"/>
      <c r="DJ321" s="104"/>
      <c r="DS321" s="86"/>
    </row>
    <row r="322" spans="6:123" ht="15" customHeight="1">
      <c r="F322" s="10"/>
      <c r="G322" s="56"/>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8"/>
      <c r="BC322" s="8"/>
      <c r="BD322" s="8"/>
      <c r="BE322" s="8"/>
      <c r="BF322" s="8"/>
      <c r="BG322" s="7"/>
      <c r="BM322" s="127"/>
      <c r="CB322" s="120"/>
      <c r="CF322" s="116" t="s">
        <v>380</v>
      </c>
      <c r="CG322" s="119" t="s">
        <v>380</v>
      </c>
      <c r="CH322" s="85" t="b">
        <f t="shared" si="37"/>
        <v>0</v>
      </c>
      <c r="CI322" s="25"/>
      <c r="CJ322" s="25"/>
      <c r="CK322" s="25"/>
      <c r="CP322" s="85" t="b">
        <f t="shared" si="35"/>
        <v>0</v>
      </c>
      <c r="CQ322" s="85" t="b">
        <f t="shared" si="36"/>
        <v>0</v>
      </c>
      <c r="CU322" s="85" t="b">
        <f>$CU$152</f>
        <v>0</v>
      </c>
      <c r="CW322" s="85" t="b">
        <f>$CW$154</f>
        <v>0</v>
      </c>
      <c r="CZ322" s="85" t="b">
        <f>CZ157</f>
        <v>0</v>
      </c>
      <c r="DB322" s="85" t="b">
        <f>$DB$159</f>
        <v>0</v>
      </c>
      <c r="DC322" s="25"/>
      <c r="DD322" s="86"/>
      <c r="DE322" s="86"/>
      <c r="DF322" s="86"/>
      <c r="DG322" s="86"/>
      <c r="DH322" s="86"/>
      <c r="DJ322" s="104"/>
      <c r="DS322" s="86"/>
    </row>
    <row r="323" spans="6:123" ht="15" customHeight="1">
      <c r="F323" s="112" t="s">
        <v>693</v>
      </c>
      <c r="G323" s="56"/>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8"/>
      <c r="BC323" s="8"/>
      <c r="BD323" s="8"/>
      <c r="BE323" s="8"/>
      <c r="BF323" s="8"/>
      <c r="BG323" s="7"/>
      <c r="BM323" s="127"/>
      <c r="CB323" s="120"/>
      <c r="CF323" s="116" t="s">
        <v>144</v>
      </c>
      <c r="CG323" s="119" t="s">
        <v>144</v>
      </c>
      <c r="CH323" s="85" t="b">
        <f t="shared" si="37"/>
        <v>0</v>
      </c>
      <c r="CI323" s="25"/>
      <c r="CJ323" s="25"/>
      <c r="CK323" s="25"/>
      <c r="CP323" s="85" t="b">
        <f t="shared" si="35"/>
        <v>0</v>
      </c>
      <c r="CQ323" s="85" t="b">
        <f t="shared" si="36"/>
        <v>0</v>
      </c>
      <c r="CR323" s="85" t="b">
        <f>$CR$149</f>
        <v>0</v>
      </c>
      <c r="CS323" s="85" t="b">
        <f>$CS$150</f>
        <v>0</v>
      </c>
      <c r="CY323" s="85" t="b">
        <f>CY156</f>
        <v>0</v>
      </c>
      <c r="DC323" s="25"/>
      <c r="DD323" s="86"/>
      <c r="DE323" s="86"/>
      <c r="DF323" s="86"/>
      <c r="DG323" s="86"/>
      <c r="DH323" s="86"/>
      <c r="DJ323" s="104"/>
      <c r="DS323" s="86"/>
    </row>
    <row r="324" spans="6:123" ht="15" customHeight="1">
      <c r="F324" s="10"/>
      <c r="G324" s="56"/>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5"/>
      <c r="BC324" s="5"/>
      <c r="BD324" s="5"/>
      <c r="BE324" s="5"/>
      <c r="BF324" s="5"/>
      <c r="BG324" s="7"/>
      <c r="BM324" s="127"/>
      <c r="CB324" s="120"/>
      <c r="CF324" s="116" t="s">
        <v>385</v>
      </c>
      <c r="CG324" s="119" t="s">
        <v>385</v>
      </c>
      <c r="CH324" s="85" t="b">
        <f t="shared" si="37"/>
        <v>0</v>
      </c>
      <c r="CI324" s="25"/>
      <c r="CJ324" s="25"/>
      <c r="CK324" s="25"/>
      <c r="CP324" s="85" t="b">
        <f t="shared" si="35"/>
        <v>0</v>
      </c>
      <c r="CQ324" s="85" t="b">
        <f t="shared" si="36"/>
        <v>0</v>
      </c>
      <c r="CR324" s="85" t="b">
        <f>$CR$150</f>
        <v>0</v>
      </c>
      <c r="CU324" s="85" t="b">
        <f>$CU$152</f>
        <v>0</v>
      </c>
      <c r="CW324" s="85" t="b">
        <f>$CW$154</f>
        <v>0</v>
      </c>
      <c r="CZ324" s="85" t="b">
        <f>CZ157</f>
        <v>0</v>
      </c>
      <c r="DB324" s="85" t="b">
        <f>$DB$159</f>
        <v>0</v>
      </c>
      <c r="DC324" s="25"/>
      <c r="DD324" s="86"/>
      <c r="DE324" s="86"/>
      <c r="DF324" s="86"/>
      <c r="DG324" s="86"/>
      <c r="DH324" s="86"/>
      <c r="DJ324" s="104"/>
      <c r="DS324" s="86"/>
    </row>
    <row r="325" spans="6:123" ht="15" customHeight="1">
      <c r="F325" s="6"/>
      <c r="G325" s="113" t="s">
        <v>695</v>
      </c>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5"/>
      <c r="BC325" s="5"/>
      <c r="BD325" s="5"/>
      <c r="BE325" s="5"/>
      <c r="BF325" s="5"/>
      <c r="BG325" s="7"/>
      <c r="BM325" s="127"/>
      <c r="CB325" s="120"/>
      <c r="CF325" s="116" t="s">
        <v>145</v>
      </c>
      <c r="CG325" s="119" t="s">
        <v>145</v>
      </c>
      <c r="CH325" s="85" t="b">
        <f t="shared" si="37"/>
        <v>0</v>
      </c>
      <c r="CI325" s="25"/>
      <c r="CJ325" s="25"/>
      <c r="CK325" s="25"/>
      <c r="CP325" s="85" t="b">
        <f t="shared" si="35"/>
        <v>0</v>
      </c>
      <c r="CQ325" s="85" t="b">
        <f t="shared" si="36"/>
        <v>0</v>
      </c>
      <c r="CR325" s="85" t="b">
        <f>$CR$149</f>
        <v>0</v>
      </c>
      <c r="CS325" s="85" t="b">
        <f>$CS$150</f>
        <v>0</v>
      </c>
      <c r="CY325" s="85" t="b">
        <f>CY156</f>
        <v>0</v>
      </c>
      <c r="DC325" s="25"/>
      <c r="DD325" s="86"/>
      <c r="DE325" s="86"/>
      <c r="DF325" s="86"/>
      <c r="DG325" s="86"/>
      <c r="DH325" s="86"/>
      <c r="DJ325" s="104"/>
      <c r="DS325" s="86"/>
    </row>
    <row r="326" spans="6:123" ht="15" customHeight="1">
      <c r="F326" s="10"/>
      <c r="G326" s="32"/>
      <c r="H326" s="102"/>
      <c r="I326" s="102"/>
      <c r="J326" s="102"/>
      <c r="K326" s="102"/>
      <c r="L326" s="102"/>
      <c r="M326" s="102"/>
      <c r="N326" s="102"/>
      <c r="O326" s="102"/>
      <c r="P326" s="111"/>
      <c r="Q326" s="111" t="s">
        <v>660</v>
      </c>
      <c r="R326" s="111"/>
      <c r="S326" s="102"/>
      <c r="T326" s="102"/>
      <c r="U326" s="102"/>
      <c r="V326" s="102"/>
      <c r="W326" s="102"/>
      <c r="X326" s="102"/>
      <c r="Y326" s="102"/>
      <c r="Z326" s="102"/>
      <c r="AA326" s="102"/>
      <c r="AB326" s="102"/>
      <c r="AC326" s="111"/>
      <c r="AD326" s="111" t="s">
        <v>660</v>
      </c>
      <c r="AE326" s="111"/>
      <c r="AF326" s="102"/>
      <c r="AG326" s="102"/>
      <c r="AH326" s="102"/>
      <c r="AI326" s="102"/>
      <c r="AJ326" s="102"/>
      <c r="AK326" s="102"/>
      <c r="AL326" s="102"/>
      <c r="AM326" s="102"/>
      <c r="AN326" s="102"/>
      <c r="AO326" s="102"/>
      <c r="AP326" s="111"/>
      <c r="AQ326" s="111" t="s">
        <v>660</v>
      </c>
      <c r="AR326" s="111"/>
      <c r="AS326" s="102"/>
      <c r="AT326" s="102"/>
      <c r="AU326" s="102"/>
      <c r="AV326" s="102"/>
      <c r="AW326" s="102"/>
      <c r="AX326" s="102"/>
      <c r="AY326" s="102"/>
      <c r="AZ326" s="102"/>
      <c r="BA326" s="102"/>
      <c r="BB326" s="102"/>
      <c r="BC326" s="111"/>
      <c r="BD326" s="111" t="s">
        <v>660</v>
      </c>
      <c r="BE326" s="111"/>
      <c r="BF326" s="5"/>
      <c r="BG326" s="7"/>
      <c r="BM326" s="127"/>
      <c r="CB326" s="120"/>
      <c r="CF326" s="116" t="s">
        <v>390</v>
      </c>
      <c r="CG326" s="119" t="s">
        <v>390</v>
      </c>
      <c r="CH326" s="85" t="b">
        <f t="shared" si="37"/>
        <v>0</v>
      </c>
      <c r="CI326" s="25"/>
      <c r="CJ326" s="25"/>
      <c r="CK326" s="25"/>
      <c r="CP326" s="85" t="b">
        <f t="shared" si="35"/>
        <v>0</v>
      </c>
      <c r="CQ326" s="85" t="b">
        <f t="shared" si="36"/>
        <v>0</v>
      </c>
      <c r="CR326" s="85" t="b">
        <f>$CR$150</f>
        <v>0</v>
      </c>
      <c r="CU326" s="85" t="b">
        <f>$CU$152</f>
        <v>0</v>
      </c>
      <c r="CW326" s="85" t="b">
        <f>$CW$154</f>
        <v>0</v>
      </c>
      <c r="CZ326" s="85" t="b">
        <f>CZ157</f>
        <v>0</v>
      </c>
      <c r="DB326" s="85" t="b">
        <f>$DB$159</f>
        <v>0</v>
      </c>
      <c r="DC326" s="25"/>
      <c r="DD326" s="86"/>
      <c r="DE326" s="86"/>
      <c r="DF326" s="86"/>
      <c r="DG326" s="86"/>
      <c r="DH326" s="86"/>
      <c r="DJ326" s="104"/>
      <c r="DS326" s="86"/>
    </row>
    <row r="327" spans="6:123" ht="15.75" customHeight="1">
      <c r="F327" s="10"/>
      <c r="G327" s="33"/>
      <c r="H327" s="102" t="s">
        <v>29</v>
      </c>
      <c r="I327" s="102"/>
      <c r="J327" s="102"/>
      <c r="K327" s="102"/>
      <c r="L327" s="102"/>
      <c r="M327" s="102"/>
      <c r="N327" s="102"/>
      <c r="O327" s="102"/>
      <c r="P327" s="102"/>
      <c r="Q327" s="102"/>
      <c r="R327" s="102"/>
      <c r="S327" s="102"/>
      <c r="T327" s="102"/>
      <c r="U327" s="102" t="s">
        <v>862</v>
      </c>
      <c r="V327" s="102"/>
      <c r="W327" s="102"/>
      <c r="X327" s="102"/>
      <c r="Y327" s="102"/>
      <c r="Z327" s="102"/>
      <c r="AA327" s="102"/>
      <c r="AB327" s="102"/>
      <c r="AC327" s="102"/>
      <c r="AD327" s="102"/>
      <c r="AE327" s="102"/>
      <c r="AF327" s="102"/>
      <c r="AG327" s="102"/>
      <c r="AH327" s="102" t="s">
        <v>32</v>
      </c>
      <c r="AI327" s="102"/>
      <c r="AJ327" s="102"/>
      <c r="AK327" s="102"/>
      <c r="AL327" s="102"/>
      <c r="AM327" s="102"/>
      <c r="AN327" s="102"/>
      <c r="AO327" s="102"/>
      <c r="AP327" s="102"/>
      <c r="AQ327" s="102"/>
      <c r="AR327" s="102"/>
      <c r="AS327" s="102"/>
      <c r="AT327" s="102"/>
      <c r="AU327" s="102" t="s">
        <v>34</v>
      </c>
      <c r="AV327" s="102"/>
      <c r="AW327" s="102"/>
      <c r="AX327" s="102"/>
      <c r="AY327" s="102"/>
      <c r="AZ327" s="102"/>
      <c r="BA327" s="102"/>
      <c r="BB327" s="5"/>
      <c r="BC327" s="5"/>
      <c r="BD327" s="5"/>
      <c r="BE327" s="5"/>
      <c r="BF327" s="5"/>
      <c r="BG327" s="7"/>
      <c r="BM327" s="127"/>
      <c r="BN327" s="85" t="b">
        <v>0</v>
      </c>
      <c r="BP327" s="85" t="b">
        <v>0</v>
      </c>
      <c r="BR327" s="85" t="b">
        <v>0</v>
      </c>
      <c r="BT327" s="85" t="b">
        <v>0</v>
      </c>
      <c r="BV327" s="85" t="str">
        <f>IF(BN327=TRUE,"BRAF_Cascade","")</f>
        <v/>
      </c>
      <c r="BX327" s="85" t="str">
        <f>IF(BP327=TRUE,"BRAF[V600E]_Cascade","")</f>
        <v/>
      </c>
      <c r="BZ327" s="85" t="str">
        <f>IF(BR327=TRUE,"COT_Cascade","")</f>
        <v/>
      </c>
      <c r="CB327" s="120" t="str">
        <f>IF(BT327=TRUE,"DLK_Cascade","")</f>
        <v/>
      </c>
      <c r="CF327" s="116" t="s">
        <v>147</v>
      </c>
      <c r="CG327" s="119" t="s">
        <v>147</v>
      </c>
      <c r="CH327" s="85" t="b">
        <f t="shared" si="37"/>
        <v>0</v>
      </c>
      <c r="CI327" s="25"/>
      <c r="CJ327" s="25"/>
      <c r="CK327" s="25"/>
      <c r="CP327" s="85" t="b">
        <f t="shared" si="35"/>
        <v>0</v>
      </c>
      <c r="CQ327" s="85" t="b">
        <f t="shared" si="36"/>
        <v>0</v>
      </c>
      <c r="CS327" s="85" t="b">
        <f>$CS$150</f>
        <v>0</v>
      </c>
      <c r="CY327" s="85" t="b">
        <f>CY156</f>
        <v>0</v>
      </c>
      <c r="DC327" s="25"/>
      <c r="DD327" s="86"/>
      <c r="DE327" s="86"/>
      <c r="DF327" s="86"/>
      <c r="DG327" s="86"/>
      <c r="DH327" s="86"/>
      <c r="DJ327" s="104"/>
      <c r="DS327" s="86"/>
    </row>
    <row r="328" spans="6:123" ht="15" customHeight="1">
      <c r="F328" s="10"/>
      <c r="G328" s="41"/>
      <c r="H328" s="103"/>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5"/>
      <c r="BC328" s="5"/>
      <c r="BD328" s="5"/>
      <c r="BE328" s="5"/>
      <c r="BF328" s="5"/>
      <c r="BG328" s="7"/>
      <c r="BM328" s="127"/>
      <c r="CB328" s="120"/>
      <c r="CF328" s="116" t="s">
        <v>395</v>
      </c>
      <c r="CG328" s="119" t="s">
        <v>395</v>
      </c>
      <c r="CH328" s="85" t="b">
        <f t="shared" si="37"/>
        <v>0</v>
      </c>
      <c r="CI328" s="25"/>
      <c r="CJ328" s="25"/>
      <c r="CK328" s="25"/>
      <c r="CP328" s="85" t="b">
        <f t="shared" si="35"/>
        <v>0</v>
      </c>
      <c r="CQ328" s="85" t="b">
        <f t="shared" si="36"/>
        <v>0</v>
      </c>
      <c r="CU328" s="85" t="b">
        <f>$CU$152</f>
        <v>0</v>
      </c>
      <c r="CW328" s="85" t="b">
        <f>$CW$154</f>
        <v>0</v>
      </c>
      <c r="CZ328" s="85" t="b">
        <f>CZ157</f>
        <v>0</v>
      </c>
      <c r="DB328" s="85" t="b">
        <f>$DB$159</f>
        <v>0</v>
      </c>
      <c r="DC328" s="25"/>
      <c r="DD328" s="86"/>
      <c r="DE328" s="86"/>
      <c r="DF328" s="86"/>
      <c r="DG328" s="86"/>
      <c r="DH328" s="86"/>
      <c r="DJ328" s="104"/>
      <c r="DS328" s="86"/>
    </row>
    <row r="329" spans="6:123" ht="15" customHeight="1">
      <c r="F329" s="10"/>
      <c r="G329" s="41"/>
      <c r="H329" s="102" t="s">
        <v>52</v>
      </c>
      <c r="I329" s="102"/>
      <c r="J329" s="102"/>
      <c r="K329" s="102"/>
      <c r="L329" s="102"/>
      <c r="M329" s="102"/>
      <c r="N329" s="102"/>
      <c r="O329" s="102"/>
      <c r="P329" s="102"/>
      <c r="Q329" s="102"/>
      <c r="R329" s="102"/>
      <c r="S329" s="102"/>
      <c r="T329" s="102"/>
      <c r="U329" s="102" t="s">
        <v>54</v>
      </c>
      <c r="V329" s="102"/>
      <c r="W329" s="102"/>
      <c r="X329" s="102"/>
      <c r="Y329" s="102"/>
      <c r="Z329" s="102"/>
      <c r="AA329" s="102"/>
      <c r="AB329" s="102"/>
      <c r="AC329" s="102"/>
      <c r="AD329" s="102"/>
      <c r="AE329" s="102"/>
      <c r="AF329" s="102"/>
      <c r="AG329" s="102"/>
      <c r="AH329" s="102" t="s">
        <v>56</v>
      </c>
      <c r="AI329" s="102"/>
      <c r="AJ329" s="102"/>
      <c r="AK329" s="102"/>
      <c r="AL329" s="102"/>
      <c r="AM329" s="102"/>
      <c r="AN329" s="102"/>
      <c r="AO329" s="102"/>
      <c r="AP329" s="102"/>
      <c r="AQ329" s="102"/>
      <c r="AR329" s="102"/>
      <c r="AS329" s="102"/>
      <c r="AT329" s="102"/>
      <c r="AU329" s="102" t="s">
        <v>58</v>
      </c>
      <c r="AV329" s="103"/>
      <c r="AW329" s="103"/>
      <c r="AX329" s="103"/>
      <c r="AY329" s="103"/>
      <c r="AZ329" s="103"/>
      <c r="BA329" s="103"/>
      <c r="BB329" s="9"/>
      <c r="BC329" s="9"/>
      <c r="BD329" s="8"/>
      <c r="BE329" s="8"/>
      <c r="BF329" s="9"/>
      <c r="BG329" s="7"/>
      <c r="BM329" s="127"/>
      <c r="BN329" s="85" t="b">
        <v>0</v>
      </c>
      <c r="BP329" s="85" t="b">
        <v>0</v>
      </c>
      <c r="BR329" s="85" t="b">
        <v>0</v>
      </c>
      <c r="BT329" s="85" t="b">
        <v>0</v>
      </c>
      <c r="BV329" s="85" t="str">
        <f>IF(BN329=TRUE,"MAP3K1_Cascade","")</f>
        <v/>
      </c>
      <c r="BX329" s="85" t="str">
        <f>IF(BP329=TRUE,"MAP3K2_Cascade","")</f>
        <v/>
      </c>
      <c r="BZ329" s="85" t="str">
        <f>IF(BR329=TRUE,"MAP3K3_Cascade","")</f>
        <v/>
      </c>
      <c r="CB329" s="120" t="str">
        <f>IF(BT329=TRUE,"MAP3K4_Cascade","")</f>
        <v/>
      </c>
      <c r="CF329" s="116" t="s">
        <v>730</v>
      </c>
      <c r="CG329" s="119" t="s">
        <v>694</v>
      </c>
      <c r="CH329" s="85" t="b">
        <f t="shared" si="37"/>
        <v>0</v>
      </c>
      <c r="CI329" s="25"/>
      <c r="CJ329" s="25"/>
      <c r="CK329" s="25"/>
      <c r="CP329" s="85" t="b">
        <f t="shared" si="35"/>
        <v>0</v>
      </c>
      <c r="CQ329" s="85" t="b">
        <f t="shared" si="36"/>
        <v>0</v>
      </c>
      <c r="CY329" s="85" t="b">
        <f>CY156</f>
        <v>0</v>
      </c>
      <c r="DC329" s="25"/>
      <c r="DD329" s="86"/>
      <c r="DE329" s="86"/>
      <c r="DF329" s="86"/>
      <c r="DG329" s="86"/>
      <c r="DH329" s="86"/>
      <c r="DJ329" s="104"/>
      <c r="DS329" s="86"/>
    </row>
    <row r="330" spans="6:123" ht="15" customHeight="1">
      <c r="F330" s="10"/>
      <c r="G330" s="41"/>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3"/>
      <c r="AW330" s="103"/>
      <c r="AX330" s="103"/>
      <c r="AY330" s="103"/>
      <c r="AZ330" s="103"/>
      <c r="BA330" s="103"/>
      <c r="BB330" s="9"/>
      <c r="BC330" s="9"/>
      <c r="BD330" s="8"/>
      <c r="BE330" s="8"/>
      <c r="BF330" s="9"/>
      <c r="BG330" s="7"/>
      <c r="BM330" s="127"/>
      <c r="CB330" s="120"/>
      <c r="CF330" s="116" t="s">
        <v>825</v>
      </c>
      <c r="CG330" s="119" t="s">
        <v>696</v>
      </c>
      <c r="CH330" s="85" t="b">
        <f t="shared" si="37"/>
        <v>0</v>
      </c>
      <c r="CI330" s="25"/>
      <c r="CJ330" s="25"/>
      <c r="CK330" s="25"/>
      <c r="CP330" s="85" t="b">
        <f t="shared" si="35"/>
        <v>0</v>
      </c>
      <c r="CQ330" s="85" t="b">
        <f t="shared" si="36"/>
        <v>0</v>
      </c>
      <c r="CZ330" s="85" t="b">
        <f>CZ157</f>
        <v>0</v>
      </c>
      <c r="DB330" s="85" t="b">
        <f>$DB$159</f>
        <v>0</v>
      </c>
      <c r="DC330" s="25"/>
      <c r="DD330" s="86"/>
      <c r="DE330" s="86"/>
      <c r="DF330" s="86"/>
      <c r="DG330" s="86"/>
      <c r="DH330" s="86"/>
      <c r="DJ330" s="104"/>
      <c r="DS330" s="86"/>
    </row>
    <row r="331" spans="6:123" ht="15" customHeight="1">
      <c r="F331" s="10"/>
      <c r="G331" s="41"/>
      <c r="H331" s="102" t="s">
        <v>60</v>
      </c>
      <c r="I331" s="102"/>
      <c r="J331" s="102"/>
      <c r="K331" s="102"/>
      <c r="L331" s="102"/>
      <c r="M331" s="102"/>
      <c r="N331" s="102"/>
      <c r="O331" s="102"/>
      <c r="P331" s="102"/>
      <c r="Q331" s="102"/>
      <c r="R331" s="102"/>
      <c r="S331" s="102"/>
      <c r="T331" s="102"/>
      <c r="U331" s="102" t="s">
        <v>62</v>
      </c>
      <c r="V331" s="102"/>
      <c r="W331" s="102"/>
      <c r="X331" s="102"/>
      <c r="Y331" s="102"/>
      <c r="Z331" s="102"/>
      <c r="AA331" s="102"/>
      <c r="AB331" s="102"/>
      <c r="AC331" s="102"/>
      <c r="AD331" s="102"/>
      <c r="AE331" s="102"/>
      <c r="AF331" s="102"/>
      <c r="AG331" s="102"/>
      <c r="AH331" s="102" t="s">
        <v>64</v>
      </c>
      <c r="AI331" s="102"/>
      <c r="AJ331" s="102"/>
      <c r="AK331" s="102"/>
      <c r="AL331" s="102"/>
      <c r="AM331" s="102"/>
      <c r="AN331" s="102"/>
      <c r="AO331" s="102"/>
      <c r="AP331" s="102"/>
      <c r="AQ331" s="102"/>
      <c r="AR331" s="102"/>
      <c r="AS331" s="102"/>
      <c r="AT331" s="102"/>
      <c r="AU331" s="102" t="s">
        <v>66</v>
      </c>
      <c r="AV331" s="102"/>
      <c r="AW331" s="102"/>
      <c r="AX331" s="102"/>
      <c r="AY331" s="102"/>
      <c r="AZ331" s="102"/>
      <c r="BA331" s="102"/>
      <c r="BB331" s="8"/>
      <c r="BC331" s="8"/>
      <c r="BD331" s="8"/>
      <c r="BE331" s="8"/>
      <c r="BF331" s="8"/>
      <c r="BG331" s="7"/>
      <c r="BM331" s="127"/>
      <c r="BN331" s="85" t="b">
        <v>0</v>
      </c>
      <c r="BP331" s="85" t="b">
        <v>0</v>
      </c>
      <c r="BR331" s="85" t="b">
        <v>0</v>
      </c>
      <c r="BT331" s="85" t="b">
        <v>0</v>
      </c>
      <c r="BV331" s="85" t="str">
        <f>IF(BN331=TRUE,"MAP3K5_Cascade","")</f>
        <v/>
      </c>
      <c r="BX331" s="85" t="str">
        <f>IF(BP331=TRUE,"MLK1_Cascade","")</f>
        <v/>
      </c>
      <c r="BZ331" s="85" t="str">
        <f>IF(BR331=TRUE,"MLK2_Cascade","")</f>
        <v/>
      </c>
      <c r="CB331" s="120" t="str">
        <f>IF(BT331=TRUE,"MLK3_Cascade","")</f>
        <v/>
      </c>
      <c r="CF331" s="116" t="s">
        <v>746</v>
      </c>
      <c r="CG331" s="119" t="s">
        <v>396</v>
      </c>
      <c r="CH331" s="85" t="b">
        <f t="shared" si="37"/>
        <v>0</v>
      </c>
      <c r="CI331" s="25"/>
      <c r="CJ331" s="25"/>
      <c r="CK331" s="25"/>
      <c r="CP331" s="85" t="b">
        <f t="shared" si="35"/>
        <v>0</v>
      </c>
      <c r="CQ331" s="85" t="b">
        <f t="shared" si="36"/>
        <v>0</v>
      </c>
      <c r="CY331" s="85" t="b">
        <f>CY156</f>
        <v>0</v>
      </c>
      <c r="DC331" s="25"/>
      <c r="DD331" s="86"/>
      <c r="DE331" s="86"/>
      <c r="DF331" s="86"/>
      <c r="DG331" s="86"/>
      <c r="DH331" s="86"/>
      <c r="DJ331" s="104"/>
      <c r="DS331" s="86"/>
    </row>
    <row r="332" spans="6:123">
      <c r="F332" s="10"/>
      <c r="G332" s="41"/>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8"/>
      <c r="BC332" s="8"/>
      <c r="BD332" s="8"/>
      <c r="BE332" s="8"/>
      <c r="BF332" s="8"/>
      <c r="BG332" s="7"/>
      <c r="BM332" s="127"/>
      <c r="CB332" s="120"/>
      <c r="CF332" s="116" t="s">
        <v>826</v>
      </c>
      <c r="CG332" s="119" t="s">
        <v>401</v>
      </c>
      <c r="CH332" s="85" t="b">
        <f t="shared" si="37"/>
        <v>0</v>
      </c>
      <c r="CI332" s="25"/>
      <c r="CJ332" s="25"/>
      <c r="CK332" s="25"/>
      <c r="CP332" s="85" t="b">
        <f t="shared" si="35"/>
        <v>0</v>
      </c>
      <c r="CQ332" s="85" t="b">
        <f t="shared" si="36"/>
        <v>0</v>
      </c>
      <c r="CZ332" s="85" t="b">
        <f>CZ157</f>
        <v>0</v>
      </c>
      <c r="DB332" s="85" t="b">
        <f>$DB$159</f>
        <v>0</v>
      </c>
      <c r="DC332" s="25"/>
      <c r="DD332" s="86"/>
      <c r="DE332" s="86"/>
      <c r="DF332" s="86"/>
      <c r="DG332" s="86"/>
      <c r="DH332" s="86"/>
      <c r="DJ332" s="104"/>
      <c r="DS332" s="86"/>
    </row>
    <row r="333" spans="6:123" ht="12.75" customHeight="1">
      <c r="F333" s="10"/>
      <c r="G333" s="41"/>
      <c r="H333" s="102" t="s">
        <v>68</v>
      </c>
      <c r="I333" s="102"/>
      <c r="J333" s="102"/>
      <c r="K333" s="102"/>
      <c r="L333" s="102"/>
      <c r="M333" s="102"/>
      <c r="N333" s="102"/>
      <c r="O333" s="102"/>
      <c r="P333" s="102"/>
      <c r="Q333" s="102"/>
      <c r="R333" s="102"/>
      <c r="S333" s="102"/>
      <c r="T333" s="102"/>
      <c r="U333" s="102" t="s">
        <v>71</v>
      </c>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8"/>
      <c r="BC333" s="8"/>
      <c r="BD333" s="8"/>
      <c r="BE333" s="8"/>
      <c r="BF333" s="8"/>
      <c r="BG333" s="7"/>
      <c r="BM333" s="127"/>
      <c r="BN333" s="85" t="b">
        <v>0</v>
      </c>
      <c r="BP333" s="85" t="b">
        <v>0</v>
      </c>
      <c r="BV333" s="85" t="str">
        <f>IF(BN333=TRUE,"MOS_Cascade","")</f>
        <v/>
      </c>
      <c r="BX333" s="85" t="str">
        <f>IF(BP333=TRUE,"RAF1_Cascade","")</f>
        <v/>
      </c>
      <c r="BZ333" s="85" t="str">
        <f>IF(BR333=TRUE,"TAK1-TAB1_Cascade","")</f>
        <v/>
      </c>
      <c r="CB333" s="120"/>
      <c r="CF333" s="116" t="s">
        <v>762</v>
      </c>
      <c r="CG333" s="119" t="s">
        <v>697</v>
      </c>
      <c r="CH333" s="85" t="b">
        <f t="shared" si="37"/>
        <v>0</v>
      </c>
      <c r="CI333" s="25"/>
      <c r="CJ333" s="25"/>
      <c r="CK333" s="25"/>
      <c r="CP333" s="85" t="b">
        <f t="shared" si="35"/>
        <v>0</v>
      </c>
      <c r="CQ333" s="85" t="b">
        <f t="shared" si="36"/>
        <v>0</v>
      </c>
      <c r="CY333" s="85" t="b">
        <f>CY156</f>
        <v>0</v>
      </c>
      <c r="DC333" s="25"/>
      <c r="DD333" s="86"/>
      <c r="DE333" s="86"/>
      <c r="DF333" s="86"/>
      <c r="DG333" s="86"/>
      <c r="DH333" s="86"/>
      <c r="DJ333" s="104"/>
      <c r="DS333" s="86"/>
    </row>
    <row r="334" spans="6:123" ht="12.75" customHeight="1">
      <c r="F334" s="10"/>
      <c r="G334" s="41"/>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8"/>
      <c r="BC334" s="8"/>
      <c r="BD334" s="8"/>
      <c r="BE334" s="8"/>
      <c r="BF334" s="8"/>
      <c r="BG334" s="7"/>
      <c r="BM334" s="127"/>
      <c r="CB334" s="120"/>
      <c r="CF334" s="116" t="s">
        <v>827</v>
      </c>
      <c r="CG334" s="119" t="s">
        <v>698</v>
      </c>
      <c r="CH334" s="85" t="b">
        <f t="shared" si="37"/>
        <v>0</v>
      </c>
      <c r="CI334" s="25"/>
      <c r="CJ334" s="25"/>
      <c r="CK334" s="25"/>
      <c r="CP334" s="85" t="b">
        <f t="shared" si="35"/>
        <v>0</v>
      </c>
      <c r="CQ334" s="85" t="b">
        <f t="shared" si="36"/>
        <v>0</v>
      </c>
      <c r="CZ334" s="85" t="b">
        <f>CZ157</f>
        <v>0</v>
      </c>
      <c r="DB334" s="85" t="b">
        <f>$DB$159</f>
        <v>0</v>
      </c>
      <c r="DC334" s="25"/>
      <c r="DD334" s="86"/>
      <c r="DE334" s="86"/>
      <c r="DF334" s="86"/>
      <c r="DG334" s="86"/>
      <c r="DH334" s="86"/>
      <c r="DJ334" s="104"/>
      <c r="DS334" s="86"/>
    </row>
    <row r="335" spans="6:123" ht="12.75" customHeight="1">
      <c r="F335" s="10"/>
      <c r="G335" s="113" t="s">
        <v>699</v>
      </c>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3"/>
      <c r="AW335" s="103"/>
      <c r="AX335" s="103"/>
      <c r="AY335" s="103"/>
      <c r="AZ335" s="103"/>
      <c r="BA335" s="103"/>
      <c r="BB335" s="9"/>
      <c r="BC335" s="9"/>
      <c r="BD335" s="8"/>
      <c r="BE335" s="8"/>
      <c r="BF335" s="9"/>
      <c r="BG335" s="7"/>
      <c r="BM335" s="127"/>
      <c r="CB335" s="120"/>
      <c r="CF335" s="116" t="s">
        <v>778</v>
      </c>
      <c r="CG335" s="119" t="s">
        <v>402</v>
      </c>
      <c r="CH335" s="85" t="b">
        <f t="shared" si="37"/>
        <v>0</v>
      </c>
      <c r="CI335" s="25"/>
      <c r="CJ335" s="25"/>
      <c r="CK335" s="25"/>
      <c r="CP335" s="85" t="b">
        <f t="shared" si="35"/>
        <v>0</v>
      </c>
      <c r="CQ335" s="85" t="b">
        <f t="shared" si="36"/>
        <v>0</v>
      </c>
      <c r="CY335" s="85" t="b">
        <f>CY156</f>
        <v>0</v>
      </c>
      <c r="DC335" s="25"/>
      <c r="DD335" s="86"/>
      <c r="DE335" s="86"/>
      <c r="DF335" s="86"/>
      <c r="DG335" s="86"/>
      <c r="DH335" s="86"/>
      <c r="DJ335" s="104"/>
      <c r="DS335" s="86"/>
    </row>
    <row r="336" spans="6:123" ht="12.75" customHeight="1">
      <c r="F336" s="10"/>
      <c r="G336" s="41"/>
      <c r="H336" s="102"/>
      <c r="I336" s="102"/>
      <c r="J336" s="102"/>
      <c r="K336" s="102"/>
      <c r="L336" s="102"/>
      <c r="M336" s="102"/>
      <c r="N336" s="102"/>
      <c r="O336" s="102"/>
      <c r="P336" s="111"/>
      <c r="Q336" s="111" t="s">
        <v>700</v>
      </c>
      <c r="R336" s="111"/>
      <c r="S336" s="102"/>
      <c r="T336" s="102"/>
      <c r="U336" s="102"/>
      <c r="V336" s="102"/>
      <c r="W336" s="102"/>
      <c r="X336" s="102"/>
      <c r="Y336" s="102"/>
      <c r="Z336" s="102"/>
      <c r="AA336" s="102"/>
      <c r="AB336" s="102"/>
      <c r="AC336" s="111"/>
      <c r="AD336" s="111" t="s">
        <v>660</v>
      </c>
      <c r="AE336" s="111"/>
      <c r="AF336" s="102"/>
      <c r="AG336" s="102"/>
      <c r="AH336" s="102"/>
      <c r="AI336" s="102"/>
      <c r="AJ336" s="102"/>
      <c r="AK336" s="102"/>
      <c r="AL336" s="102"/>
      <c r="AM336" s="102"/>
      <c r="AN336" s="102"/>
      <c r="AO336" s="102"/>
      <c r="AP336" s="111"/>
      <c r="AQ336" s="111" t="s">
        <v>701</v>
      </c>
      <c r="AR336" s="111"/>
      <c r="AS336" s="102"/>
      <c r="AT336" s="102"/>
      <c r="AU336" s="102"/>
      <c r="AV336" s="102"/>
      <c r="AW336" s="102"/>
      <c r="AX336" s="102"/>
      <c r="AY336" s="102"/>
      <c r="AZ336" s="102"/>
      <c r="BA336" s="102"/>
      <c r="BB336" s="102"/>
      <c r="BC336" s="111"/>
      <c r="BD336" s="111" t="s">
        <v>702</v>
      </c>
      <c r="BE336" s="111"/>
      <c r="BF336" s="9"/>
      <c r="BG336" s="7"/>
      <c r="BM336" s="127"/>
      <c r="CB336" s="120"/>
      <c r="CF336" s="118" t="s">
        <v>828</v>
      </c>
      <c r="CG336" s="119" t="s">
        <v>407</v>
      </c>
      <c r="CH336" s="85" t="b">
        <f t="shared" si="37"/>
        <v>0</v>
      </c>
      <c r="CI336" s="25"/>
      <c r="CJ336" s="25"/>
      <c r="CK336" s="25"/>
      <c r="CP336" s="85" t="b">
        <f t="shared" si="35"/>
        <v>0</v>
      </c>
      <c r="CQ336" s="85" t="b">
        <f t="shared" si="36"/>
        <v>0</v>
      </c>
      <c r="CZ336" s="85" t="b">
        <f>CZ157</f>
        <v>0</v>
      </c>
      <c r="DB336" s="85" t="b">
        <f>$DB$159</f>
        <v>0</v>
      </c>
      <c r="DC336" s="25"/>
      <c r="DD336" s="86"/>
      <c r="DE336" s="86"/>
      <c r="DF336" s="86"/>
      <c r="DG336" s="86"/>
      <c r="DH336" s="86"/>
      <c r="DJ336" s="104"/>
      <c r="DS336" s="86"/>
    </row>
    <row r="337" spans="6:123" ht="12.75" customHeight="1">
      <c r="F337" s="10"/>
      <c r="G337" s="33"/>
      <c r="H337" s="102" t="s">
        <v>38</v>
      </c>
      <c r="I337" s="102"/>
      <c r="J337" s="102"/>
      <c r="K337" s="102"/>
      <c r="L337" s="102"/>
      <c r="M337" s="102"/>
      <c r="N337" s="102"/>
      <c r="O337" s="102"/>
      <c r="P337" s="102"/>
      <c r="Q337" s="102"/>
      <c r="R337" s="102"/>
      <c r="S337" s="102"/>
      <c r="T337" s="102"/>
      <c r="U337" s="102" t="s">
        <v>40</v>
      </c>
      <c r="V337" s="102"/>
      <c r="W337" s="102"/>
      <c r="X337" s="102"/>
      <c r="Y337" s="102"/>
      <c r="Z337" s="102"/>
      <c r="AA337" s="102"/>
      <c r="AB337" s="102"/>
      <c r="AC337" s="102"/>
      <c r="AD337" s="102"/>
      <c r="AE337" s="102"/>
      <c r="AF337" s="102"/>
      <c r="AG337" s="102"/>
      <c r="AH337" s="102" t="s">
        <v>42</v>
      </c>
      <c r="AI337" s="102"/>
      <c r="AJ337" s="102"/>
      <c r="AK337" s="102"/>
      <c r="AL337" s="102"/>
      <c r="AM337" s="102"/>
      <c r="AN337" s="102"/>
      <c r="AO337" s="102"/>
      <c r="AP337" s="102"/>
      <c r="AQ337" s="102"/>
      <c r="AR337" s="102"/>
      <c r="AS337" s="102"/>
      <c r="AT337" s="102"/>
      <c r="AU337" s="102" t="s">
        <v>44</v>
      </c>
      <c r="AV337" s="102"/>
      <c r="AW337" s="102"/>
      <c r="AX337" s="102"/>
      <c r="AY337" s="102"/>
      <c r="AZ337" s="102"/>
      <c r="BA337" s="102"/>
      <c r="BB337" s="8"/>
      <c r="BC337" s="8"/>
      <c r="BD337" s="8"/>
      <c r="BE337" s="8"/>
      <c r="BF337" s="8"/>
      <c r="BG337" s="7"/>
      <c r="BM337" s="127"/>
      <c r="BN337" s="85" t="b">
        <v>0</v>
      </c>
      <c r="BP337" s="85" t="b">
        <v>0</v>
      </c>
      <c r="BR337" s="85" t="b">
        <v>0</v>
      </c>
      <c r="BT337" s="85" t="b">
        <v>0</v>
      </c>
      <c r="BV337" s="85" t="str">
        <f>IF(BN337=TRUE,"MAP2K1_Cascade","")</f>
        <v/>
      </c>
      <c r="BX337" s="85" t="str">
        <f>IF(BP337=TRUE,"MAP2K2_Cascade","")</f>
        <v/>
      </c>
      <c r="BZ337" s="85" t="str">
        <f>IF(BR337=TRUE,"MAP2K3_Cascade","")</f>
        <v/>
      </c>
      <c r="CB337" s="120" t="str">
        <f>IF(BT337=TRUE,"MAP2K4_Cascade","")</f>
        <v/>
      </c>
      <c r="CF337" s="118" t="s">
        <v>731</v>
      </c>
      <c r="CG337" s="119" t="s">
        <v>408</v>
      </c>
      <c r="CH337" s="85" t="b">
        <f t="shared" si="37"/>
        <v>0</v>
      </c>
      <c r="CI337" s="25"/>
      <c r="CJ337" s="25"/>
      <c r="CK337" s="25"/>
      <c r="CP337" s="85" t="b">
        <f t="shared" si="35"/>
        <v>0</v>
      </c>
      <c r="CQ337" s="85" t="b">
        <f t="shared" si="36"/>
        <v>0</v>
      </c>
      <c r="CY337" s="85" t="b">
        <f>CY156</f>
        <v>0</v>
      </c>
      <c r="DC337" s="25"/>
      <c r="DD337" s="86"/>
      <c r="DE337" s="86"/>
      <c r="DF337" s="86"/>
      <c r="DG337" s="86"/>
      <c r="DH337" s="86"/>
      <c r="DJ337" s="104"/>
      <c r="DS337" s="86"/>
    </row>
    <row r="338" spans="6:123" ht="12.75" customHeight="1">
      <c r="F338" s="10"/>
      <c r="G338" s="41"/>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8"/>
      <c r="BC338" s="8"/>
      <c r="BD338" s="8"/>
      <c r="BE338" s="8"/>
      <c r="BF338" s="8"/>
      <c r="BG338" s="7"/>
      <c r="BM338" s="127"/>
      <c r="CB338" s="120"/>
      <c r="CF338" s="116" t="s">
        <v>829</v>
      </c>
      <c r="CG338" s="119" t="s">
        <v>413</v>
      </c>
      <c r="CH338" s="85" t="b">
        <f t="shared" si="37"/>
        <v>0</v>
      </c>
      <c r="CI338" s="25"/>
      <c r="CJ338" s="25"/>
      <c r="CK338" s="25"/>
      <c r="CP338" s="85" t="b">
        <f t="shared" si="35"/>
        <v>0</v>
      </c>
      <c r="CQ338" s="85" t="b">
        <f t="shared" si="36"/>
        <v>0</v>
      </c>
      <c r="CZ338" s="85" t="b">
        <f>CZ157</f>
        <v>0</v>
      </c>
      <c r="DB338" s="85" t="b">
        <f>$DB$159</f>
        <v>0</v>
      </c>
      <c r="DC338" s="25"/>
      <c r="DD338" s="86"/>
      <c r="DE338" s="86"/>
      <c r="DF338" s="86"/>
      <c r="DG338" s="86"/>
      <c r="DH338" s="86"/>
      <c r="DJ338" s="104"/>
      <c r="DS338" s="86"/>
    </row>
    <row r="339" spans="6:123" ht="12.75" customHeight="1">
      <c r="F339" s="10"/>
      <c r="G339" s="41"/>
      <c r="H339" s="102" t="s">
        <v>46</v>
      </c>
      <c r="I339" s="102"/>
      <c r="J339" s="102"/>
      <c r="K339" s="102"/>
      <c r="L339" s="102"/>
      <c r="M339" s="102"/>
      <c r="N339" s="102"/>
      <c r="O339" s="102"/>
      <c r="P339" s="102"/>
      <c r="Q339" s="102"/>
      <c r="R339" s="102"/>
      <c r="S339" s="102"/>
      <c r="T339" s="102"/>
      <c r="U339" s="102" t="s">
        <v>48</v>
      </c>
      <c r="V339" s="102"/>
      <c r="W339" s="102"/>
      <c r="X339" s="102"/>
      <c r="Y339" s="102"/>
      <c r="Z339" s="102"/>
      <c r="AA339" s="102"/>
      <c r="AB339" s="102"/>
      <c r="AC339" s="102"/>
      <c r="AD339" s="102"/>
      <c r="AE339" s="102"/>
      <c r="AF339" s="102"/>
      <c r="AG339" s="102"/>
      <c r="AH339" s="102" t="s">
        <v>50</v>
      </c>
      <c r="AI339" s="102"/>
      <c r="AJ339" s="102"/>
      <c r="AK339" s="102"/>
      <c r="AL339" s="102"/>
      <c r="AM339" s="102"/>
      <c r="AN339" s="102"/>
      <c r="AO339" s="102"/>
      <c r="AP339" s="102"/>
      <c r="AQ339" s="102"/>
      <c r="AR339" s="102"/>
      <c r="AS339" s="102"/>
      <c r="AT339" s="102"/>
      <c r="AU339" s="102"/>
      <c r="AV339" s="102"/>
      <c r="AW339" s="102"/>
      <c r="AX339" s="102"/>
      <c r="AY339" s="102"/>
      <c r="AZ339" s="102"/>
      <c r="BA339" s="102"/>
      <c r="BB339" s="8"/>
      <c r="BC339" s="8"/>
      <c r="BD339" s="8"/>
      <c r="BE339" s="8"/>
      <c r="BF339" s="8"/>
      <c r="BG339" s="7"/>
      <c r="BM339" s="128"/>
      <c r="BN339" s="122" t="b">
        <v>0</v>
      </c>
      <c r="BO339" s="122"/>
      <c r="BP339" s="122" t="b">
        <v>0</v>
      </c>
      <c r="BQ339" s="122"/>
      <c r="BR339" s="122" t="b">
        <v>0</v>
      </c>
      <c r="BS339" s="122"/>
      <c r="BT339" s="122"/>
      <c r="BU339" s="122"/>
      <c r="BV339" s="122" t="str">
        <f>IF(BN339=TRUE,"MAP2K5_Cascade","")</f>
        <v/>
      </c>
      <c r="BW339" s="122"/>
      <c r="BX339" s="122" t="str">
        <f>IF(BP339=TRUE,"MAP2K6_Cascade","")</f>
        <v/>
      </c>
      <c r="BY339" s="122"/>
      <c r="BZ339" s="122" t="str">
        <f>IF(BR339=TRUE,"MAP2K7_Cascade","")</f>
        <v/>
      </c>
      <c r="CA339" s="122"/>
      <c r="CB339" s="123"/>
      <c r="CF339" s="116" t="s">
        <v>747</v>
      </c>
      <c r="CG339" s="119" t="s">
        <v>414</v>
      </c>
      <c r="CH339" s="85" t="b">
        <f t="shared" si="37"/>
        <v>0</v>
      </c>
      <c r="CI339" s="25"/>
      <c r="CJ339" s="25"/>
      <c r="CK339" s="25"/>
      <c r="CP339" s="85" t="b">
        <f t="shared" si="35"/>
        <v>0</v>
      </c>
      <c r="CQ339" s="85" t="b">
        <f t="shared" si="36"/>
        <v>0</v>
      </c>
      <c r="CY339" s="85" t="b">
        <f>CY156</f>
        <v>0</v>
      </c>
      <c r="DC339" s="25"/>
      <c r="DD339" s="86"/>
      <c r="DE339" s="86"/>
      <c r="DF339" s="86"/>
      <c r="DG339" s="86"/>
      <c r="DH339" s="86"/>
      <c r="DJ339" s="104"/>
      <c r="DS339" s="86"/>
    </row>
    <row r="340" spans="6:123" ht="12.75" customHeight="1">
      <c r="F340" s="10"/>
      <c r="G340" s="41"/>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5"/>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7"/>
      <c r="CF340" s="116" t="s">
        <v>830</v>
      </c>
      <c r="CG340" s="119" t="s">
        <v>416</v>
      </c>
      <c r="CH340" s="85" t="b">
        <f t="shared" si="37"/>
        <v>0</v>
      </c>
      <c r="CI340" s="25"/>
      <c r="CJ340" s="25"/>
      <c r="CK340" s="25"/>
      <c r="CP340" s="85" t="b">
        <f t="shared" si="35"/>
        <v>0</v>
      </c>
      <c r="CQ340" s="85" t="b">
        <f t="shared" si="36"/>
        <v>0</v>
      </c>
      <c r="CZ340" s="85" t="b">
        <f>CZ157</f>
        <v>0</v>
      </c>
      <c r="DB340" s="85" t="b">
        <f>$DB$159</f>
        <v>0</v>
      </c>
      <c r="DC340" s="25"/>
      <c r="DD340" s="86"/>
      <c r="DE340" s="86"/>
      <c r="DF340" s="86"/>
      <c r="DG340" s="86"/>
      <c r="DH340" s="86"/>
      <c r="DJ340" s="104"/>
      <c r="DS340" s="86"/>
    </row>
    <row r="341" spans="6:123">
      <c r="F341" s="10"/>
      <c r="G341" s="41"/>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7"/>
      <c r="CF341" s="116" t="s">
        <v>417</v>
      </c>
      <c r="CG341" s="119" t="s">
        <v>417</v>
      </c>
      <c r="CH341" s="85" t="b">
        <f t="shared" si="37"/>
        <v>0</v>
      </c>
      <c r="CI341" s="25"/>
      <c r="CJ341" s="25"/>
      <c r="CK341" s="25"/>
      <c r="CP341" s="85" t="b">
        <f t="shared" si="35"/>
        <v>0</v>
      </c>
      <c r="CQ341" s="85" t="b">
        <f t="shared" si="36"/>
        <v>0</v>
      </c>
      <c r="CR341" s="85" t="b">
        <f>$CR$149</f>
        <v>0</v>
      </c>
      <c r="CS341" s="85" t="b">
        <f>$CS$150</f>
        <v>0</v>
      </c>
      <c r="CY341" s="85" t="b">
        <f>CY156</f>
        <v>0</v>
      </c>
      <c r="DC341" s="25"/>
      <c r="DD341" s="86"/>
      <c r="DE341" s="86"/>
      <c r="DF341" s="86"/>
      <c r="DG341" s="86"/>
      <c r="DH341" s="86"/>
      <c r="DJ341" s="104"/>
      <c r="DS341" s="86"/>
    </row>
    <row r="342" spans="6:123">
      <c r="F342" s="10"/>
      <c r="G342" s="41"/>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7"/>
      <c r="CF342" s="116" t="s">
        <v>418</v>
      </c>
      <c r="CG342" s="119" t="s">
        <v>418</v>
      </c>
      <c r="CH342" s="85" t="b">
        <f t="shared" si="37"/>
        <v>0</v>
      </c>
      <c r="CI342" s="25"/>
      <c r="CJ342" s="25"/>
      <c r="CK342" s="25"/>
      <c r="CP342" s="85" t="b">
        <f t="shared" si="35"/>
        <v>0</v>
      </c>
      <c r="CQ342" s="85" t="b">
        <f t="shared" si="36"/>
        <v>0</v>
      </c>
      <c r="CR342" s="85" t="b">
        <f>$CR$150</f>
        <v>0</v>
      </c>
      <c r="CU342" s="85" t="b">
        <f>$CU$152</f>
        <v>0</v>
      </c>
      <c r="CW342" s="85" t="b">
        <f>$CW$154</f>
        <v>0</v>
      </c>
      <c r="CZ342" s="85" t="b">
        <f>CZ157</f>
        <v>0</v>
      </c>
      <c r="DB342" s="85" t="b">
        <f>$DB$159</f>
        <v>0</v>
      </c>
      <c r="DC342" s="25"/>
      <c r="DD342" s="86"/>
      <c r="DE342" s="86"/>
      <c r="DF342" s="86"/>
      <c r="DG342" s="86"/>
      <c r="DH342" s="86"/>
      <c r="DJ342" s="104"/>
      <c r="DS342" s="86"/>
    </row>
    <row r="343" spans="6:123">
      <c r="F343" s="10"/>
      <c r="G343" s="41"/>
      <c r="H343" s="56" t="s">
        <v>596</v>
      </c>
      <c r="I343" s="56"/>
      <c r="J343" s="56"/>
      <c r="K343" s="56"/>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7"/>
      <c r="CF343" s="116" t="s">
        <v>419</v>
      </c>
      <c r="CG343" s="119" t="s">
        <v>419</v>
      </c>
      <c r="CH343" s="85" t="b">
        <f t="shared" si="37"/>
        <v>0</v>
      </c>
      <c r="CI343" s="25"/>
      <c r="CJ343" s="25"/>
      <c r="CK343" s="25"/>
      <c r="CP343" s="85" t="b">
        <f t="shared" si="35"/>
        <v>0</v>
      </c>
      <c r="CQ343" s="85" t="b">
        <f t="shared" si="36"/>
        <v>0</v>
      </c>
      <c r="CS343" s="85" t="b">
        <f>$CS$150</f>
        <v>0</v>
      </c>
      <c r="CY343" s="85" t="b">
        <f>CY156</f>
        <v>0</v>
      </c>
      <c r="DC343" s="25"/>
      <c r="DD343" s="86"/>
      <c r="DE343" s="86"/>
      <c r="DF343" s="86"/>
      <c r="DG343" s="86"/>
      <c r="DH343" s="86"/>
      <c r="DJ343" s="104"/>
      <c r="DS343" s="86"/>
    </row>
    <row r="344" spans="6:123">
      <c r="F344" s="10"/>
      <c r="G344" s="41"/>
      <c r="H344" s="8"/>
      <c r="I344" s="56"/>
      <c r="J344" s="41" t="s">
        <v>597</v>
      </c>
      <c r="K344" s="56"/>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7"/>
      <c r="CF344" s="116" t="s">
        <v>420</v>
      </c>
      <c r="CG344" s="119" t="s">
        <v>420</v>
      </c>
      <c r="CH344" s="85" t="b">
        <f t="shared" si="37"/>
        <v>0</v>
      </c>
      <c r="CI344" s="25"/>
      <c r="CJ344" s="25"/>
      <c r="CK344" s="25"/>
      <c r="CP344" s="85" t="b">
        <f t="shared" si="35"/>
        <v>0</v>
      </c>
      <c r="CQ344" s="85" t="b">
        <f t="shared" si="36"/>
        <v>0</v>
      </c>
      <c r="CU344" s="85" t="b">
        <f>$CU$152</f>
        <v>0</v>
      </c>
      <c r="CW344" s="85" t="b">
        <f>$CW$154</f>
        <v>0</v>
      </c>
      <c r="CZ344" s="85" t="b">
        <f>CZ157</f>
        <v>0</v>
      </c>
      <c r="DB344" s="85" t="b">
        <f>$DB$159</f>
        <v>0</v>
      </c>
      <c r="DC344" s="25"/>
      <c r="DD344" s="86"/>
      <c r="DE344" s="86"/>
      <c r="DF344" s="86"/>
      <c r="DG344" s="86"/>
      <c r="DH344" s="86"/>
      <c r="DJ344" s="104"/>
      <c r="DS344" s="86"/>
    </row>
    <row r="345" spans="6:123">
      <c r="F345" s="10"/>
      <c r="G345" s="41"/>
      <c r="H345" s="8"/>
      <c r="I345" s="56"/>
      <c r="J345" s="56"/>
      <c r="K345" s="56"/>
      <c r="L345" s="5"/>
      <c r="M345" s="5"/>
      <c r="N345" s="5"/>
      <c r="O345" s="5"/>
      <c r="P345" s="5"/>
      <c r="Q345" s="5"/>
      <c r="R345" s="5"/>
      <c r="S345" s="5"/>
      <c r="T345" s="5"/>
      <c r="U345" s="8"/>
      <c r="V345" s="5"/>
      <c r="W345" s="5"/>
      <c r="X345" s="5"/>
      <c r="Y345" s="5"/>
      <c r="Z345" s="5"/>
      <c r="AA345" s="5"/>
      <c r="AB345" s="5"/>
      <c r="AC345" s="5"/>
      <c r="AD345" s="5"/>
      <c r="AE345" s="5"/>
      <c r="AF345" s="5"/>
      <c r="AG345" s="5"/>
      <c r="AH345" s="8"/>
      <c r="AI345" s="5"/>
      <c r="AJ345" s="5"/>
      <c r="AK345" s="5"/>
      <c r="AL345" s="5"/>
      <c r="AM345" s="5"/>
      <c r="AN345" s="5"/>
      <c r="AO345" s="5"/>
      <c r="AP345" s="5"/>
      <c r="AQ345" s="5"/>
      <c r="AR345" s="5"/>
      <c r="AS345" s="5"/>
      <c r="AT345" s="5"/>
      <c r="AU345" s="8"/>
      <c r="AV345" s="5"/>
      <c r="AW345" s="5"/>
      <c r="AX345" s="5"/>
      <c r="AY345" s="5"/>
      <c r="AZ345" s="5"/>
      <c r="BA345" s="5"/>
      <c r="BB345" s="5"/>
      <c r="BC345" s="5"/>
      <c r="BD345" s="5"/>
      <c r="BE345" s="5"/>
      <c r="BF345" s="5"/>
      <c r="BG345" s="7"/>
      <c r="CF345" s="116" t="s">
        <v>149</v>
      </c>
      <c r="CG345" s="119" t="s">
        <v>149</v>
      </c>
      <c r="CH345" s="85" t="b">
        <f t="shared" si="37"/>
        <v>0</v>
      </c>
      <c r="CI345" s="25"/>
      <c r="CJ345" s="25"/>
      <c r="CK345" s="25"/>
      <c r="CP345" s="85" t="b">
        <f t="shared" si="35"/>
        <v>0</v>
      </c>
      <c r="CQ345" s="85" t="b">
        <f t="shared" si="36"/>
        <v>0</v>
      </c>
      <c r="CS345" s="85" t="b">
        <f>$CS$150</f>
        <v>0</v>
      </c>
      <c r="CY345" s="85" t="b">
        <f>CY156</f>
        <v>0</v>
      </c>
      <c r="DC345" s="25"/>
      <c r="DD345" s="86"/>
      <c r="DE345" s="86"/>
      <c r="DF345" s="86"/>
      <c r="DG345" s="86"/>
      <c r="DH345" s="86"/>
      <c r="DJ345" s="104"/>
      <c r="DS345" s="86"/>
    </row>
    <row r="346" spans="6:123">
      <c r="F346" s="10"/>
      <c r="G346" s="41"/>
      <c r="H346" s="8"/>
      <c r="I346" s="56"/>
      <c r="J346" s="41" t="s">
        <v>598</v>
      </c>
      <c r="K346" s="56"/>
      <c r="L346" s="5"/>
      <c r="M346" s="5"/>
      <c r="N346" s="5"/>
      <c r="O346" s="5"/>
      <c r="P346" s="5"/>
      <c r="Q346" s="5"/>
      <c r="R346" s="5"/>
      <c r="S346" s="5"/>
      <c r="T346" s="5"/>
      <c r="U346" s="8"/>
      <c r="V346" s="5"/>
      <c r="W346" s="5"/>
      <c r="X346" s="5"/>
      <c r="Y346" s="5"/>
      <c r="Z346" s="5"/>
      <c r="AA346" s="5"/>
      <c r="AB346" s="5"/>
      <c r="AC346" s="5"/>
      <c r="AD346" s="5"/>
      <c r="AE346" s="5"/>
      <c r="AF346" s="5"/>
      <c r="AG346" s="5"/>
      <c r="AH346" s="8"/>
      <c r="AI346" s="5"/>
      <c r="AJ346" s="5"/>
      <c r="AK346" s="5"/>
      <c r="AL346" s="5"/>
      <c r="AM346" s="5"/>
      <c r="AN346" s="5"/>
      <c r="AO346" s="5"/>
      <c r="AP346" s="5"/>
      <c r="AQ346" s="5"/>
      <c r="AR346" s="5"/>
      <c r="AS346" s="5"/>
      <c r="AT346" s="5"/>
      <c r="AU346" s="8"/>
      <c r="AV346" s="5"/>
      <c r="AW346" s="5"/>
      <c r="AX346" s="5"/>
      <c r="AY346" s="5"/>
      <c r="AZ346" s="5"/>
      <c r="BA346" s="5"/>
      <c r="BB346" s="5"/>
      <c r="BC346" s="5"/>
      <c r="BD346" s="5"/>
      <c r="BE346" s="5"/>
      <c r="BF346" s="5"/>
      <c r="BG346" s="7"/>
      <c r="CF346" s="116" t="s">
        <v>423</v>
      </c>
      <c r="CG346" s="119" t="s">
        <v>423</v>
      </c>
      <c r="CH346" s="85" t="b">
        <f t="shared" si="37"/>
        <v>0</v>
      </c>
      <c r="CI346" s="25"/>
      <c r="CJ346" s="25"/>
      <c r="CK346" s="25"/>
      <c r="CP346" s="85" t="b">
        <f t="shared" si="35"/>
        <v>0</v>
      </c>
      <c r="CQ346" s="85" t="b">
        <f t="shared" si="36"/>
        <v>0</v>
      </c>
      <c r="CU346" s="85" t="b">
        <f>$CU$152</f>
        <v>0</v>
      </c>
      <c r="CW346" s="85" t="b">
        <f>$CW$154</f>
        <v>0</v>
      </c>
      <c r="CZ346" s="85" t="b">
        <f>CZ157</f>
        <v>0</v>
      </c>
      <c r="DB346" s="85" t="b">
        <f>$DB$159</f>
        <v>0</v>
      </c>
      <c r="DC346" s="25"/>
      <c r="DD346" s="86"/>
      <c r="DE346" s="86"/>
      <c r="DF346" s="86"/>
      <c r="DG346" s="86"/>
      <c r="DH346" s="86"/>
      <c r="DJ346" s="104"/>
      <c r="DS346" s="86"/>
    </row>
    <row r="347" spans="6:123">
      <c r="F347" s="10"/>
      <c r="G347" s="41"/>
      <c r="H347" s="8"/>
      <c r="I347" s="5"/>
      <c r="J347" s="5"/>
      <c r="K347" s="5"/>
      <c r="L347" s="5"/>
      <c r="M347" s="5"/>
      <c r="N347" s="5"/>
      <c r="O347" s="5"/>
      <c r="P347" s="5"/>
      <c r="Q347" s="5"/>
      <c r="R347" s="5"/>
      <c r="S347" s="5"/>
      <c r="T347" s="5"/>
      <c r="U347" s="8"/>
      <c r="V347" s="5"/>
      <c r="W347" s="5"/>
      <c r="X347" s="5"/>
      <c r="Y347" s="5"/>
      <c r="Z347" s="5"/>
      <c r="AA347" s="5"/>
      <c r="AB347" s="5"/>
      <c r="AC347" s="5"/>
      <c r="AD347" s="5"/>
      <c r="AE347" s="5"/>
      <c r="AF347" s="5"/>
      <c r="AG347" s="5"/>
      <c r="AH347" s="8"/>
      <c r="AI347" s="5"/>
      <c r="AJ347" s="5"/>
      <c r="AK347" s="5"/>
      <c r="AL347" s="5"/>
      <c r="AM347" s="5"/>
      <c r="AN347" s="5"/>
      <c r="AO347" s="5"/>
      <c r="AP347" s="5"/>
      <c r="AQ347" s="5"/>
      <c r="AR347" s="5"/>
      <c r="AS347" s="5"/>
      <c r="AT347" s="5"/>
      <c r="AU347" s="8"/>
      <c r="AV347" s="5"/>
      <c r="AW347" s="5"/>
      <c r="AX347" s="5"/>
      <c r="AY347" s="5"/>
      <c r="AZ347" s="5"/>
      <c r="BA347" s="5"/>
      <c r="BB347" s="5"/>
      <c r="BC347" s="5"/>
      <c r="BD347" s="5"/>
      <c r="BE347" s="5"/>
      <c r="BF347" s="5"/>
      <c r="BG347" s="7"/>
      <c r="CF347" s="116" t="s">
        <v>151</v>
      </c>
      <c r="CG347" s="119" t="s">
        <v>151</v>
      </c>
      <c r="CH347" s="85" t="b">
        <f t="shared" si="37"/>
        <v>0</v>
      </c>
      <c r="CI347" s="25"/>
      <c r="CJ347" s="25"/>
      <c r="CK347" s="25"/>
      <c r="CP347" s="85" t="b">
        <f t="shared" si="35"/>
        <v>0</v>
      </c>
      <c r="CQ347" s="85" t="b">
        <f t="shared" si="36"/>
        <v>0</v>
      </c>
      <c r="CS347" s="85" t="b">
        <f>$CS$150</f>
        <v>0</v>
      </c>
      <c r="CY347" s="85" t="b">
        <f>CY156</f>
        <v>0</v>
      </c>
      <c r="DC347" s="25"/>
      <c r="DD347" s="86"/>
      <c r="DE347" s="86"/>
      <c r="DF347" s="86"/>
      <c r="DG347" s="86"/>
      <c r="DH347" s="86"/>
      <c r="DJ347" s="104"/>
      <c r="DS347" s="86"/>
    </row>
    <row r="348" spans="6:123">
      <c r="F348" s="10"/>
      <c r="G348" s="41"/>
      <c r="H348" s="8"/>
      <c r="I348" s="5"/>
      <c r="J348" s="5"/>
      <c r="K348" s="5"/>
      <c r="L348" s="5"/>
      <c r="M348" s="5"/>
      <c r="N348" s="5"/>
      <c r="O348" s="5"/>
      <c r="P348" s="5"/>
      <c r="Q348" s="5"/>
      <c r="R348" s="5"/>
      <c r="S348" s="5"/>
      <c r="T348" s="5"/>
      <c r="U348" s="8"/>
      <c r="V348" s="5"/>
      <c r="W348" s="5"/>
      <c r="X348" s="5"/>
      <c r="Y348" s="5"/>
      <c r="Z348" s="5"/>
      <c r="AA348" s="5"/>
      <c r="AB348" s="5"/>
      <c r="AC348" s="5"/>
      <c r="AD348" s="5"/>
      <c r="AE348" s="5"/>
      <c r="AF348" s="5"/>
      <c r="AG348" s="5"/>
      <c r="AH348" s="8"/>
      <c r="AI348" s="5"/>
      <c r="AJ348" s="5"/>
      <c r="AK348" s="5"/>
      <c r="AL348" s="5"/>
      <c r="AM348" s="5"/>
      <c r="AN348" s="5"/>
      <c r="AO348" s="5"/>
      <c r="AP348" s="5"/>
      <c r="AQ348" s="5"/>
      <c r="AR348" s="5"/>
      <c r="AS348" s="5"/>
      <c r="AT348" s="5"/>
      <c r="AU348" s="8"/>
      <c r="AV348" s="5"/>
      <c r="AW348" s="5"/>
      <c r="AX348" s="5"/>
      <c r="AY348" s="5"/>
      <c r="AZ348" s="5"/>
      <c r="BA348" s="5"/>
      <c r="BB348" s="5"/>
      <c r="BC348" s="5"/>
      <c r="BD348" s="5"/>
      <c r="BE348" s="5"/>
      <c r="BF348" s="5"/>
      <c r="BG348" s="7"/>
      <c r="CF348" s="116" t="s">
        <v>424</v>
      </c>
      <c r="CG348" s="119" t="s">
        <v>424</v>
      </c>
      <c r="CH348" s="85" t="b">
        <f t="shared" si="37"/>
        <v>0</v>
      </c>
      <c r="CI348" s="25"/>
      <c r="CJ348" s="25"/>
      <c r="CK348" s="25"/>
      <c r="CP348" s="85" t="b">
        <f t="shared" si="35"/>
        <v>0</v>
      </c>
      <c r="CQ348" s="85" t="b">
        <f t="shared" si="36"/>
        <v>0</v>
      </c>
      <c r="CU348" s="85" t="b">
        <f>$CU$152</f>
        <v>0</v>
      </c>
      <c r="CW348" s="85" t="b">
        <f>$CW$154</f>
        <v>0</v>
      </c>
      <c r="CZ348" s="85" t="b">
        <f>CZ157</f>
        <v>0</v>
      </c>
      <c r="DB348" s="85" t="b">
        <f>$DB$159</f>
        <v>0</v>
      </c>
      <c r="DC348" s="25"/>
      <c r="DD348" s="86"/>
      <c r="DE348" s="86"/>
      <c r="DF348" s="86"/>
      <c r="DG348" s="86"/>
      <c r="DH348" s="86"/>
      <c r="DJ348" s="104"/>
      <c r="DS348" s="86"/>
    </row>
    <row r="349" spans="6:123">
      <c r="F349" s="10"/>
      <c r="G349" s="41"/>
      <c r="H349" s="8"/>
      <c r="I349" s="5"/>
      <c r="J349" s="5"/>
      <c r="K349" s="5"/>
      <c r="L349" s="5"/>
      <c r="M349" s="5"/>
      <c r="N349" s="5"/>
      <c r="O349" s="5"/>
      <c r="P349" s="5"/>
      <c r="Q349" s="5"/>
      <c r="R349" s="5"/>
      <c r="S349" s="5"/>
      <c r="T349" s="5"/>
      <c r="U349" s="8"/>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7"/>
      <c r="CF349" s="116" t="s">
        <v>152</v>
      </c>
      <c r="CG349" s="119" t="s">
        <v>152</v>
      </c>
      <c r="CH349" s="85" t="b">
        <f t="shared" si="37"/>
        <v>0</v>
      </c>
      <c r="CI349" s="25"/>
      <c r="CJ349" s="25"/>
      <c r="CK349" s="25"/>
      <c r="CP349" s="85" t="b">
        <f t="shared" si="35"/>
        <v>0</v>
      </c>
      <c r="CQ349" s="85" t="b">
        <f t="shared" si="36"/>
        <v>0</v>
      </c>
      <c r="CS349" s="85" t="b">
        <f>$CS$150</f>
        <v>0</v>
      </c>
      <c r="CY349" s="85" t="b">
        <f>CY156</f>
        <v>0</v>
      </c>
      <c r="DC349" s="25"/>
      <c r="DD349" s="86"/>
      <c r="DE349" s="86"/>
      <c r="DF349" s="86"/>
      <c r="DG349" s="86"/>
      <c r="DH349" s="86"/>
      <c r="DJ349" s="104"/>
      <c r="DS349" s="86"/>
    </row>
    <row r="350" spans="6:123">
      <c r="F350" s="35"/>
      <c r="G350" s="114"/>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4"/>
      <c r="CF350" s="116" t="s">
        <v>425</v>
      </c>
      <c r="CG350" s="119" t="s">
        <v>425</v>
      </c>
      <c r="CH350" s="85" t="b">
        <f t="shared" si="37"/>
        <v>0</v>
      </c>
      <c r="CI350" s="25"/>
      <c r="CJ350" s="25"/>
      <c r="CK350" s="25"/>
      <c r="CP350" s="85" t="b">
        <f t="shared" si="35"/>
        <v>0</v>
      </c>
      <c r="CQ350" s="85" t="b">
        <f t="shared" si="36"/>
        <v>0</v>
      </c>
      <c r="CU350" s="85" t="b">
        <f>$CU$152</f>
        <v>0</v>
      </c>
      <c r="CW350" s="85" t="b">
        <f>$CW$154</f>
        <v>0</v>
      </c>
      <c r="CZ350" s="85" t="b">
        <f>CZ157</f>
        <v>0</v>
      </c>
      <c r="DB350" s="85" t="b">
        <f>$DB$159</f>
        <v>0</v>
      </c>
      <c r="DC350" s="25"/>
      <c r="DD350" s="86"/>
      <c r="DE350" s="86"/>
      <c r="DF350" s="86"/>
      <c r="DG350" s="86"/>
      <c r="DH350" s="86"/>
      <c r="DJ350" s="104"/>
      <c r="DS350" s="86"/>
    </row>
    <row r="351" spans="6:123">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
      <c r="CF351" s="116" t="s">
        <v>153</v>
      </c>
      <c r="CG351" s="119" t="s">
        <v>153</v>
      </c>
      <c r="CH351" s="85" t="b">
        <f t="shared" si="37"/>
        <v>0</v>
      </c>
      <c r="CI351" s="25"/>
      <c r="CJ351" s="25"/>
      <c r="CK351" s="25"/>
      <c r="CP351" s="85" t="b">
        <f t="shared" si="35"/>
        <v>0</v>
      </c>
      <c r="CQ351" s="85" t="b">
        <f t="shared" si="36"/>
        <v>0</v>
      </c>
      <c r="CR351" s="85" t="b">
        <f>$CR$149</f>
        <v>0</v>
      </c>
      <c r="CS351" s="85" t="b">
        <f>$CS$150</f>
        <v>0</v>
      </c>
      <c r="CY351" s="85" t="b">
        <f>CY156</f>
        <v>0</v>
      </c>
      <c r="DC351" s="25"/>
      <c r="DD351" s="86"/>
      <c r="DE351" s="86"/>
      <c r="DF351" s="86"/>
      <c r="DG351" s="86"/>
      <c r="DH351" s="86"/>
      <c r="DJ351" s="104"/>
      <c r="DS351" s="86"/>
    </row>
    <row r="352" spans="6:123">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
      <c r="CF352" s="116" t="s">
        <v>426</v>
      </c>
      <c r="CG352" s="119" t="s">
        <v>426</v>
      </c>
      <c r="CH352" s="85" t="b">
        <f t="shared" si="37"/>
        <v>0</v>
      </c>
      <c r="CI352" s="25"/>
      <c r="CJ352" s="25"/>
      <c r="CK352" s="25"/>
      <c r="CP352" s="85" t="b">
        <f t="shared" si="35"/>
        <v>0</v>
      </c>
      <c r="CQ352" s="85" t="b">
        <f t="shared" si="36"/>
        <v>0</v>
      </c>
      <c r="CR352" s="85" t="b">
        <f>$CR$150</f>
        <v>0</v>
      </c>
      <c r="CU352" s="85" t="b">
        <f>$CU$152</f>
        <v>0</v>
      </c>
      <c r="CW352" s="85" t="b">
        <f>$CW$154</f>
        <v>0</v>
      </c>
      <c r="CZ352" s="85" t="b">
        <f>CZ157</f>
        <v>0</v>
      </c>
      <c r="DB352" s="85" t="b">
        <f>$DB$159</f>
        <v>0</v>
      </c>
      <c r="DC352" s="25"/>
      <c r="DD352" s="86"/>
      <c r="DE352" s="86"/>
      <c r="DF352" s="86"/>
      <c r="DG352" s="86"/>
      <c r="DH352" s="86"/>
      <c r="DJ352" s="104"/>
      <c r="DS352" s="86"/>
    </row>
    <row r="353" spans="6:123">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
      <c r="CF353" s="116" t="s">
        <v>732</v>
      </c>
      <c r="CG353" s="119" t="s">
        <v>703</v>
      </c>
      <c r="CH353" s="85" t="b">
        <f t="shared" si="37"/>
        <v>0</v>
      </c>
      <c r="CI353" s="25"/>
      <c r="CJ353" s="25"/>
      <c r="CK353" s="25"/>
      <c r="CP353" s="85" t="b">
        <f t="shared" si="35"/>
        <v>0</v>
      </c>
      <c r="CQ353" s="85" t="b">
        <f t="shared" si="36"/>
        <v>0</v>
      </c>
      <c r="CY353" s="85" t="b">
        <f>CY156</f>
        <v>0</v>
      </c>
      <c r="DC353" s="25"/>
      <c r="DD353" s="86"/>
      <c r="DE353" s="86"/>
      <c r="DF353" s="86"/>
      <c r="DG353" s="86"/>
      <c r="DH353" s="86"/>
      <c r="DJ353" s="104"/>
      <c r="DS353" s="86"/>
    </row>
    <row r="354" spans="6:123">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
      <c r="CF354" s="116" t="s">
        <v>831</v>
      </c>
      <c r="CG354" s="119" t="s">
        <v>704</v>
      </c>
      <c r="CH354" s="85" t="b">
        <f t="shared" si="37"/>
        <v>0</v>
      </c>
      <c r="CI354" s="25"/>
      <c r="CJ354" s="25"/>
      <c r="CK354" s="25"/>
      <c r="CP354" s="85" t="b">
        <f t="shared" ref="CP354:CP419" si="38">IF(COUNTIF(DJ:DJ,CF354)&gt;0,TRUE,FALSE)</f>
        <v>0</v>
      </c>
      <c r="CQ354" s="85" t="b">
        <f t="shared" ref="CQ354:CQ419" si="39">IF(COUNTIF($BU$164:$CB$339,CF354)&gt;0,TRUE,FALSE)</f>
        <v>0</v>
      </c>
      <c r="CZ354" s="85" t="b">
        <f>CZ157</f>
        <v>0</v>
      </c>
      <c r="DB354" s="85" t="b">
        <f>$DB$159</f>
        <v>0</v>
      </c>
      <c r="DC354" s="25"/>
      <c r="DD354" s="86"/>
      <c r="DE354" s="86"/>
      <c r="DF354" s="86"/>
      <c r="DG354" s="86"/>
      <c r="DH354" s="86"/>
      <c r="DJ354" s="104"/>
      <c r="DS354" s="86"/>
    </row>
    <row r="355" spans="6:123">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
      <c r="CF355" s="116" t="s">
        <v>748</v>
      </c>
      <c r="CG355" s="119" t="s">
        <v>705</v>
      </c>
      <c r="CH355" s="85" t="b">
        <f t="shared" ref="CH355:CH418" si="40">IF(COUNTIF(CP355:DC355,TRUE)=0,FALSE,TRUE)</f>
        <v>0</v>
      </c>
      <c r="CI355" s="25"/>
      <c r="CJ355" s="25"/>
      <c r="CK355" s="25"/>
      <c r="CP355" s="85" t="b">
        <f t="shared" si="38"/>
        <v>0</v>
      </c>
      <c r="CQ355" s="85" t="b">
        <f t="shared" si="39"/>
        <v>0</v>
      </c>
      <c r="CY355" s="85" t="b">
        <f>CY156</f>
        <v>0</v>
      </c>
      <c r="DC355" s="25"/>
      <c r="DD355" s="86"/>
      <c r="DE355" s="86"/>
      <c r="DF355" s="86"/>
      <c r="DG355" s="86"/>
      <c r="DH355" s="86"/>
      <c r="DJ355" s="104"/>
      <c r="DS355" s="86"/>
    </row>
    <row r="356" spans="6:123">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
      <c r="CF356" s="116" t="s">
        <v>832</v>
      </c>
      <c r="CG356" s="119" t="s">
        <v>706</v>
      </c>
      <c r="CH356" s="85" t="b">
        <f t="shared" si="40"/>
        <v>0</v>
      </c>
      <c r="CI356" s="25"/>
      <c r="CJ356" s="25"/>
      <c r="CK356" s="25"/>
      <c r="CP356" s="85" t="b">
        <f t="shared" si="38"/>
        <v>0</v>
      </c>
      <c r="CQ356" s="85" t="b">
        <f t="shared" si="39"/>
        <v>0</v>
      </c>
      <c r="CZ356" s="85" t="b">
        <f>CZ157</f>
        <v>0</v>
      </c>
      <c r="DB356" s="85" t="b">
        <f>$DB$159</f>
        <v>0</v>
      </c>
      <c r="DC356" s="25"/>
      <c r="DD356" s="86"/>
      <c r="DE356" s="86"/>
      <c r="DF356" s="86"/>
      <c r="DG356" s="86"/>
      <c r="DH356" s="86"/>
      <c r="DJ356" s="104"/>
      <c r="DS356" s="86"/>
    </row>
    <row r="357" spans="6:123">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
      <c r="CF357" s="116" t="s">
        <v>763</v>
      </c>
      <c r="CG357" s="119" t="s">
        <v>427</v>
      </c>
      <c r="CH357" s="85" t="b">
        <f t="shared" si="40"/>
        <v>0</v>
      </c>
      <c r="CI357" s="25"/>
      <c r="CJ357" s="25"/>
      <c r="CK357" s="25"/>
      <c r="CP357" s="85" t="b">
        <f t="shared" si="38"/>
        <v>0</v>
      </c>
      <c r="CQ357" s="85" t="b">
        <f t="shared" si="39"/>
        <v>0</v>
      </c>
      <c r="CY357" s="85" t="b">
        <f>CY156</f>
        <v>0</v>
      </c>
      <c r="DC357" s="25"/>
      <c r="DD357" s="86"/>
      <c r="DE357" s="86"/>
      <c r="DF357" s="86"/>
      <c r="DG357" s="86"/>
      <c r="DH357" s="86"/>
      <c r="DJ357" s="104"/>
      <c r="DS357" s="86"/>
    </row>
    <row r="358" spans="6:123">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
      <c r="CF358" s="116" t="s">
        <v>833</v>
      </c>
      <c r="CG358" s="119" t="s">
        <v>428</v>
      </c>
      <c r="CH358" s="85" t="b">
        <f t="shared" si="40"/>
        <v>0</v>
      </c>
      <c r="CI358" s="25"/>
      <c r="CJ358" s="25"/>
      <c r="CK358" s="25"/>
      <c r="CP358" s="85" t="b">
        <f t="shared" si="38"/>
        <v>0</v>
      </c>
      <c r="CQ358" s="85" t="b">
        <f t="shared" si="39"/>
        <v>0</v>
      </c>
      <c r="CZ358" s="85" t="b">
        <f>CZ157</f>
        <v>0</v>
      </c>
      <c r="DB358" s="85" t="b">
        <f>$DB$159</f>
        <v>0</v>
      </c>
      <c r="DC358" s="25"/>
      <c r="DD358" s="86"/>
      <c r="DE358" s="86"/>
      <c r="DF358" s="86"/>
      <c r="DG358" s="86"/>
      <c r="DH358" s="86"/>
      <c r="DJ358" s="104"/>
      <c r="DS358" s="86"/>
    </row>
    <row r="359" spans="6:123">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
      <c r="CF359" s="116" t="s">
        <v>156</v>
      </c>
      <c r="CG359" s="119" t="s">
        <v>156</v>
      </c>
      <c r="CH359" s="85" t="b">
        <f t="shared" si="40"/>
        <v>0</v>
      </c>
      <c r="CI359" s="25"/>
      <c r="CJ359" s="25"/>
      <c r="CK359" s="25"/>
      <c r="CP359" s="85" t="b">
        <f t="shared" si="38"/>
        <v>0</v>
      </c>
      <c r="CQ359" s="85" t="b">
        <f t="shared" si="39"/>
        <v>0</v>
      </c>
      <c r="CS359" s="85" t="b">
        <f>$CS$150</f>
        <v>0</v>
      </c>
      <c r="CY359" s="85" t="b">
        <f>CY156</f>
        <v>0</v>
      </c>
      <c r="DC359" s="25"/>
      <c r="DD359" s="86"/>
      <c r="DE359" s="86"/>
      <c r="DF359" s="86"/>
      <c r="DG359" s="86"/>
      <c r="DH359" s="86"/>
      <c r="DJ359" s="104"/>
      <c r="DS359" s="86"/>
    </row>
    <row r="360" spans="6:123">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
      <c r="CF360" s="116" t="s">
        <v>429</v>
      </c>
      <c r="CG360" s="119" t="s">
        <v>429</v>
      </c>
      <c r="CH360" s="85" t="b">
        <f t="shared" si="40"/>
        <v>0</v>
      </c>
      <c r="CI360" s="25"/>
      <c r="CJ360" s="25"/>
      <c r="CK360" s="25"/>
      <c r="CP360" s="85" t="b">
        <f t="shared" si="38"/>
        <v>0</v>
      </c>
      <c r="CQ360" s="85" t="b">
        <f t="shared" si="39"/>
        <v>0</v>
      </c>
      <c r="CU360" s="85" t="b">
        <f>$CU$152</f>
        <v>0</v>
      </c>
      <c r="CW360" s="85" t="b">
        <f>$CW$154</f>
        <v>0</v>
      </c>
      <c r="CZ360" s="85" t="b">
        <f>CZ157</f>
        <v>0</v>
      </c>
      <c r="DB360" s="85" t="b">
        <f>$DB$159</f>
        <v>0</v>
      </c>
      <c r="DC360" s="25"/>
      <c r="DD360" s="86"/>
      <c r="DE360" s="86"/>
      <c r="DF360" s="86"/>
      <c r="DG360" s="86"/>
      <c r="DH360" s="86"/>
      <c r="DJ360" s="104"/>
      <c r="DS360" s="86"/>
    </row>
    <row r="361" spans="6:123">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
      <c r="CF361" s="116" t="s">
        <v>157</v>
      </c>
      <c r="CG361" s="119" t="s">
        <v>157</v>
      </c>
      <c r="CH361" s="85" t="b">
        <f t="shared" si="40"/>
        <v>0</v>
      </c>
      <c r="CI361" s="25"/>
      <c r="CJ361" s="25"/>
      <c r="CK361" s="25"/>
      <c r="CP361" s="85" t="b">
        <f t="shared" si="38"/>
        <v>0</v>
      </c>
      <c r="CQ361" s="85" t="b">
        <f t="shared" si="39"/>
        <v>0</v>
      </c>
      <c r="CR361" s="85" t="b">
        <f>$CR$149</f>
        <v>0</v>
      </c>
      <c r="CS361" s="85" t="b">
        <f>$CS$150</f>
        <v>0</v>
      </c>
      <c r="CY361" s="85" t="b">
        <f>CY156</f>
        <v>0</v>
      </c>
      <c r="DC361" s="25"/>
      <c r="DD361" s="86"/>
      <c r="DE361" s="86"/>
      <c r="DF361" s="86"/>
      <c r="DG361" s="86"/>
      <c r="DH361" s="86"/>
      <c r="DJ361" s="104"/>
      <c r="DS361" s="86"/>
    </row>
    <row r="362" spans="6:123">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
      <c r="CF362" s="116" t="s">
        <v>430</v>
      </c>
      <c r="CG362" s="119" t="s">
        <v>430</v>
      </c>
      <c r="CH362" s="85" t="b">
        <f t="shared" si="40"/>
        <v>0</v>
      </c>
      <c r="CI362" s="25"/>
      <c r="CJ362" s="25"/>
      <c r="CK362" s="25"/>
      <c r="CP362" s="85" t="b">
        <f t="shared" si="38"/>
        <v>0</v>
      </c>
      <c r="CQ362" s="85" t="b">
        <f t="shared" si="39"/>
        <v>0</v>
      </c>
      <c r="CR362" s="85" t="b">
        <f>$CR$150</f>
        <v>0</v>
      </c>
      <c r="CU362" s="85" t="b">
        <f>$CU$152</f>
        <v>0</v>
      </c>
      <c r="CW362" s="85" t="b">
        <f>$CW$154</f>
        <v>0</v>
      </c>
      <c r="CZ362" s="85" t="b">
        <f>CZ157</f>
        <v>0</v>
      </c>
      <c r="DB362" s="85" t="b">
        <f>$DB$159</f>
        <v>0</v>
      </c>
      <c r="DC362" s="25"/>
      <c r="DD362" s="86"/>
      <c r="DE362" s="86"/>
      <c r="DF362" s="86"/>
      <c r="DG362" s="86"/>
      <c r="DH362" s="86"/>
      <c r="DJ362" s="104"/>
      <c r="DS362" s="86"/>
    </row>
    <row r="363" spans="6:123">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
      <c r="CF363" s="116" t="s">
        <v>749</v>
      </c>
      <c r="CG363" s="119" t="s">
        <v>707</v>
      </c>
      <c r="CH363" s="85" t="b">
        <f t="shared" si="40"/>
        <v>0</v>
      </c>
      <c r="CI363" s="25"/>
      <c r="CJ363" s="25"/>
      <c r="CK363" s="25"/>
      <c r="CP363" s="85" t="b">
        <f t="shared" si="38"/>
        <v>0</v>
      </c>
      <c r="CQ363" s="85" t="b">
        <f t="shared" si="39"/>
        <v>0</v>
      </c>
      <c r="CY363" s="85" t="b">
        <f>CY156</f>
        <v>0</v>
      </c>
      <c r="DC363" s="25"/>
      <c r="DD363" s="86"/>
      <c r="DE363" s="86"/>
      <c r="DF363" s="86"/>
      <c r="DG363" s="86"/>
      <c r="DH363" s="86"/>
      <c r="DJ363" s="104"/>
      <c r="DS363" s="86"/>
    </row>
    <row r="364" spans="6:123">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
      <c r="CF364" s="116" t="s">
        <v>834</v>
      </c>
      <c r="CG364" s="119" t="s">
        <v>708</v>
      </c>
      <c r="CH364" s="85" t="b">
        <f t="shared" si="40"/>
        <v>0</v>
      </c>
      <c r="CI364" s="25"/>
      <c r="CJ364" s="25"/>
      <c r="CK364" s="25"/>
      <c r="CP364" s="85" t="b">
        <f t="shared" si="38"/>
        <v>0</v>
      </c>
      <c r="CQ364" s="85" t="b">
        <f t="shared" si="39"/>
        <v>0</v>
      </c>
      <c r="CZ364" s="85" t="b">
        <f>CZ157</f>
        <v>0</v>
      </c>
      <c r="DB364" s="85" t="b">
        <f>$DB$159</f>
        <v>0</v>
      </c>
      <c r="DC364" s="25"/>
      <c r="DD364" s="86"/>
      <c r="DE364" s="86"/>
      <c r="DF364" s="86"/>
      <c r="DG364" s="86"/>
      <c r="DH364" s="86"/>
      <c r="DJ364" s="104"/>
      <c r="DS364" s="86"/>
    </row>
    <row r="365" spans="6:123">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
      <c r="CF365" s="116" t="s">
        <v>764</v>
      </c>
      <c r="CG365" s="119" t="s">
        <v>709</v>
      </c>
      <c r="CH365" s="85" t="b">
        <f t="shared" si="40"/>
        <v>0</v>
      </c>
      <c r="CI365" s="25"/>
      <c r="CJ365" s="25"/>
      <c r="CK365" s="25"/>
      <c r="CP365" s="85" t="b">
        <f t="shared" si="38"/>
        <v>0</v>
      </c>
      <c r="CQ365" s="85" t="b">
        <f t="shared" si="39"/>
        <v>0</v>
      </c>
      <c r="CY365" s="85" t="b">
        <f>CY156</f>
        <v>0</v>
      </c>
      <c r="DC365" s="25"/>
      <c r="DD365" s="86"/>
      <c r="DE365" s="86"/>
      <c r="DF365" s="86"/>
      <c r="DG365" s="86"/>
      <c r="DH365" s="86"/>
      <c r="DJ365" s="104"/>
      <c r="DS365" s="86"/>
    </row>
    <row r="366" spans="6:123">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
      <c r="CF366" s="118" t="s">
        <v>835</v>
      </c>
      <c r="CG366" s="119" t="s">
        <v>710</v>
      </c>
      <c r="CH366" s="85" t="b">
        <f t="shared" si="40"/>
        <v>0</v>
      </c>
      <c r="CI366" s="25"/>
      <c r="CJ366" s="25"/>
      <c r="CK366" s="25"/>
      <c r="CP366" s="85" t="b">
        <f t="shared" si="38"/>
        <v>0</v>
      </c>
      <c r="CQ366" s="85" t="b">
        <f t="shared" si="39"/>
        <v>0</v>
      </c>
      <c r="CZ366" s="85" t="b">
        <f>CZ157</f>
        <v>0</v>
      </c>
      <c r="DB366" s="85" t="b">
        <f>$DB$159</f>
        <v>0</v>
      </c>
      <c r="DC366" s="25"/>
      <c r="DD366" s="86"/>
      <c r="DE366" s="86"/>
      <c r="DF366" s="86"/>
      <c r="DG366" s="86"/>
      <c r="DH366" s="86"/>
      <c r="DJ366" s="104"/>
      <c r="DS366" s="86"/>
    </row>
    <row r="367" spans="6:123">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
      <c r="CF367" s="118" t="s">
        <v>779</v>
      </c>
      <c r="CG367" s="119" t="s">
        <v>711</v>
      </c>
      <c r="CH367" s="85" t="b">
        <f t="shared" si="40"/>
        <v>0</v>
      </c>
      <c r="CI367" s="25"/>
      <c r="CJ367" s="25"/>
      <c r="CK367" s="25"/>
      <c r="CP367" s="85" t="b">
        <f t="shared" si="38"/>
        <v>0</v>
      </c>
      <c r="CQ367" s="85" t="b">
        <f t="shared" si="39"/>
        <v>0</v>
      </c>
      <c r="CY367" s="85" t="b">
        <f>CY156</f>
        <v>0</v>
      </c>
      <c r="DC367" s="25"/>
      <c r="DD367" s="86"/>
      <c r="DE367" s="86"/>
      <c r="DF367" s="86"/>
      <c r="DG367" s="86"/>
      <c r="DH367" s="86"/>
      <c r="DJ367" s="104"/>
      <c r="DS367" s="86"/>
    </row>
    <row r="368" spans="6:123">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
      <c r="CF368" s="116" t="s">
        <v>836</v>
      </c>
      <c r="CG368" s="119" t="s">
        <v>712</v>
      </c>
      <c r="CH368" s="85" t="b">
        <f t="shared" si="40"/>
        <v>0</v>
      </c>
      <c r="CI368" s="25"/>
      <c r="CJ368" s="25"/>
      <c r="CK368" s="25"/>
      <c r="CP368" s="85" t="b">
        <f t="shared" si="38"/>
        <v>0</v>
      </c>
      <c r="CQ368" s="85" t="b">
        <f t="shared" si="39"/>
        <v>0</v>
      </c>
      <c r="CZ368" s="85" t="b">
        <f>CZ157</f>
        <v>0</v>
      </c>
      <c r="DB368" s="85" t="b">
        <f>$DB$159</f>
        <v>0</v>
      </c>
      <c r="DC368" s="25"/>
      <c r="DD368" s="86"/>
      <c r="DE368" s="86"/>
      <c r="DF368" s="86"/>
      <c r="DG368" s="86"/>
      <c r="DH368" s="86"/>
      <c r="DJ368" s="104"/>
      <c r="DS368" s="86"/>
    </row>
    <row r="369" spans="6:123">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
      <c r="CF369" s="116" t="s">
        <v>158</v>
      </c>
      <c r="CG369" s="119" t="s">
        <v>158</v>
      </c>
      <c r="CH369" s="85" t="b">
        <f t="shared" si="40"/>
        <v>0</v>
      </c>
      <c r="CI369" s="25"/>
      <c r="CJ369" s="25"/>
      <c r="CK369" s="25"/>
      <c r="CP369" s="85" t="b">
        <f t="shared" si="38"/>
        <v>0</v>
      </c>
      <c r="CQ369" s="85" t="b">
        <f t="shared" si="39"/>
        <v>0</v>
      </c>
      <c r="CS369" s="85" t="b">
        <f>$CS$150</f>
        <v>0</v>
      </c>
      <c r="CY369" s="85" t="b">
        <f>CY156</f>
        <v>0</v>
      </c>
      <c r="DC369" s="25"/>
      <c r="DD369" s="86"/>
      <c r="DE369" s="86"/>
      <c r="DF369" s="86"/>
      <c r="DG369" s="86"/>
      <c r="DH369" s="86"/>
      <c r="DJ369" s="104"/>
      <c r="DS369" s="86"/>
    </row>
    <row r="370" spans="6:123">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
      <c r="CF370" s="116" t="s">
        <v>431</v>
      </c>
      <c r="CG370" s="119" t="s">
        <v>431</v>
      </c>
      <c r="CH370" s="85" t="b">
        <f t="shared" si="40"/>
        <v>0</v>
      </c>
      <c r="CI370" s="25"/>
      <c r="CJ370" s="25"/>
      <c r="CK370" s="25"/>
      <c r="CP370" s="85" t="b">
        <f t="shared" si="38"/>
        <v>0</v>
      </c>
      <c r="CQ370" s="85" t="b">
        <f t="shared" si="39"/>
        <v>0</v>
      </c>
      <c r="CU370" s="85" t="b">
        <f>$CU$152</f>
        <v>0</v>
      </c>
      <c r="CW370" s="85" t="b">
        <f>$CW$154</f>
        <v>0</v>
      </c>
      <c r="CZ370" s="85" t="b">
        <f>CZ157</f>
        <v>0</v>
      </c>
      <c r="DB370" s="85" t="b">
        <f>$DB$159</f>
        <v>0</v>
      </c>
      <c r="DC370" s="25"/>
      <c r="DD370" s="86"/>
      <c r="DE370" s="86"/>
      <c r="DF370" s="86"/>
      <c r="DG370" s="86"/>
      <c r="DH370" s="86"/>
      <c r="DJ370" s="104"/>
      <c r="DS370" s="86"/>
    </row>
    <row r="371" spans="6:123">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
      <c r="CF371" s="116" t="s">
        <v>432</v>
      </c>
      <c r="CG371" s="119" t="s">
        <v>432</v>
      </c>
      <c r="CH371" s="85" t="b">
        <f t="shared" si="40"/>
        <v>0</v>
      </c>
      <c r="CI371" s="25"/>
      <c r="CJ371" s="25"/>
      <c r="CK371" s="25"/>
      <c r="CP371" s="85" t="b">
        <f t="shared" si="38"/>
        <v>0</v>
      </c>
      <c r="CQ371" s="85" t="b">
        <f t="shared" si="39"/>
        <v>0</v>
      </c>
      <c r="CR371" s="85" t="b">
        <f>$CR$149</f>
        <v>0</v>
      </c>
      <c r="CS371" s="85" t="b">
        <f>$CS$150</f>
        <v>0</v>
      </c>
      <c r="CY371" s="85" t="b">
        <f>CY156</f>
        <v>0</v>
      </c>
      <c r="DC371" s="25"/>
      <c r="DD371" s="86"/>
      <c r="DE371" s="86"/>
      <c r="DF371" s="86"/>
      <c r="DG371" s="86"/>
      <c r="DH371" s="86"/>
      <c r="DJ371" s="104"/>
      <c r="DS371" s="86"/>
    </row>
    <row r="372" spans="6:123">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
      <c r="CF372" s="116" t="s">
        <v>433</v>
      </c>
      <c r="CG372" s="119" t="s">
        <v>433</v>
      </c>
      <c r="CH372" s="85" t="b">
        <f t="shared" si="40"/>
        <v>0</v>
      </c>
      <c r="CI372" s="25"/>
      <c r="CJ372" s="25"/>
      <c r="CK372" s="25"/>
      <c r="CP372" s="85" t="b">
        <f t="shared" si="38"/>
        <v>0</v>
      </c>
      <c r="CQ372" s="85" t="b">
        <f t="shared" si="39"/>
        <v>0</v>
      </c>
      <c r="CR372" s="85" t="b">
        <f>$CR$150</f>
        <v>0</v>
      </c>
      <c r="CU372" s="85" t="b">
        <f>$CU$152</f>
        <v>0</v>
      </c>
      <c r="CW372" s="85" t="b">
        <f>$CW$154</f>
        <v>0</v>
      </c>
      <c r="CZ372" s="85" t="b">
        <f>CZ157</f>
        <v>0</v>
      </c>
      <c r="DB372" s="85" t="b">
        <f>$DB$159</f>
        <v>0</v>
      </c>
      <c r="DC372" s="25"/>
      <c r="DD372" s="86"/>
      <c r="DE372" s="86"/>
      <c r="DF372" s="86"/>
      <c r="DG372" s="86"/>
      <c r="DH372" s="86"/>
      <c r="DJ372" s="104"/>
      <c r="DS372" s="86"/>
    </row>
    <row r="373" spans="6:123">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
      <c r="CF373" s="116" t="s">
        <v>434</v>
      </c>
      <c r="CG373" s="119" t="s">
        <v>434</v>
      </c>
      <c r="CH373" s="85" t="b">
        <f t="shared" si="40"/>
        <v>0</v>
      </c>
      <c r="CI373" s="25"/>
      <c r="CJ373" s="25"/>
      <c r="CK373" s="25"/>
      <c r="CP373" s="85" t="b">
        <f t="shared" si="38"/>
        <v>0</v>
      </c>
      <c r="CQ373" s="85" t="b">
        <f t="shared" si="39"/>
        <v>0</v>
      </c>
      <c r="CS373" s="85" t="b">
        <f>$CS$150</f>
        <v>0</v>
      </c>
      <c r="CY373" s="85" t="b">
        <f>CY156</f>
        <v>0</v>
      </c>
      <c r="DC373" s="25"/>
      <c r="DD373" s="86"/>
      <c r="DE373" s="86"/>
      <c r="DF373" s="86"/>
      <c r="DG373" s="86"/>
      <c r="DH373" s="86"/>
      <c r="DJ373" s="104"/>
      <c r="DS373" s="86"/>
    </row>
    <row r="374" spans="6:123">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
      <c r="CF374" s="116" t="s">
        <v>435</v>
      </c>
      <c r="CG374" s="119" t="s">
        <v>435</v>
      </c>
      <c r="CH374" s="85" t="b">
        <f t="shared" si="40"/>
        <v>0</v>
      </c>
      <c r="CI374" s="25"/>
      <c r="CJ374" s="25"/>
      <c r="CK374" s="25"/>
      <c r="CP374" s="85" t="b">
        <f t="shared" si="38"/>
        <v>0</v>
      </c>
      <c r="CQ374" s="85" t="b">
        <f t="shared" si="39"/>
        <v>0</v>
      </c>
      <c r="CU374" s="85" t="b">
        <f>$CU$152</f>
        <v>0</v>
      </c>
      <c r="CW374" s="85" t="b">
        <f>$CW$154</f>
        <v>0</v>
      </c>
      <c r="CZ374" s="85" t="b">
        <f>CZ157</f>
        <v>0</v>
      </c>
      <c r="DB374" s="85" t="b">
        <f>$DB$159</f>
        <v>0</v>
      </c>
      <c r="DC374" s="25"/>
      <c r="DD374" s="86"/>
      <c r="DE374" s="86"/>
      <c r="DF374" s="86"/>
      <c r="DG374" s="86"/>
      <c r="DH374" s="86"/>
      <c r="DJ374" s="104"/>
      <c r="DS374" s="86"/>
    </row>
    <row r="375" spans="6:123">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
      <c r="CF375" s="116" t="s">
        <v>780</v>
      </c>
      <c r="CG375" s="119" t="s">
        <v>436</v>
      </c>
      <c r="CH375" s="85" t="b">
        <f t="shared" si="40"/>
        <v>0</v>
      </c>
      <c r="CI375" s="25"/>
      <c r="CJ375" s="25"/>
      <c r="CK375" s="25"/>
      <c r="CP375" s="85" t="b">
        <f t="shared" si="38"/>
        <v>0</v>
      </c>
      <c r="CQ375" s="85" t="b">
        <f t="shared" si="39"/>
        <v>0</v>
      </c>
      <c r="CY375" s="85" t="b">
        <f>CY156</f>
        <v>0</v>
      </c>
      <c r="DC375" s="25"/>
      <c r="DD375" s="86"/>
      <c r="DE375" s="86"/>
      <c r="DF375" s="86"/>
      <c r="DG375" s="86"/>
      <c r="DH375" s="86"/>
      <c r="DJ375" s="104"/>
      <c r="DS375" s="86"/>
    </row>
    <row r="376" spans="6:123">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
      <c r="CF376" s="116" t="s">
        <v>837</v>
      </c>
      <c r="CG376" s="119" t="s">
        <v>437</v>
      </c>
      <c r="CH376" s="85" t="b">
        <f t="shared" si="40"/>
        <v>0</v>
      </c>
      <c r="CI376" s="25"/>
      <c r="CJ376" s="25"/>
      <c r="CK376" s="25"/>
      <c r="CP376" s="85" t="b">
        <f t="shared" si="38"/>
        <v>0</v>
      </c>
      <c r="CQ376" s="85" t="b">
        <f t="shared" si="39"/>
        <v>0</v>
      </c>
      <c r="CZ376" s="85" t="b">
        <f>CZ157</f>
        <v>0</v>
      </c>
      <c r="DB376" s="85" t="b">
        <f>$DB$159</f>
        <v>0</v>
      </c>
      <c r="DC376" s="25"/>
      <c r="DD376" s="86"/>
      <c r="DE376" s="86"/>
      <c r="DF376" s="86"/>
      <c r="DG376" s="86"/>
      <c r="DH376" s="86"/>
      <c r="DJ376" s="104"/>
      <c r="DS376" s="86"/>
    </row>
    <row r="377" spans="6:123">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
      <c r="CF377" s="116" t="s">
        <v>733</v>
      </c>
      <c r="CG377" s="119" t="s">
        <v>438</v>
      </c>
      <c r="CH377" s="85" t="b">
        <f t="shared" si="40"/>
        <v>0</v>
      </c>
      <c r="CI377" s="25"/>
      <c r="CJ377" s="25"/>
      <c r="CK377" s="25"/>
      <c r="CP377" s="85" t="b">
        <f t="shared" si="38"/>
        <v>0</v>
      </c>
      <c r="CQ377" s="85" t="b">
        <f t="shared" si="39"/>
        <v>0</v>
      </c>
      <c r="CY377" s="85" t="b">
        <f>CY156</f>
        <v>0</v>
      </c>
      <c r="DC377" s="25"/>
      <c r="DD377" s="86"/>
      <c r="DE377" s="86"/>
      <c r="DF377" s="86"/>
      <c r="DG377" s="86"/>
      <c r="DH377" s="86"/>
      <c r="DJ377" s="104"/>
      <c r="DS377" s="86"/>
    </row>
    <row r="378" spans="6:123">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
      <c r="CF378" s="116" t="s">
        <v>838</v>
      </c>
      <c r="CG378" s="119" t="s">
        <v>439</v>
      </c>
      <c r="CH378" s="85" t="b">
        <f t="shared" si="40"/>
        <v>0</v>
      </c>
      <c r="CI378" s="25"/>
      <c r="CJ378" s="25"/>
      <c r="CK378" s="25"/>
      <c r="CP378" s="85" t="b">
        <f t="shared" si="38"/>
        <v>0</v>
      </c>
      <c r="CQ378" s="85" t="b">
        <f t="shared" si="39"/>
        <v>0</v>
      </c>
      <c r="CZ378" s="85" t="b">
        <f>CZ157</f>
        <v>0</v>
      </c>
      <c r="DB378" s="85" t="b">
        <f>$DB$159</f>
        <v>0</v>
      </c>
      <c r="DC378" s="25"/>
      <c r="DD378" s="86"/>
      <c r="DE378" s="86"/>
      <c r="DF378" s="86"/>
      <c r="DG378" s="86"/>
      <c r="DH378" s="86"/>
      <c r="DJ378" s="104"/>
      <c r="DS378" s="86"/>
    </row>
    <row r="379" spans="6:123">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
      <c r="CF379" s="116" t="s">
        <v>750</v>
      </c>
      <c r="CG379" s="119" t="s">
        <v>440</v>
      </c>
      <c r="CH379" s="85" t="b">
        <f t="shared" si="40"/>
        <v>0</v>
      </c>
      <c r="CI379" s="25"/>
      <c r="CJ379" s="25"/>
      <c r="CK379" s="25"/>
      <c r="CP379" s="85" t="b">
        <f t="shared" si="38"/>
        <v>0</v>
      </c>
      <c r="CQ379" s="85" t="b">
        <f t="shared" si="39"/>
        <v>0</v>
      </c>
      <c r="CY379" s="85" t="b">
        <f>CY156</f>
        <v>0</v>
      </c>
      <c r="DC379" s="25"/>
      <c r="DD379" s="86"/>
      <c r="DE379" s="86"/>
      <c r="DF379" s="86"/>
      <c r="DG379" s="86"/>
      <c r="DH379" s="86"/>
      <c r="DJ379" s="104"/>
      <c r="DS379" s="86"/>
    </row>
    <row r="380" spans="6:123">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
      <c r="CF380" s="116" t="s">
        <v>839</v>
      </c>
      <c r="CG380" s="119" t="s">
        <v>441</v>
      </c>
      <c r="CH380" s="85" t="b">
        <f t="shared" si="40"/>
        <v>0</v>
      </c>
      <c r="CI380" s="25"/>
      <c r="CJ380" s="25"/>
      <c r="CK380" s="25"/>
      <c r="CP380" s="85" t="b">
        <f t="shared" si="38"/>
        <v>0</v>
      </c>
      <c r="CQ380" s="85" t="b">
        <f t="shared" si="39"/>
        <v>0</v>
      </c>
      <c r="CZ380" s="85" t="b">
        <f>CZ157</f>
        <v>0</v>
      </c>
      <c r="DB380" s="85" t="b">
        <f>$DB$159</f>
        <v>0</v>
      </c>
      <c r="DC380" s="25"/>
      <c r="DD380" s="86"/>
      <c r="DE380" s="86"/>
      <c r="DF380" s="86"/>
      <c r="DG380" s="86"/>
      <c r="DH380" s="86"/>
      <c r="DJ380" s="104"/>
      <c r="DS380" s="86"/>
    </row>
    <row r="381" spans="6:123">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
      <c r="CF381" s="116" t="s">
        <v>765</v>
      </c>
      <c r="CG381" s="119" t="s">
        <v>442</v>
      </c>
      <c r="CH381" s="85" t="b">
        <f t="shared" si="40"/>
        <v>0</v>
      </c>
      <c r="CI381" s="25"/>
      <c r="CJ381" s="25"/>
      <c r="CK381" s="25"/>
      <c r="CP381" s="85" t="b">
        <f t="shared" si="38"/>
        <v>0</v>
      </c>
      <c r="CQ381" s="85" t="b">
        <f t="shared" si="39"/>
        <v>0</v>
      </c>
      <c r="CY381" s="85" t="b">
        <f>CY156</f>
        <v>0</v>
      </c>
      <c r="DC381" s="25"/>
      <c r="DD381" s="86"/>
      <c r="DE381" s="86"/>
      <c r="DF381" s="86"/>
      <c r="DG381" s="86"/>
      <c r="DH381" s="86"/>
      <c r="DJ381" s="104"/>
      <c r="DS381" s="86"/>
    </row>
    <row r="382" spans="6:123">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
      <c r="CF382" s="116" t="s">
        <v>840</v>
      </c>
      <c r="CG382" s="119" t="s">
        <v>443</v>
      </c>
      <c r="CH382" s="85" t="b">
        <f t="shared" si="40"/>
        <v>0</v>
      </c>
      <c r="CI382" s="25"/>
      <c r="CJ382" s="25"/>
      <c r="CK382" s="25"/>
      <c r="CP382" s="85" t="b">
        <f t="shared" si="38"/>
        <v>0</v>
      </c>
      <c r="CQ382" s="85" t="b">
        <f t="shared" si="39"/>
        <v>0</v>
      </c>
      <c r="CZ382" s="85" t="b">
        <f>CZ157</f>
        <v>0</v>
      </c>
      <c r="DB382" s="85" t="b">
        <f>$DB$159</f>
        <v>0</v>
      </c>
      <c r="DC382" s="25"/>
      <c r="DD382" s="86"/>
      <c r="DE382" s="86"/>
      <c r="DF382" s="86"/>
      <c r="DG382" s="86"/>
      <c r="DH382" s="86"/>
      <c r="DJ382" s="104"/>
      <c r="DS382" s="86"/>
    </row>
    <row r="383" spans="6:123">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
      <c r="CF383" s="116" t="s">
        <v>161</v>
      </c>
      <c r="CG383" s="119" t="s">
        <v>161</v>
      </c>
      <c r="CH383" s="85" t="b">
        <f t="shared" si="40"/>
        <v>0</v>
      </c>
      <c r="CI383" s="25"/>
      <c r="CJ383" s="25"/>
      <c r="CK383" s="25"/>
      <c r="CP383" s="85" t="b">
        <f t="shared" si="38"/>
        <v>0</v>
      </c>
      <c r="CQ383" s="85" t="b">
        <f t="shared" si="39"/>
        <v>0</v>
      </c>
      <c r="CS383" s="85" t="b">
        <f>$CS$150</f>
        <v>0</v>
      </c>
      <c r="CY383" s="85" t="b">
        <f>CY156</f>
        <v>0</v>
      </c>
      <c r="DC383" s="25"/>
      <c r="DD383" s="86"/>
      <c r="DE383" s="86"/>
      <c r="DF383" s="86"/>
      <c r="DG383" s="86"/>
      <c r="DH383" s="86"/>
      <c r="DJ383" s="104"/>
      <c r="DS383" s="86"/>
    </row>
    <row r="384" spans="6:123">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
      <c r="CF384" s="116" t="s">
        <v>444</v>
      </c>
      <c r="CG384" s="119" t="s">
        <v>444</v>
      </c>
      <c r="CH384" s="85" t="b">
        <f t="shared" si="40"/>
        <v>0</v>
      </c>
      <c r="CI384" s="25"/>
      <c r="CJ384" s="25"/>
      <c r="CK384" s="25"/>
      <c r="CP384" s="85" t="b">
        <f t="shared" si="38"/>
        <v>0</v>
      </c>
      <c r="CQ384" s="85" t="b">
        <f t="shared" si="39"/>
        <v>0</v>
      </c>
      <c r="CU384" s="85" t="b">
        <f>$CU$152</f>
        <v>0</v>
      </c>
      <c r="CW384" s="85" t="b">
        <f>$CW$154</f>
        <v>0</v>
      </c>
      <c r="CZ384" s="85" t="b">
        <f>CZ157</f>
        <v>0</v>
      </c>
      <c r="DB384" s="85" t="b">
        <f>$DB$159</f>
        <v>0</v>
      </c>
      <c r="DC384" s="25"/>
      <c r="DD384" s="86"/>
      <c r="DE384" s="86"/>
      <c r="DF384" s="86"/>
      <c r="DG384" s="86"/>
      <c r="DH384" s="86"/>
      <c r="DJ384" s="104"/>
      <c r="DS384" s="86"/>
    </row>
    <row r="385" spans="6:123">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
      <c r="CF385" s="116" t="s">
        <v>164</v>
      </c>
      <c r="CG385" s="119" t="s">
        <v>164</v>
      </c>
      <c r="CH385" s="85" t="b">
        <f t="shared" si="40"/>
        <v>0</v>
      </c>
      <c r="CI385" s="25"/>
      <c r="CJ385" s="25"/>
      <c r="CK385" s="25"/>
      <c r="CP385" s="85" t="b">
        <f t="shared" si="38"/>
        <v>0</v>
      </c>
      <c r="CQ385" s="85" t="b">
        <f t="shared" si="39"/>
        <v>0</v>
      </c>
      <c r="CS385" s="85" t="b">
        <f>$CS$150</f>
        <v>0</v>
      </c>
      <c r="CY385" s="85" t="b">
        <f>CY156</f>
        <v>0</v>
      </c>
      <c r="DC385" s="25"/>
      <c r="DD385" s="86"/>
      <c r="DE385" s="86"/>
      <c r="DF385" s="86"/>
      <c r="DG385" s="86"/>
      <c r="DH385" s="86"/>
      <c r="DJ385" s="104"/>
      <c r="DS385" s="86"/>
    </row>
    <row r="386" spans="6:123">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
      <c r="CF386" s="116" t="s">
        <v>445</v>
      </c>
      <c r="CG386" s="119" t="s">
        <v>445</v>
      </c>
      <c r="CH386" s="85" t="b">
        <f t="shared" si="40"/>
        <v>0</v>
      </c>
      <c r="CI386" s="25"/>
      <c r="CJ386" s="25"/>
      <c r="CK386" s="25"/>
      <c r="CP386" s="85" t="b">
        <f t="shared" si="38"/>
        <v>0</v>
      </c>
      <c r="CQ386" s="85" t="b">
        <f t="shared" si="39"/>
        <v>0</v>
      </c>
      <c r="CU386" s="85" t="b">
        <f>$CU$152</f>
        <v>0</v>
      </c>
      <c r="CW386" s="85" t="b">
        <f>$CW$154</f>
        <v>0</v>
      </c>
      <c r="CZ386" s="85" t="b">
        <f>CZ157</f>
        <v>0</v>
      </c>
      <c r="DB386" s="85" t="b">
        <f>$DB$159</f>
        <v>0</v>
      </c>
      <c r="DC386" s="25"/>
      <c r="DD386" s="86"/>
      <c r="DE386" s="86"/>
      <c r="DF386" s="86"/>
      <c r="DG386" s="86"/>
      <c r="DH386" s="86"/>
      <c r="DJ386" s="104"/>
      <c r="DS386" s="86"/>
    </row>
    <row r="387" spans="6:123">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
      <c r="CF387" s="116" t="s">
        <v>165</v>
      </c>
      <c r="CG387" s="119" t="s">
        <v>165</v>
      </c>
      <c r="CH387" s="85" t="b">
        <f t="shared" si="40"/>
        <v>0</v>
      </c>
      <c r="CI387" s="25"/>
      <c r="CJ387" s="25"/>
      <c r="CK387" s="25"/>
      <c r="CP387" s="85" t="b">
        <f t="shared" si="38"/>
        <v>0</v>
      </c>
      <c r="CQ387" s="85" t="b">
        <f t="shared" si="39"/>
        <v>0</v>
      </c>
      <c r="CR387" s="85" t="b">
        <f>$CR$149</f>
        <v>0</v>
      </c>
      <c r="CS387" s="85" t="b">
        <f>$CS$150</f>
        <v>0</v>
      </c>
      <c r="CY387" s="85" t="b">
        <f>CY156</f>
        <v>0</v>
      </c>
      <c r="DC387" s="25"/>
      <c r="DD387" s="86"/>
      <c r="DE387" s="86"/>
      <c r="DF387" s="86"/>
      <c r="DG387" s="86"/>
      <c r="DH387" s="86"/>
      <c r="DJ387" s="104"/>
      <c r="DS387" s="86"/>
    </row>
    <row r="388" spans="6:123">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
      <c r="CF388" s="116" t="s">
        <v>446</v>
      </c>
      <c r="CG388" s="119" t="s">
        <v>446</v>
      </c>
      <c r="CH388" s="85" t="b">
        <f t="shared" si="40"/>
        <v>0</v>
      </c>
      <c r="CI388" s="25"/>
      <c r="CJ388" s="25"/>
      <c r="CK388" s="25"/>
      <c r="CP388" s="85" t="b">
        <f t="shared" si="38"/>
        <v>0</v>
      </c>
      <c r="CQ388" s="85" t="b">
        <f t="shared" si="39"/>
        <v>0</v>
      </c>
      <c r="CR388" s="85" t="b">
        <f>$CR$150</f>
        <v>0</v>
      </c>
      <c r="CU388" s="85" t="b">
        <f>$CU$152</f>
        <v>0</v>
      </c>
      <c r="CW388" s="85" t="b">
        <f>$CW$154</f>
        <v>0</v>
      </c>
      <c r="CZ388" s="85" t="b">
        <f>CZ157</f>
        <v>0</v>
      </c>
      <c r="DB388" s="85" t="b">
        <f>$DB$159</f>
        <v>0</v>
      </c>
      <c r="DC388" s="25"/>
      <c r="DD388" s="86"/>
      <c r="DE388" s="86"/>
      <c r="DF388" s="86"/>
      <c r="DG388" s="86"/>
      <c r="DH388" s="86"/>
      <c r="DJ388" s="104"/>
      <c r="DS388" s="86"/>
    </row>
    <row r="389" spans="6:123">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
      <c r="CF389" s="116" t="s">
        <v>166</v>
      </c>
      <c r="CG389" s="119" t="s">
        <v>166</v>
      </c>
      <c r="CH389" s="85" t="b">
        <f t="shared" si="40"/>
        <v>0</v>
      </c>
      <c r="CI389" s="25"/>
      <c r="CJ389" s="25"/>
      <c r="CK389" s="25"/>
      <c r="CP389" s="85" t="b">
        <f t="shared" si="38"/>
        <v>0</v>
      </c>
      <c r="CQ389" s="85" t="b">
        <f t="shared" si="39"/>
        <v>0</v>
      </c>
      <c r="CS389" s="85" t="b">
        <f>$CS$150</f>
        <v>0</v>
      </c>
      <c r="CY389" s="85" t="b">
        <f>CY156</f>
        <v>0</v>
      </c>
      <c r="DC389" s="25"/>
      <c r="DD389" s="86"/>
      <c r="DE389" s="86"/>
      <c r="DF389" s="86"/>
      <c r="DG389" s="86"/>
      <c r="DH389" s="86"/>
      <c r="DJ389" s="104"/>
      <c r="DS389" s="86"/>
    </row>
    <row r="390" spans="6:123">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
      <c r="CF390" s="118" t="s">
        <v>447</v>
      </c>
      <c r="CG390" s="119" t="s">
        <v>447</v>
      </c>
      <c r="CH390" s="85" t="b">
        <f t="shared" si="40"/>
        <v>0</v>
      </c>
      <c r="CI390" s="25"/>
      <c r="CJ390" s="25"/>
      <c r="CK390" s="25"/>
      <c r="CP390" s="85" t="b">
        <f t="shared" si="38"/>
        <v>0</v>
      </c>
      <c r="CQ390" s="85" t="b">
        <f t="shared" si="39"/>
        <v>0</v>
      </c>
      <c r="CU390" s="85" t="b">
        <f>$CU$152</f>
        <v>0</v>
      </c>
      <c r="CW390" s="85" t="b">
        <f>$CW$154</f>
        <v>0</v>
      </c>
      <c r="CZ390" s="85" t="b">
        <f>CZ157</f>
        <v>0</v>
      </c>
      <c r="DB390" s="85" t="b">
        <f>$DB$159</f>
        <v>0</v>
      </c>
      <c r="DC390" s="25"/>
      <c r="DD390" s="86"/>
      <c r="DE390" s="86"/>
      <c r="DF390" s="86"/>
      <c r="DG390" s="86"/>
      <c r="DH390" s="86"/>
      <c r="DJ390" s="104"/>
      <c r="DS390" s="86"/>
    </row>
    <row r="391" spans="6:123">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
      <c r="CF391" s="118" t="s">
        <v>167</v>
      </c>
      <c r="CG391" s="119" t="s">
        <v>167</v>
      </c>
      <c r="CH391" s="85" t="b">
        <f t="shared" si="40"/>
        <v>0</v>
      </c>
      <c r="CI391" s="25"/>
      <c r="CJ391" s="25"/>
      <c r="CK391" s="25"/>
      <c r="CP391" s="85" t="b">
        <f t="shared" si="38"/>
        <v>0</v>
      </c>
      <c r="CQ391" s="85" t="b">
        <f t="shared" si="39"/>
        <v>0</v>
      </c>
      <c r="CR391" s="85" t="b">
        <f>$CR$149</f>
        <v>0</v>
      </c>
      <c r="CS391" s="85" t="b">
        <f>$CS$150</f>
        <v>0</v>
      </c>
      <c r="CY391" s="85" t="b">
        <f>CY156</f>
        <v>0</v>
      </c>
      <c r="DC391" s="25"/>
      <c r="DD391" s="86"/>
      <c r="DE391" s="86"/>
      <c r="DF391" s="86"/>
      <c r="DG391" s="86"/>
      <c r="DH391" s="86"/>
      <c r="DJ391" s="104"/>
      <c r="DS391" s="86"/>
    </row>
    <row r="392" spans="6:123">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
      <c r="CF392" s="116" t="s">
        <v>448</v>
      </c>
      <c r="CG392" s="119" t="s">
        <v>448</v>
      </c>
      <c r="CH392" s="85" t="b">
        <f t="shared" si="40"/>
        <v>0</v>
      </c>
      <c r="CI392" s="25"/>
      <c r="CJ392" s="25"/>
      <c r="CK392" s="25"/>
      <c r="CP392" s="85" t="b">
        <f t="shared" si="38"/>
        <v>0</v>
      </c>
      <c r="CQ392" s="85" t="b">
        <f t="shared" si="39"/>
        <v>0</v>
      </c>
      <c r="CR392" s="85" t="b">
        <f>$CR$150</f>
        <v>0</v>
      </c>
      <c r="CU392" s="85" t="b">
        <f>$CU$152</f>
        <v>0</v>
      </c>
      <c r="CW392" s="85" t="b">
        <f>$CW$154</f>
        <v>0</v>
      </c>
      <c r="CZ392" s="85" t="b">
        <f>CZ157</f>
        <v>0</v>
      </c>
      <c r="DB392" s="85" t="b">
        <f>$DB$159</f>
        <v>0</v>
      </c>
      <c r="DC392" s="25"/>
      <c r="DD392" s="86"/>
      <c r="DE392" s="86"/>
      <c r="DF392" s="86"/>
      <c r="DG392" s="86"/>
      <c r="DH392" s="86"/>
      <c r="DJ392" s="104"/>
      <c r="DS392" s="86"/>
    </row>
    <row r="393" spans="6:123">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
      <c r="CF393" s="116" t="s">
        <v>170</v>
      </c>
      <c r="CG393" s="119" t="s">
        <v>170</v>
      </c>
      <c r="CH393" s="85" t="b">
        <f t="shared" si="40"/>
        <v>0</v>
      </c>
      <c r="CI393" s="25"/>
      <c r="CJ393" s="25"/>
      <c r="CK393" s="25"/>
      <c r="CP393" s="85" t="b">
        <f t="shared" si="38"/>
        <v>0</v>
      </c>
      <c r="CQ393" s="85" t="b">
        <f t="shared" si="39"/>
        <v>0</v>
      </c>
      <c r="CS393" s="85" t="b">
        <f>$CS$150</f>
        <v>0</v>
      </c>
      <c r="CY393" s="85" t="b">
        <f>CY156</f>
        <v>0</v>
      </c>
      <c r="DC393" s="25"/>
      <c r="DD393" s="86"/>
      <c r="DE393" s="86"/>
      <c r="DF393" s="86"/>
      <c r="DG393" s="86"/>
      <c r="DH393" s="86"/>
      <c r="DJ393" s="104"/>
      <c r="DS393" s="86"/>
    </row>
    <row r="394" spans="6:123">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
      <c r="CF394" s="116" t="s">
        <v>449</v>
      </c>
      <c r="CG394" s="119" t="s">
        <v>449</v>
      </c>
      <c r="CH394" s="85" t="b">
        <f t="shared" si="40"/>
        <v>0</v>
      </c>
      <c r="CI394" s="25"/>
      <c r="CJ394" s="25"/>
      <c r="CK394" s="25"/>
      <c r="CP394" s="85" t="b">
        <f t="shared" si="38"/>
        <v>0</v>
      </c>
      <c r="CQ394" s="85" t="b">
        <f t="shared" si="39"/>
        <v>0</v>
      </c>
      <c r="CU394" s="85" t="b">
        <f>$CU$152</f>
        <v>0</v>
      </c>
      <c r="CW394" s="85" t="b">
        <f>$CW$154</f>
        <v>0</v>
      </c>
      <c r="CZ394" s="85" t="b">
        <f>CZ157</f>
        <v>0</v>
      </c>
      <c r="DB394" s="85" t="b">
        <f>$DB$159</f>
        <v>0</v>
      </c>
      <c r="DC394" s="25"/>
      <c r="DD394" s="86"/>
      <c r="DE394" s="86"/>
      <c r="DF394" s="86"/>
      <c r="DG394" s="86"/>
      <c r="DH394" s="86"/>
      <c r="DJ394" s="104"/>
      <c r="DS394" s="86"/>
    </row>
    <row r="395" spans="6:123">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
      <c r="CF395" s="116" t="s">
        <v>450</v>
      </c>
      <c r="CG395" s="119" t="s">
        <v>450</v>
      </c>
      <c r="CH395" s="85" t="b">
        <f t="shared" si="40"/>
        <v>0</v>
      </c>
      <c r="CI395" s="25"/>
      <c r="CJ395" s="25"/>
      <c r="CK395" s="25"/>
      <c r="CP395" s="85" t="b">
        <f t="shared" si="38"/>
        <v>0</v>
      </c>
      <c r="CQ395" s="85" t="b">
        <f t="shared" si="39"/>
        <v>0</v>
      </c>
      <c r="CR395" s="85" t="b">
        <f>$CR$149</f>
        <v>0</v>
      </c>
      <c r="CS395" s="85" t="b">
        <f>$CS$150</f>
        <v>0</v>
      </c>
      <c r="CY395" s="85" t="b">
        <f>CY156</f>
        <v>0</v>
      </c>
      <c r="DC395" s="25"/>
      <c r="DD395" s="86"/>
      <c r="DE395" s="86"/>
      <c r="DF395" s="86"/>
      <c r="DG395" s="86"/>
      <c r="DH395" s="86"/>
      <c r="DJ395" s="104"/>
      <c r="DS395" s="86"/>
    </row>
    <row r="396" spans="6:123">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
      <c r="CF396" s="116" t="s">
        <v>451</v>
      </c>
      <c r="CG396" s="119" t="s">
        <v>451</v>
      </c>
      <c r="CH396" s="85" t="b">
        <f t="shared" si="40"/>
        <v>0</v>
      </c>
      <c r="CI396" s="25"/>
      <c r="CJ396" s="25"/>
      <c r="CK396" s="25"/>
      <c r="CP396" s="85" t="b">
        <f t="shared" si="38"/>
        <v>0</v>
      </c>
      <c r="CQ396" s="85" t="b">
        <f t="shared" si="39"/>
        <v>0</v>
      </c>
      <c r="CR396" s="85" t="b">
        <f>$CR$150</f>
        <v>0</v>
      </c>
      <c r="CU396" s="85" t="b">
        <f>$CU$152</f>
        <v>0</v>
      </c>
      <c r="CW396" s="85" t="b">
        <f>$CW$154</f>
        <v>0</v>
      </c>
      <c r="CZ396" s="85" t="b">
        <f>CZ157</f>
        <v>0</v>
      </c>
      <c r="DB396" s="85" t="b">
        <f>$DB$159</f>
        <v>0</v>
      </c>
      <c r="DC396" s="25"/>
      <c r="DD396" s="86"/>
      <c r="DE396" s="86"/>
      <c r="DF396" s="86"/>
      <c r="DG396" s="86"/>
      <c r="DH396" s="86"/>
      <c r="DJ396" s="104"/>
      <c r="DS396" s="86"/>
    </row>
    <row r="397" spans="6:123">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
      <c r="CF397" s="116" t="s">
        <v>452</v>
      </c>
      <c r="CG397" s="119" t="s">
        <v>452</v>
      </c>
      <c r="CH397" s="85" t="b">
        <f t="shared" si="40"/>
        <v>0</v>
      </c>
      <c r="CI397" s="25"/>
      <c r="CJ397" s="25"/>
      <c r="CK397" s="25"/>
      <c r="CP397" s="85" t="b">
        <f t="shared" si="38"/>
        <v>0</v>
      </c>
      <c r="CQ397" s="85" t="b">
        <f t="shared" si="39"/>
        <v>0</v>
      </c>
      <c r="CS397" s="85" t="b">
        <f>$CS$150</f>
        <v>0</v>
      </c>
      <c r="CY397" s="85" t="b">
        <f>CY156</f>
        <v>0</v>
      </c>
      <c r="DC397" s="25"/>
      <c r="DD397" s="86"/>
      <c r="DE397" s="86"/>
      <c r="DF397" s="86"/>
      <c r="DG397" s="86"/>
      <c r="DH397" s="86"/>
      <c r="DJ397" s="104"/>
      <c r="DS397" s="86"/>
    </row>
    <row r="398" spans="6:123">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
      <c r="CF398" s="116" t="s">
        <v>453</v>
      </c>
      <c r="CG398" s="119" t="s">
        <v>453</v>
      </c>
      <c r="CH398" s="85" t="b">
        <f t="shared" si="40"/>
        <v>0</v>
      </c>
      <c r="CI398" s="25"/>
      <c r="CJ398" s="25"/>
      <c r="CK398" s="25"/>
      <c r="CP398" s="85" t="b">
        <f t="shared" si="38"/>
        <v>0</v>
      </c>
      <c r="CQ398" s="85" t="b">
        <f t="shared" si="39"/>
        <v>0</v>
      </c>
      <c r="CU398" s="85" t="b">
        <f>$CU$152</f>
        <v>0</v>
      </c>
      <c r="CW398" s="85" t="b">
        <f>$CW$154</f>
        <v>0</v>
      </c>
      <c r="CZ398" s="85" t="b">
        <f>CZ157</f>
        <v>0</v>
      </c>
      <c r="DB398" s="85" t="b">
        <f>$DB$159</f>
        <v>0</v>
      </c>
      <c r="DC398" s="25"/>
      <c r="DD398" s="86"/>
      <c r="DE398" s="86"/>
      <c r="DF398" s="86"/>
      <c r="DG398" s="86"/>
      <c r="DH398" s="86"/>
      <c r="DJ398" s="104"/>
      <c r="DS398" s="86"/>
    </row>
    <row r="399" spans="6:123">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
      <c r="CF399" s="116" t="s">
        <v>171</v>
      </c>
      <c r="CG399" s="119" t="s">
        <v>171</v>
      </c>
      <c r="CH399" s="85" t="b">
        <f t="shared" si="40"/>
        <v>0</v>
      </c>
      <c r="CI399" s="25"/>
      <c r="CJ399" s="25"/>
      <c r="CK399" s="25"/>
      <c r="CP399" s="85" t="b">
        <f t="shared" si="38"/>
        <v>0</v>
      </c>
      <c r="CQ399" s="85" t="b">
        <f t="shared" si="39"/>
        <v>0</v>
      </c>
      <c r="CR399" s="85" t="b">
        <f>$CR$149</f>
        <v>0</v>
      </c>
      <c r="CS399" s="85" t="b">
        <f>$CS$150</f>
        <v>0</v>
      </c>
      <c r="CY399" s="85" t="b">
        <f>CY156</f>
        <v>0</v>
      </c>
      <c r="DC399" s="25"/>
      <c r="DD399" s="86"/>
      <c r="DE399" s="86"/>
      <c r="DF399" s="86"/>
      <c r="DG399" s="86"/>
      <c r="DH399" s="86"/>
      <c r="DJ399" s="104"/>
      <c r="DS399" s="86"/>
    </row>
    <row r="400" spans="6:123">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
      <c r="CF400" s="116" t="s">
        <v>454</v>
      </c>
      <c r="CG400" s="119" t="s">
        <v>454</v>
      </c>
      <c r="CH400" s="85" t="b">
        <f t="shared" si="40"/>
        <v>0</v>
      </c>
      <c r="CI400" s="25"/>
      <c r="CJ400" s="25"/>
      <c r="CK400" s="25"/>
      <c r="CP400" s="85" t="b">
        <f t="shared" si="38"/>
        <v>0</v>
      </c>
      <c r="CQ400" s="85" t="b">
        <f t="shared" si="39"/>
        <v>0</v>
      </c>
      <c r="CR400" s="85" t="b">
        <f>$CR$150</f>
        <v>0</v>
      </c>
      <c r="CU400" s="85" t="b">
        <f>$CU$152</f>
        <v>0</v>
      </c>
      <c r="CW400" s="85" t="b">
        <f>$CW$154</f>
        <v>0</v>
      </c>
      <c r="CZ400" s="85" t="b">
        <f>CZ157</f>
        <v>0</v>
      </c>
      <c r="DB400" s="85" t="b">
        <f>$DB$159</f>
        <v>0</v>
      </c>
      <c r="DC400" s="25"/>
      <c r="DD400" s="86"/>
      <c r="DE400" s="86"/>
      <c r="DF400" s="86"/>
      <c r="DG400" s="86"/>
      <c r="DH400" s="86"/>
      <c r="DJ400" s="104"/>
      <c r="DS400" s="86"/>
    </row>
    <row r="401" spans="6:123">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
      <c r="CF401" s="116" t="s">
        <v>172</v>
      </c>
      <c r="CG401" s="119" t="s">
        <v>172</v>
      </c>
      <c r="CH401" s="85" t="b">
        <f t="shared" si="40"/>
        <v>0</v>
      </c>
      <c r="CI401" s="25"/>
      <c r="CJ401" s="25"/>
      <c r="CK401" s="25"/>
      <c r="CP401" s="85" t="b">
        <f t="shared" si="38"/>
        <v>0</v>
      </c>
      <c r="CQ401" s="85" t="b">
        <f t="shared" si="39"/>
        <v>0</v>
      </c>
      <c r="CS401" s="85" t="b">
        <f>$CS$150</f>
        <v>0</v>
      </c>
      <c r="CY401" s="85" t="b">
        <f>CY156</f>
        <v>0</v>
      </c>
      <c r="DC401" s="25"/>
      <c r="DD401" s="86"/>
      <c r="DE401" s="86"/>
      <c r="DF401" s="86"/>
      <c r="DG401" s="86"/>
      <c r="DH401" s="86"/>
      <c r="DJ401" s="104"/>
      <c r="DS401" s="86"/>
    </row>
    <row r="402" spans="6:123">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
      <c r="CF402" s="116" t="s">
        <v>455</v>
      </c>
      <c r="CG402" s="119" t="s">
        <v>455</v>
      </c>
      <c r="CH402" s="85" t="b">
        <f t="shared" si="40"/>
        <v>0</v>
      </c>
      <c r="CI402" s="25"/>
      <c r="CJ402" s="25"/>
      <c r="CK402" s="25"/>
      <c r="CP402" s="85" t="b">
        <f t="shared" si="38"/>
        <v>0</v>
      </c>
      <c r="CQ402" s="85" t="b">
        <f t="shared" si="39"/>
        <v>0</v>
      </c>
      <c r="CU402" s="85" t="b">
        <f>$CU$152</f>
        <v>0</v>
      </c>
      <c r="CW402" s="85" t="b">
        <f>$CW$154</f>
        <v>0</v>
      </c>
      <c r="CZ402" s="85" t="b">
        <f>CZ157</f>
        <v>0</v>
      </c>
      <c r="DB402" s="85" t="b">
        <f>$DB$159</f>
        <v>0</v>
      </c>
      <c r="DC402" s="25"/>
      <c r="DD402" s="86"/>
      <c r="DE402" s="86"/>
      <c r="DF402" s="86"/>
      <c r="DG402" s="86"/>
      <c r="DH402" s="86"/>
      <c r="DJ402" s="104"/>
      <c r="DS402" s="86"/>
    </row>
    <row r="403" spans="6:123">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
      <c r="CF403" s="116" t="s">
        <v>173</v>
      </c>
      <c r="CG403" s="119" t="s">
        <v>173</v>
      </c>
      <c r="CH403" s="85" t="b">
        <f t="shared" si="40"/>
        <v>0</v>
      </c>
      <c r="CI403" s="25"/>
      <c r="CJ403" s="25"/>
      <c r="CK403" s="25"/>
      <c r="CP403" s="85" t="b">
        <f t="shared" si="38"/>
        <v>0</v>
      </c>
      <c r="CQ403" s="85" t="b">
        <f t="shared" si="39"/>
        <v>0</v>
      </c>
      <c r="CS403" s="85" t="b">
        <f>$CS$150</f>
        <v>0</v>
      </c>
      <c r="CY403" s="85" t="b">
        <f>CY156</f>
        <v>0</v>
      </c>
      <c r="DC403" s="25"/>
      <c r="DD403" s="86"/>
      <c r="DE403" s="86"/>
      <c r="DF403" s="86"/>
      <c r="DG403" s="86"/>
      <c r="DH403" s="86"/>
      <c r="DJ403" s="104"/>
      <c r="DS403" s="86"/>
    </row>
    <row r="404" spans="6:123">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
      <c r="CF404" s="116" t="s">
        <v>456</v>
      </c>
      <c r="CG404" s="119" t="s">
        <v>456</v>
      </c>
      <c r="CH404" s="85" t="b">
        <f t="shared" si="40"/>
        <v>0</v>
      </c>
      <c r="CI404" s="25"/>
      <c r="CJ404" s="25"/>
      <c r="CK404" s="25"/>
      <c r="CP404" s="85" t="b">
        <f t="shared" si="38"/>
        <v>0</v>
      </c>
      <c r="CQ404" s="85" t="b">
        <f t="shared" si="39"/>
        <v>0</v>
      </c>
      <c r="CU404" s="85" t="b">
        <f>$CU$152</f>
        <v>0</v>
      </c>
      <c r="CW404" s="85" t="b">
        <f>$CW$154</f>
        <v>0</v>
      </c>
      <c r="CZ404" s="85" t="b">
        <f>CZ157</f>
        <v>0</v>
      </c>
      <c r="DB404" s="85" t="b">
        <f>$DB$159</f>
        <v>0</v>
      </c>
      <c r="DC404" s="25"/>
      <c r="DD404" s="86"/>
      <c r="DE404" s="86"/>
      <c r="DF404" s="86"/>
      <c r="DG404" s="86"/>
      <c r="DH404" s="86"/>
      <c r="DJ404" s="104"/>
      <c r="DS404" s="86"/>
    </row>
    <row r="405" spans="6:123">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
      <c r="CF405" s="116" t="s">
        <v>174</v>
      </c>
      <c r="CG405" s="119" t="s">
        <v>174</v>
      </c>
      <c r="CH405" s="85" t="b">
        <f t="shared" si="40"/>
        <v>0</v>
      </c>
      <c r="CI405" s="25"/>
      <c r="CJ405" s="25"/>
      <c r="CK405" s="25"/>
      <c r="CP405" s="85" t="b">
        <f t="shared" si="38"/>
        <v>0</v>
      </c>
      <c r="CQ405" s="85" t="b">
        <f t="shared" si="39"/>
        <v>0</v>
      </c>
      <c r="CS405" s="85" t="b">
        <f>$CS$150</f>
        <v>0</v>
      </c>
      <c r="CY405" s="85" t="b">
        <f>CY156</f>
        <v>0</v>
      </c>
      <c r="DC405" s="25"/>
      <c r="DD405" s="86"/>
      <c r="DE405" s="86"/>
      <c r="DF405" s="86"/>
      <c r="DG405" s="86"/>
      <c r="DH405" s="86"/>
      <c r="DJ405" s="104"/>
      <c r="DS405" s="86"/>
    </row>
    <row r="406" spans="6:123">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
      <c r="CF406" s="116" t="s">
        <v>457</v>
      </c>
      <c r="CG406" s="119" t="s">
        <v>457</v>
      </c>
      <c r="CH406" s="85" t="b">
        <f t="shared" si="40"/>
        <v>0</v>
      </c>
      <c r="CI406" s="25"/>
      <c r="CJ406" s="25"/>
      <c r="CK406" s="25"/>
      <c r="CP406" s="85" t="b">
        <f t="shared" si="38"/>
        <v>0</v>
      </c>
      <c r="CQ406" s="85" t="b">
        <f t="shared" si="39"/>
        <v>0</v>
      </c>
      <c r="CU406" s="85" t="b">
        <f>$CU$152</f>
        <v>0</v>
      </c>
      <c r="CW406" s="85" t="b">
        <f>$CW$154</f>
        <v>0</v>
      </c>
      <c r="CZ406" s="85" t="b">
        <f>CZ157</f>
        <v>0</v>
      </c>
      <c r="DB406" s="85" t="b">
        <f>$DB$159</f>
        <v>0</v>
      </c>
      <c r="DC406" s="25"/>
      <c r="DD406" s="86"/>
      <c r="DE406" s="86"/>
      <c r="DF406" s="86"/>
      <c r="DG406" s="86"/>
      <c r="DH406" s="86"/>
      <c r="DJ406" s="104"/>
      <c r="DS406" s="86"/>
    </row>
    <row r="407" spans="6:123">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
      <c r="CF407" s="116" t="s">
        <v>175</v>
      </c>
      <c r="CG407" s="119" t="s">
        <v>175</v>
      </c>
      <c r="CH407" s="85" t="b">
        <f t="shared" si="40"/>
        <v>0</v>
      </c>
      <c r="CI407" s="25"/>
      <c r="CJ407" s="25"/>
      <c r="CK407" s="25"/>
      <c r="CP407" s="85" t="b">
        <f t="shared" si="38"/>
        <v>0</v>
      </c>
      <c r="CQ407" s="85" t="b">
        <f t="shared" si="39"/>
        <v>0</v>
      </c>
      <c r="CS407" s="85" t="b">
        <f>$CS$150</f>
        <v>0</v>
      </c>
      <c r="CY407" s="85" t="b">
        <f>CY156</f>
        <v>0</v>
      </c>
      <c r="DC407" s="25"/>
      <c r="DD407" s="86"/>
      <c r="DE407" s="86"/>
      <c r="DF407" s="86"/>
      <c r="DG407" s="86"/>
      <c r="DH407" s="86"/>
      <c r="DJ407" s="104"/>
      <c r="DS407" s="86"/>
    </row>
    <row r="408" spans="6:123">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
      <c r="CF408" s="116" t="s">
        <v>458</v>
      </c>
      <c r="CG408" s="119" t="s">
        <v>458</v>
      </c>
      <c r="CH408" s="85" t="b">
        <f t="shared" si="40"/>
        <v>0</v>
      </c>
      <c r="CI408" s="25"/>
      <c r="CJ408" s="25"/>
      <c r="CK408" s="25"/>
      <c r="CP408" s="85" t="b">
        <f t="shared" si="38"/>
        <v>0</v>
      </c>
      <c r="CQ408" s="85" t="b">
        <f t="shared" si="39"/>
        <v>0</v>
      </c>
      <c r="CU408" s="85" t="b">
        <f>$CU$152</f>
        <v>0</v>
      </c>
      <c r="CW408" s="85" t="b">
        <f>$CW$154</f>
        <v>0</v>
      </c>
      <c r="CZ408" s="85" t="b">
        <f>CZ157</f>
        <v>0</v>
      </c>
      <c r="DB408" s="85" t="b">
        <f>$DB$159</f>
        <v>0</v>
      </c>
      <c r="DC408" s="25"/>
      <c r="DD408" s="86"/>
      <c r="DE408" s="86"/>
      <c r="DF408" s="86"/>
      <c r="DG408" s="86"/>
      <c r="DH408" s="86"/>
      <c r="DJ408" s="104"/>
      <c r="DS408" s="86"/>
    </row>
    <row r="409" spans="6:123">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
      <c r="CF409" s="116" t="s">
        <v>178</v>
      </c>
      <c r="CG409" s="119" t="s">
        <v>178</v>
      </c>
      <c r="CH409" s="85" t="b">
        <f t="shared" si="40"/>
        <v>0</v>
      </c>
      <c r="CI409" s="25"/>
      <c r="CJ409" s="25"/>
      <c r="CK409" s="25"/>
      <c r="CP409" s="85" t="b">
        <f t="shared" si="38"/>
        <v>0</v>
      </c>
      <c r="CQ409" s="85" t="b">
        <f t="shared" si="39"/>
        <v>0</v>
      </c>
      <c r="CR409" s="85" t="b">
        <f>$CR$149</f>
        <v>0</v>
      </c>
      <c r="CS409" s="85" t="b">
        <f>$CS$150</f>
        <v>0</v>
      </c>
      <c r="CY409" s="85" t="b">
        <f>CY156</f>
        <v>0</v>
      </c>
      <c r="DC409" s="25"/>
      <c r="DD409" s="86"/>
      <c r="DE409" s="86"/>
      <c r="DF409" s="86"/>
      <c r="DG409" s="86"/>
      <c r="DH409" s="86"/>
      <c r="DJ409" s="104"/>
      <c r="DS409" s="86"/>
    </row>
    <row r="410" spans="6:123">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
      <c r="CF410" s="116" t="s">
        <v>459</v>
      </c>
      <c r="CG410" s="119" t="s">
        <v>459</v>
      </c>
      <c r="CH410" s="85" t="b">
        <f t="shared" si="40"/>
        <v>0</v>
      </c>
      <c r="CI410" s="25"/>
      <c r="CJ410" s="25"/>
      <c r="CK410" s="25"/>
      <c r="CP410" s="85" t="b">
        <f t="shared" si="38"/>
        <v>0</v>
      </c>
      <c r="CQ410" s="85" t="b">
        <f t="shared" si="39"/>
        <v>0</v>
      </c>
      <c r="CR410" s="85" t="b">
        <f>$CR$150</f>
        <v>0</v>
      </c>
      <c r="CU410" s="85" t="b">
        <f>$CU$152</f>
        <v>0</v>
      </c>
      <c r="CW410" s="85" t="b">
        <f>$CW$154</f>
        <v>0</v>
      </c>
      <c r="CZ410" s="85" t="b">
        <f>CZ157</f>
        <v>0</v>
      </c>
      <c r="DB410" s="85" t="b">
        <f>$DB$159</f>
        <v>0</v>
      </c>
      <c r="DC410" s="25"/>
      <c r="DD410" s="86"/>
      <c r="DE410" s="86"/>
      <c r="DF410" s="86"/>
      <c r="DG410" s="86"/>
      <c r="DH410" s="86"/>
      <c r="DJ410" s="104"/>
      <c r="DS410" s="86"/>
    </row>
    <row r="411" spans="6:123">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
      <c r="CF411" s="116" t="s">
        <v>179</v>
      </c>
      <c r="CG411" s="119" t="s">
        <v>179</v>
      </c>
      <c r="CH411" s="85" t="b">
        <f t="shared" si="40"/>
        <v>0</v>
      </c>
      <c r="CI411" s="25"/>
      <c r="CJ411" s="25"/>
      <c r="CK411" s="25"/>
      <c r="CP411" s="85" t="b">
        <f t="shared" si="38"/>
        <v>0</v>
      </c>
      <c r="CQ411" s="85" t="b">
        <f t="shared" si="39"/>
        <v>0</v>
      </c>
      <c r="CS411" s="85" t="b">
        <f>$CS$150</f>
        <v>0</v>
      </c>
      <c r="CY411" s="85" t="b">
        <f>CY156</f>
        <v>0</v>
      </c>
      <c r="DC411" s="25"/>
      <c r="DD411" s="86"/>
      <c r="DE411" s="86"/>
      <c r="DF411" s="86"/>
      <c r="DG411" s="86"/>
      <c r="DH411" s="86"/>
      <c r="DJ411" s="104"/>
      <c r="DS411" s="86"/>
    </row>
    <row r="412" spans="6:123">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
      <c r="CF412" s="116" t="s">
        <v>460</v>
      </c>
      <c r="CG412" s="119" t="s">
        <v>460</v>
      </c>
      <c r="CH412" s="85" t="b">
        <f t="shared" si="40"/>
        <v>0</v>
      </c>
      <c r="CI412" s="25"/>
      <c r="CJ412" s="25"/>
      <c r="CK412" s="25"/>
      <c r="CP412" s="85" t="b">
        <f t="shared" si="38"/>
        <v>0</v>
      </c>
      <c r="CQ412" s="85" t="b">
        <f t="shared" si="39"/>
        <v>0</v>
      </c>
      <c r="CU412" s="85" t="b">
        <f>$CU$152</f>
        <v>0</v>
      </c>
      <c r="CW412" s="85" t="b">
        <f>$CW$154</f>
        <v>0</v>
      </c>
      <c r="CZ412" s="85" t="b">
        <f>CZ157</f>
        <v>0</v>
      </c>
      <c r="DB412" s="85" t="b">
        <f>$DB$159</f>
        <v>0</v>
      </c>
      <c r="DC412" s="25"/>
      <c r="DD412" s="86"/>
      <c r="DE412" s="86"/>
      <c r="DF412" s="86"/>
      <c r="DG412" s="86"/>
      <c r="DH412" s="86"/>
      <c r="DJ412" s="104"/>
      <c r="DS412" s="86"/>
    </row>
    <row r="413" spans="6:123">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
      <c r="CF413" s="116" t="s">
        <v>766</v>
      </c>
      <c r="CG413" s="119" t="s">
        <v>713</v>
      </c>
      <c r="CH413" s="85" t="b">
        <f t="shared" si="40"/>
        <v>0</v>
      </c>
      <c r="CI413" s="25"/>
      <c r="CJ413" s="25"/>
      <c r="CK413" s="25"/>
      <c r="CP413" s="85" t="b">
        <f t="shared" si="38"/>
        <v>0</v>
      </c>
      <c r="CQ413" s="85" t="b">
        <f t="shared" si="39"/>
        <v>0</v>
      </c>
      <c r="CY413" s="85" t="b">
        <f>CY156</f>
        <v>0</v>
      </c>
      <c r="DC413" s="25"/>
      <c r="DD413" s="86"/>
      <c r="DE413" s="86"/>
      <c r="DF413" s="86"/>
      <c r="DG413" s="86"/>
      <c r="DH413" s="86"/>
      <c r="DJ413" s="104"/>
      <c r="DS413" s="86"/>
    </row>
    <row r="414" spans="6:123">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
      <c r="CF414" s="116" t="s">
        <v>841</v>
      </c>
      <c r="CG414" s="119" t="s">
        <v>714</v>
      </c>
      <c r="CH414" s="85" t="b">
        <f t="shared" si="40"/>
        <v>0</v>
      </c>
      <c r="CI414" s="25"/>
      <c r="CJ414" s="25"/>
      <c r="CK414" s="25"/>
      <c r="CP414" s="85" t="b">
        <f t="shared" si="38"/>
        <v>0</v>
      </c>
      <c r="CQ414" s="85" t="b">
        <f t="shared" si="39"/>
        <v>0</v>
      </c>
      <c r="CZ414" s="85" t="b">
        <f>CZ157</f>
        <v>0</v>
      </c>
      <c r="DB414" s="85" t="b">
        <f>$DB$159</f>
        <v>0</v>
      </c>
      <c r="DC414" s="25"/>
      <c r="DD414" s="86"/>
      <c r="DE414" s="86"/>
      <c r="DF414" s="86"/>
      <c r="DG414" s="86"/>
      <c r="DH414" s="86"/>
      <c r="DJ414" s="104"/>
      <c r="DS414" s="86"/>
    </row>
    <row r="415" spans="6:123">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
      <c r="CF415" s="116" t="s">
        <v>180</v>
      </c>
      <c r="CG415" s="119" t="s">
        <v>180</v>
      </c>
      <c r="CH415" s="85" t="b">
        <f t="shared" si="40"/>
        <v>0</v>
      </c>
      <c r="CI415" s="25"/>
      <c r="CJ415" s="25"/>
      <c r="CK415" s="25"/>
      <c r="CP415" s="85" t="b">
        <f t="shared" si="38"/>
        <v>0</v>
      </c>
      <c r="CQ415" s="85" t="b">
        <f t="shared" si="39"/>
        <v>0</v>
      </c>
      <c r="CS415" s="85" t="b">
        <f>$CS$150</f>
        <v>0</v>
      </c>
      <c r="CY415" s="85" t="b">
        <f>CY156</f>
        <v>0</v>
      </c>
      <c r="DC415" s="25"/>
      <c r="DD415" s="86"/>
      <c r="DE415" s="86"/>
      <c r="DF415" s="86"/>
      <c r="DG415" s="86"/>
      <c r="DH415" s="86"/>
      <c r="DJ415" s="104"/>
      <c r="DS415" s="86"/>
    </row>
    <row r="416" spans="6:123">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
      <c r="CF416" s="116" t="s">
        <v>461</v>
      </c>
      <c r="CG416" s="119" t="s">
        <v>461</v>
      </c>
      <c r="CH416" s="85" t="b">
        <f t="shared" si="40"/>
        <v>0</v>
      </c>
      <c r="CI416" s="25"/>
      <c r="CJ416" s="25"/>
      <c r="CK416" s="25"/>
      <c r="CP416" s="85" t="b">
        <f t="shared" si="38"/>
        <v>0</v>
      </c>
      <c r="CQ416" s="85" t="b">
        <f t="shared" si="39"/>
        <v>0</v>
      </c>
      <c r="CU416" s="85" t="b">
        <f>$CU$152</f>
        <v>0</v>
      </c>
      <c r="CW416" s="85" t="b">
        <f>$CW$154</f>
        <v>0</v>
      </c>
      <c r="CZ416" s="85" t="b">
        <f>CZ157</f>
        <v>0</v>
      </c>
      <c r="DB416" s="85" t="b">
        <f>$DB$159</f>
        <v>0</v>
      </c>
      <c r="DC416" s="25"/>
      <c r="DD416" s="86"/>
      <c r="DE416" s="86"/>
      <c r="DF416" s="86"/>
      <c r="DG416" s="86"/>
      <c r="DH416" s="86"/>
      <c r="DJ416" s="104"/>
      <c r="DS416" s="86"/>
    </row>
    <row r="417" spans="6:123">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
      <c r="CF417" s="116" t="s">
        <v>186</v>
      </c>
      <c r="CG417" s="119" t="s">
        <v>186</v>
      </c>
      <c r="CH417" s="85" t="b">
        <f t="shared" si="40"/>
        <v>0</v>
      </c>
      <c r="CI417" s="25"/>
      <c r="CJ417" s="25"/>
      <c r="CK417" s="25"/>
      <c r="CP417" s="85" t="b">
        <f t="shared" si="38"/>
        <v>0</v>
      </c>
      <c r="CQ417" s="85" t="b">
        <f t="shared" si="39"/>
        <v>0</v>
      </c>
      <c r="CS417" s="85" t="b">
        <f>$CS$150</f>
        <v>0</v>
      </c>
      <c r="CT417" s="85" t="b">
        <f>$CT$151</f>
        <v>0</v>
      </c>
      <c r="CY417" s="85" t="b">
        <f>CY156</f>
        <v>0</v>
      </c>
      <c r="DC417" s="25"/>
      <c r="DD417" s="86"/>
      <c r="DE417" s="86"/>
      <c r="DF417" s="86"/>
      <c r="DG417" s="86"/>
      <c r="DH417" s="86"/>
      <c r="DJ417" s="104"/>
      <c r="DS417" s="86"/>
    </row>
    <row r="418" spans="6:123">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
      <c r="CF418" s="116" t="s">
        <v>462</v>
      </c>
      <c r="CG418" s="119" t="s">
        <v>462</v>
      </c>
      <c r="CH418" s="85" t="b">
        <f t="shared" si="40"/>
        <v>0</v>
      </c>
      <c r="CI418" s="25"/>
      <c r="CJ418" s="25"/>
      <c r="CK418" s="25"/>
      <c r="CP418" s="85" t="b">
        <f t="shared" si="38"/>
        <v>0</v>
      </c>
      <c r="CQ418" s="85" t="b">
        <f t="shared" si="39"/>
        <v>0</v>
      </c>
      <c r="CT418" s="85" t="b">
        <f>$CT$152</f>
        <v>0</v>
      </c>
      <c r="CU418" s="85" t="b">
        <f>$CU$152</f>
        <v>0</v>
      </c>
      <c r="CW418" s="85" t="b">
        <f>$CW$154</f>
        <v>0</v>
      </c>
      <c r="CZ418" s="85" t="b">
        <f>CZ157</f>
        <v>0</v>
      </c>
      <c r="DB418" s="85" t="b">
        <f>$DB$159</f>
        <v>0</v>
      </c>
      <c r="DC418" s="25"/>
      <c r="DD418" s="86"/>
      <c r="DE418" s="86"/>
      <c r="DF418" s="86"/>
      <c r="DG418" s="86"/>
      <c r="DH418" s="86"/>
      <c r="DJ418" s="104"/>
      <c r="DS418" s="86"/>
    </row>
    <row r="419" spans="6:123">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
      <c r="CF419" s="116" t="s">
        <v>187</v>
      </c>
      <c r="CG419" s="119" t="s">
        <v>187</v>
      </c>
      <c r="CH419" s="85" t="b">
        <f t="shared" ref="CH419:CH500" si="41">IF(COUNTIF(CP419:DC419,TRUE)=0,FALSE,TRUE)</f>
        <v>0</v>
      </c>
      <c r="CI419" s="25"/>
      <c r="CJ419" s="25"/>
      <c r="CK419" s="25"/>
      <c r="CP419" s="85" t="b">
        <f t="shared" si="38"/>
        <v>0</v>
      </c>
      <c r="CQ419" s="85" t="b">
        <f t="shared" si="39"/>
        <v>0</v>
      </c>
      <c r="CS419" s="85" t="b">
        <f>$CS$150</f>
        <v>0</v>
      </c>
      <c r="CY419" s="85" t="b">
        <f>CY156</f>
        <v>0</v>
      </c>
      <c r="DC419" s="25"/>
      <c r="DD419" s="86"/>
      <c r="DE419" s="86"/>
      <c r="DF419" s="86"/>
      <c r="DG419" s="86"/>
      <c r="DH419" s="86"/>
      <c r="DJ419" s="104"/>
      <c r="DS419" s="86"/>
    </row>
    <row r="420" spans="6:123">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
      <c r="CF420" s="116" t="str">
        <f>CF419&amp;"_1mM"</f>
        <v>AKT2_1mM</v>
      </c>
      <c r="CG420" s="116" t="str">
        <f>CG419&amp;"_1mM"</f>
        <v>AKT2_1mM</v>
      </c>
      <c r="CI420" s="25"/>
      <c r="CJ420" s="25"/>
      <c r="CK420" s="25"/>
      <c r="DC420" s="25"/>
      <c r="DD420" s="86"/>
      <c r="DE420" s="86"/>
      <c r="DF420" s="86"/>
      <c r="DG420" s="86"/>
      <c r="DH420" s="86"/>
      <c r="DJ420" s="104"/>
      <c r="DS420" s="86"/>
    </row>
    <row r="421" spans="6:123">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
      <c r="CF421" s="116" t="s">
        <v>188</v>
      </c>
      <c r="CG421" s="119" t="s">
        <v>188</v>
      </c>
      <c r="CH421" s="85" t="b">
        <f t="shared" si="41"/>
        <v>0</v>
      </c>
      <c r="CI421" s="25"/>
      <c r="CJ421" s="25"/>
      <c r="CK421" s="25"/>
      <c r="CP421" s="85" t="b">
        <f>IF(COUNTIF(DJ:DJ,CF421)&gt;0,TRUE,FALSE)</f>
        <v>0</v>
      </c>
      <c r="CQ421" s="85" t="b">
        <f>IF(COUNTIF($BU$164:$CB$339,CF421)&gt;0,TRUE,FALSE)</f>
        <v>0</v>
      </c>
      <c r="CS421" s="85" t="b">
        <f>$CS$150</f>
        <v>0</v>
      </c>
      <c r="CY421" s="85" t="b">
        <f>CY156</f>
        <v>0</v>
      </c>
      <c r="DC421" s="25"/>
      <c r="DD421" s="86"/>
      <c r="DE421" s="86"/>
      <c r="DF421" s="86"/>
      <c r="DG421" s="86"/>
      <c r="DH421" s="86"/>
      <c r="DJ421" s="104"/>
      <c r="DS421" s="86"/>
    </row>
    <row r="422" spans="6:123">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
      <c r="CF422" s="116" t="str">
        <f>CF421&amp;"_1mM"</f>
        <v>AKT3_1mM</v>
      </c>
      <c r="CG422" s="116" t="str">
        <f>CG421&amp;"_1mM"</f>
        <v>AKT3_1mM</v>
      </c>
      <c r="CI422" s="25"/>
      <c r="CJ422" s="25"/>
      <c r="CK422" s="25"/>
      <c r="DC422" s="25"/>
      <c r="DD422" s="86"/>
      <c r="DE422" s="86"/>
      <c r="DF422" s="86"/>
      <c r="DG422" s="86"/>
      <c r="DH422" s="86"/>
      <c r="DJ422" s="104"/>
      <c r="DS422" s="86"/>
    </row>
    <row r="423" spans="6:123">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
      <c r="CF423" s="116" t="s">
        <v>189</v>
      </c>
      <c r="CG423" s="119" t="s">
        <v>189</v>
      </c>
      <c r="CH423" s="85" t="b">
        <f t="shared" si="41"/>
        <v>0</v>
      </c>
      <c r="CI423" s="25"/>
      <c r="CJ423" s="25"/>
      <c r="CK423" s="25"/>
      <c r="CP423" s="85" t="b">
        <f>IF(COUNTIF(DJ:DJ,CF423)&gt;0,TRUE,FALSE)</f>
        <v>0</v>
      </c>
      <c r="CQ423" s="85" t="b">
        <f>IF(COUNTIF($BU$164:$CB$339,CF423)&gt;0,TRUE,FALSE)</f>
        <v>0</v>
      </c>
      <c r="CS423" s="85" t="b">
        <f>$CS$150</f>
        <v>0</v>
      </c>
      <c r="CT423" s="85" t="b">
        <f>$CT$151</f>
        <v>0</v>
      </c>
      <c r="CY423" s="85" t="b">
        <f>CY156</f>
        <v>0</v>
      </c>
      <c r="DC423" s="25"/>
      <c r="DD423" s="86"/>
      <c r="DE423" s="86"/>
      <c r="DF423" s="86"/>
      <c r="DG423" s="86"/>
      <c r="DH423" s="86"/>
      <c r="DJ423" s="104"/>
      <c r="DS423" s="86"/>
    </row>
    <row r="424" spans="6:123">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
      <c r="CF424" s="116" t="s">
        <v>463</v>
      </c>
      <c r="CG424" s="119" t="s">
        <v>463</v>
      </c>
      <c r="CH424" s="85" t="b">
        <f t="shared" si="41"/>
        <v>0</v>
      </c>
      <c r="CI424" s="25"/>
      <c r="CJ424" s="25"/>
      <c r="CK424" s="25"/>
      <c r="CP424" s="85" t="b">
        <f>IF(COUNTIF(DJ:DJ,CF424)&gt;0,TRUE,FALSE)</f>
        <v>0</v>
      </c>
      <c r="CQ424" s="85" t="b">
        <f>IF(COUNTIF($BU$164:$CB$339,CF424)&gt;0,TRUE,FALSE)</f>
        <v>0</v>
      </c>
      <c r="CT424" s="85" t="b">
        <f>$CT$152</f>
        <v>0</v>
      </c>
      <c r="CU424" s="85" t="b">
        <f>$CU$152</f>
        <v>0</v>
      </c>
      <c r="CW424" s="85" t="b">
        <f>$CW$154</f>
        <v>0</v>
      </c>
      <c r="CZ424" s="85" t="b">
        <f>CZ157</f>
        <v>0</v>
      </c>
      <c r="DB424" s="85" t="b">
        <f>$DB$159</f>
        <v>0</v>
      </c>
      <c r="DC424" s="25"/>
      <c r="DD424" s="86"/>
      <c r="DE424" s="86"/>
      <c r="DF424" s="86"/>
      <c r="DG424" s="86"/>
      <c r="DH424" s="86"/>
      <c r="DJ424" s="104"/>
      <c r="DS424" s="86"/>
    </row>
    <row r="425" spans="6:123">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
      <c r="CF425" s="116" t="s">
        <v>192</v>
      </c>
      <c r="CG425" s="119" t="s">
        <v>192</v>
      </c>
      <c r="CH425" s="85" t="b">
        <f t="shared" si="41"/>
        <v>0</v>
      </c>
      <c r="CI425" s="25"/>
      <c r="CJ425" s="25"/>
      <c r="CK425" s="25"/>
      <c r="CP425" s="85" t="b">
        <f>IF(COUNTIF(DJ:DJ,CF425)&gt;0,TRUE,FALSE)</f>
        <v>0</v>
      </c>
      <c r="CQ425" s="85" t="b">
        <f>IF(COUNTIF($BU$164:$CB$339,CF425)&gt;0,TRUE,FALSE)</f>
        <v>0</v>
      </c>
      <c r="CS425" s="85" t="b">
        <f>$CS$150</f>
        <v>0</v>
      </c>
      <c r="CY425" s="85" t="b">
        <f>CY156</f>
        <v>0</v>
      </c>
      <c r="DC425" s="25"/>
      <c r="DD425" s="86"/>
      <c r="DE425" s="86"/>
      <c r="DF425" s="86"/>
      <c r="DG425" s="86"/>
      <c r="DH425" s="86"/>
      <c r="DJ425" s="104"/>
      <c r="DS425" s="86"/>
    </row>
    <row r="426" spans="6:123">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
      <c r="CF426" s="116" t="str">
        <f>CF425&amp;"_1mM"</f>
        <v>AMPKα2/β1/γ1_1mM</v>
      </c>
      <c r="CG426" s="116" t="str">
        <f>CG425&amp;"_1mM"</f>
        <v>AMPKα2/β1/γ1_1mM</v>
      </c>
      <c r="CI426" s="25"/>
      <c r="CJ426" s="25"/>
      <c r="CK426" s="25"/>
      <c r="DC426" s="25"/>
      <c r="DD426" s="86"/>
      <c r="DE426" s="86"/>
      <c r="DF426" s="86"/>
      <c r="DG426" s="86"/>
      <c r="DH426" s="86"/>
      <c r="DJ426" s="104"/>
      <c r="DS426" s="86"/>
    </row>
    <row r="427" spans="6:123">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
      <c r="CF427" s="116" t="s">
        <v>193</v>
      </c>
      <c r="CG427" s="119" t="s">
        <v>193</v>
      </c>
      <c r="CH427" s="85" t="b">
        <f t="shared" si="41"/>
        <v>0</v>
      </c>
      <c r="CI427" s="25"/>
      <c r="CJ427" s="25"/>
      <c r="CK427" s="25"/>
      <c r="CP427" s="85" t="b">
        <f>IF(COUNTIF(DJ:DJ,CF427)&gt;0,TRUE,FALSE)</f>
        <v>0</v>
      </c>
      <c r="CQ427" s="85" t="b">
        <f>IF(COUNTIF($BU$164:$CB$339,CF427)&gt;0,TRUE,FALSE)</f>
        <v>0</v>
      </c>
      <c r="CS427" s="85" t="b">
        <f>$CS$150</f>
        <v>0</v>
      </c>
      <c r="CT427" s="85" t="b">
        <f>$CT$151</f>
        <v>0</v>
      </c>
      <c r="CV427" s="85" t="b">
        <f>CV153</f>
        <v>0</v>
      </c>
      <c r="CY427" s="85" t="b">
        <f>CY156</f>
        <v>0</v>
      </c>
      <c r="DC427" s="25"/>
      <c r="DD427" s="86"/>
      <c r="DE427" s="86"/>
      <c r="DF427" s="86"/>
      <c r="DG427" s="86"/>
      <c r="DH427" s="86"/>
      <c r="DJ427" s="104"/>
      <c r="DS427" s="86"/>
    </row>
    <row r="428" spans="6:123">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
      <c r="CF428" s="116" t="s">
        <v>464</v>
      </c>
      <c r="CG428" s="119" t="s">
        <v>464</v>
      </c>
      <c r="CH428" s="85" t="b">
        <f t="shared" si="41"/>
        <v>0</v>
      </c>
      <c r="CI428" s="25"/>
      <c r="CJ428" s="25"/>
      <c r="CK428" s="25"/>
      <c r="CP428" s="85" t="b">
        <f>IF(COUNTIF(DJ:DJ,CF428)&gt;0,TRUE,FALSE)</f>
        <v>0</v>
      </c>
      <c r="CQ428" s="85" t="b">
        <f>IF(COUNTIF($BU$164:$CB$339,CF428)&gt;0,TRUE,FALSE)</f>
        <v>0</v>
      </c>
      <c r="CT428" s="85" t="b">
        <f>$CT$152</f>
        <v>0</v>
      </c>
      <c r="CU428" s="85" t="b">
        <f>$CU$152</f>
        <v>0</v>
      </c>
      <c r="CW428" s="85" t="b">
        <f>$CW$154</f>
        <v>0</v>
      </c>
      <c r="CZ428" s="85" t="b">
        <f>CZ157</f>
        <v>0</v>
      </c>
      <c r="DB428" s="85" t="b">
        <f>$DB$159</f>
        <v>0</v>
      </c>
      <c r="DC428" s="25"/>
      <c r="DD428" s="86"/>
      <c r="DE428" s="86"/>
      <c r="DF428" s="86"/>
      <c r="DG428" s="86"/>
      <c r="DH428" s="86"/>
      <c r="DJ428" s="104"/>
      <c r="DS428" s="86"/>
    </row>
    <row r="429" spans="6:123">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
      <c r="CF429" s="116" t="s">
        <v>194</v>
      </c>
      <c r="CG429" s="119" t="s">
        <v>194</v>
      </c>
      <c r="CH429" s="85" t="b">
        <f t="shared" si="41"/>
        <v>0</v>
      </c>
      <c r="CI429" s="25"/>
      <c r="CJ429" s="25"/>
      <c r="CK429" s="25"/>
      <c r="CP429" s="85" t="b">
        <f>IF(COUNTIF(DJ:DJ,CF429)&gt;0,TRUE,FALSE)</f>
        <v>0</v>
      </c>
      <c r="CQ429" s="85" t="b">
        <f>IF(COUNTIF($BU$164:$CB$339,CF429)&gt;0,TRUE,FALSE)</f>
        <v>0</v>
      </c>
      <c r="CS429" s="85" t="b">
        <f>$CS$150</f>
        <v>0</v>
      </c>
      <c r="CY429" s="85" t="b">
        <f>CY156</f>
        <v>0</v>
      </c>
      <c r="DC429" s="25"/>
      <c r="DD429" s="86"/>
      <c r="DE429" s="86"/>
      <c r="DF429" s="86"/>
      <c r="DG429" s="86"/>
      <c r="DH429" s="86"/>
      <c r="DJ429" s="104"/>
      <c r="DS429" s="86"/>
    </row>
    <row r="430" spans="6:123">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
      <c r="CF430" s="116" t="str">
        <f>CF429&amp;"_1mM"</f>
        <v>AurA/TPX2_1mM</v>
      </c>
      <c r="CG430" s="116" t="str">
        <f>CG429&amp;"_1mM"</f>
        <v>AurA/TPX2_1mM</v>
      </c>
      <c r="CI430" s="25"/>
      <c r="CJ430" s="25"/>
      <c r="CK430" s="25"/>
      <c r="DC430" s="25"/>
      <c r="DD430" s="86"/>
      <c r="DE430" s="86"/>
      <c r="DF430" s="86"/>
      <c r="DG430" s="86"/>
      <c r="DH430" s="86"/>
      <c r="DJ430" s="104"/>
      <c r="DS430" s="86"/>
    </row>
    <row r="431" spans="6:123">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
      <c r="CF431" s="116" t="s">
        <v>781</v>
      </c>
      <c r="CG431" s="119" t="s">
        <v>781</v>
      </c>
      <c r="CH431" s="85" t="b">
        <f t="shared" si="41"/>
        <v>0</v>
      </c>
      <c r="CI431" s="25"/>
      <c r="CJ431" s="25"/>
      <c r="CK431" s="25"/>
      <c r="CP431" s="85" t="b">
        <f t="shared" ref="CP431:CP439" si="42">IF(COUNTIF(DJ:DJ,CF431)&gt;0,TRUE,FALSE)</f>
        <v>0</v>
      </c>
      <c r="CQ431" s="85" t="b">
        <f t="shared" ref="CQ431:CQ439" si="43">IF(COUNTIF($BU$164:$CB$339,CF431)&gt;0,TRUE,FALSE)</f>
        <v>0</v>
      </c>
      <c r="CS431" s="85" t="b">
        <f>$CS$150</f>
        <v>0</v>
      </c>
      <c r="CV431" s="85" t="b">
        <f>CV153</f>
        <v>0</v>
      </c>
      <c r="CY431" s="85" t="b">
        <f>CY156</f>
        <v>0</v>
      </c>
      <c r="DC431" s="25"/>
      <c r="DD431" s="86"/>
      <c r="DE431" s="86"/>
      <c r="DF431" s="86"/>
      <c r="DG431" s="86"/>
      <c r="DH431" s="86"/>
      <c r="DJ431" s="104"/>
      <c r="DS431" s="86"/>
    </row>
    <row r="432" spans="6:123">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
      <c r="CF432" s="116" t="s">
        <v>842</v>
      </c>
      <c r="CG432" s="119" t="s">
        <v>842</v>
      </c>
      <c r="CH432" s="85" t="b">
        <f t="shared" si="41"/>
        <v>0</v>
      </c>
      <c r="CI432" s="25"/>
      <c r="CJ432" s="25"/>
      <c r="CK432" s="25"/>
      <c r="CP432" s="85" t="b">
        <f t="shared" si="42"/>
        <v>0</v>
      </c>
      <c r="CQ432" s="85" t="b">
        <f t="shared" si="43"/>
        <v>0</v>
      </c>
      <c r="CU432" s="85" t="b">
        <f>$CU$152</f>
        <v>0</v>
      </c>
      <c r="CW432" s="85" t="b">
        <f>$CW$154</f>
        <v>0</v>
      </c>
      <c r="CZ432" s="85" t="b">
        <f>CZ157</f>
        <v>0</v>
      </c>
      <c r="DB432" s="85" t="b">
        <f>$DB$159</f>
        <v>0</v>
      </c>
      <c r="DC432" s="25"/>
      <c r="DD432" s="86"/>
      <c r="DE432" s="86"/>
      <c r="DF432" s="86"/>
      <c r="DG432" s="86"/>
      <c r="DH432" s="86"/>
      <c r="DJ432" s="104"/>
      <c r="DS432" s="86"/>
    </row>
    <row r="433" spans="6:123">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
      <c r="CF433" s="116" t="s">
        <v>197</v>
      </c>
      <c r="CG433" s="119" t="s">
        <v>197</v>
      </c>
      <c r="CH433" s="85" t="b">
        <f t="shared" si="41"/>
        <v>0</v>
      </c>
      <c r="CI433" s="25"/>
      <c r="CJ433" s="25"/>
      <c r="CK433" s="25"/>
      <c r="CP433" s="85" t="b">
        <f t="shared" si="42"/>
        <v>0</v>
      </c>
      <c r="CQ433" s="85" t="b">
        <f t="shared" si="43"/>
        <v>0</v>
      </c>
      <c r="CS433" s="85" t="b">
        <f>$CS$150</f>
        <v>0</v>
      </c>
      <c r="CV433" s="85" t="b">
        <f>CV153</f>
        <v>0</v>
      </c>
      <c r="CY433" s="85" t="b">
        <f>CY156</f>
        <v>0</v>
      </c>
      <c r="DC433" s="25"/>
      <c r="DD433" s="86"/>
      <c r="DE433" s="86"/>
      <c r="DF433" s="86"/>
      <c r="DG433" s="86"/>
      <c r="DH433" s="86"/>
      <c r="DJ433" s="104"/>
      <c r="DS433" s="86"/>
    </row>
    <row r="434" spans="6:123">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
      <c r="CF434" s="116" t="s">
        <v>465</v>
      </c>
      <c r="CG434" s="119" t="s">
        <v>465</v>
      </c>
      <c r="CH434" s="85" t="b">
        <f t="shared" si="41"/>
        <v>0</v>
      </c>
      <c r="CI434" s="25"/>
      <c r="CJ434" s="25"/>
      <c r="CK434" s="25"/>
      <c r="CP434" s="85" t="b">
        <f t="shared" si="42"/>
        <v>0</v>
      </c>
      <c r="CQ434" s="85" t="b">
        <f t="shared" si="43"/>
        <v>0</v>
      </c>
      <c r="CU434" s="85" t="b">
        <f>$CU$152</f>
        <v>0</v>
      </c>
      <c r="CW434" s="85" t="b">
        <f>$CW$154</f>
        <v>0</v>
      </c>
      <c r="CZ434" s="85" t="b">
        <f>CZ157</f>
        <v>0</v>
      </c>
      <c r="DB434" s="85" t="b">
        <f>$DB$159</f>
        <v>0</v>
      </c>
      <c r="DC434" s="25"/>
      <c r="DD434" s="86"/>
      <c r="DE434" s="86"/>
      <c r="DF434" s="86"/>
      <c r="DG434" s="86"/>
      <c r="DH434" s="86"/>
      <c r="DJ434" s="104"/>
      <c r="DS434" s="86"/>
    </row>
    <row r="435" spans="6:123">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
      <c r="CF435" s="116" t="s">
        <v>466</v>
      </c>
      <c r="CG435" s="119" t="s">
        <v>466</v>
      </c>
      <c r="CH435" s="85" t="b">
        <f t="shared" si="41"/>
        <v>0</v>
      </c>
      <c r="CI435" s="25"/>
      <c r="CJ435" s="25"/>
      <c r="CK435" s="25"/>
      <c r="CP435" s="85" t="b">
        <f t="shared" si="42"/>
        <v>0</v>
      </c>
      <c r="CQ435" s="85" t="b">
        <f t="shared" si="43"/>
        <v>0</v>
      </c>
      <c r="CU435" s="85" t="b">
        <f>$CU$152</f>
        <v>0</v>
      </c>
      <c r="CX435" s="85" t="b">
        <f>CX155</f>
        <v>0</v>
      </c>
      <c r="CZ435" s="85" t="b">
        <f>$CZ$157</f>
        <v>0</v>
      </c>
      <c r="DC435" s="25" t="b">
        <f>DC160</f>
        <v>0</v>
      </c>
      <c r="DD435" s="86"/>
      <c r="DE435" s="86"/>
      <c r="DF435" s="86"/>
      <c r="DG435" s="86"/>
      <c r="DH435" s="86"/>
      <c r="DJ435" s="104"/>
      <c r="DS435" s="86"/>
    </row>
    <row r="436" spans="6:123">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
      <c r="CF436" s="118" t="s">
        <v>843</v>
      </c>
      <c r="CG436" s="119" t="s">
        <v>715</v>
      </c>
      <c r="CH436" s="85" t="b">
        <f t="shared" si="41"/>
        <v>0</v>
      </c>
      <c r="CI436" s="25"/>
      <c r="CJ436" s="25"/>
      <c r="CK436" s="25"/>
      <c r="CP436" s="85" t="b">
        <f t="shared" si="42"/>
        <v>0</v>
      </c>
      <c r="CQ436" s="85" t="b">
        <f t="shared" si="43"/>
        <v>0</v>
      </c>
      <c r="CZ436" s="85" t="b">
        <f>$CZ$157</f>
        <v>0</v>
      </c>
      <c r="DC436" s="25" t="b">
        <f>DC160</f>
        <v>0</v>
      </c>
      <c r="DD436" s="86"/>
      <c r="DE436" s="86"/>
      <c r="DF436" s="86"/>
      <c r="DG436" s="86"/>
      <c r="DH436" s="86"/>
      <c r="DJ436" s="104"/>
      <c r="DS436" s="86"/>
    </row>
    <row r="437" spans="6:123">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
      <c r="CF437" s="116" t="s">
        <v>198</v>
      </c>
      <c r="CG437" s="119" t="s">
        <v>198</v>
      </c>
      <c r="CH437" s="85" t="b">
        <f t="shared" si="41"/>
        <v>0</v>
      </c>
      <c r="CI437" s="25"/>
      <c r="CJ437" s="25"/>
      <c r="CK437" s="25"/>
      <c r="CP437" s="85" t="b">
        <f t="shared" si="42"/>
        <v>0</v>
      </c>
      <c r="CQ437" s="85" t="b">
        <f t="shared" si="43"/>
        <v>0</v>
      </c>
      <c r="CS437" s="85" t="b">
        <f>$CS$150</f>
        <v>0</v>
      </c>
      <c r="CY437" s="85" t="b">
        <f>CY156</f>
        <v>0</v>
      </c>
      <c r="DC437" s="25"/>
      <c r="DD437" s="86"/>
      <c r="DE437" s="86"/>
      <c r="DF437" s="86"/>
      <c r="DG437" s="86"/>
      <c r="DH437" s="86"/>
      <c r="DJ437" s="104"/>
      <c r="DS437" s="86"/>
    </row>
    <row r="438" spans="6:123">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
      <c r="CF438" s="116" t="s">
        <v>467</v>
      </c>
      <c r="CG438" s="119" t="s">
        <v>467</v>
      </c>
      <c r="CH438" s="85" t="b">
        <f t="shared" si="41"/>
        <v>0</v>
      </c>
      <c r="CI438" s="25"/>
      <c r="CJ438" s="25"/>
      <c r="CK438" s="25"/>
      <c r="CP438" s="85" t="b">
        <f t="shared" si="42"/>
        <v>0</v>
      </c>
      <c r="CQ438" s="85" t="b">
        <f t="shared" si="43"/>
        <v>0</v>
      </c>
      <c r="CU438" s="85" t="b">
        <f>$CU$152</f>
        <v>0</v>
      </c>
      <c r="CW438" s="85" t="b">
        <f>$CW$154</f>
        <v>0</v>
      </c>
      <c r="CZ438" s="85" t="b">
        <f>CZ157</f>
        <v>0</v>
      </c>
      <c r="DB438" s="85" t="b">
        <f>$DB$159</f>
        <v>0</v>
      </c>
      <c r="DC438" s="25"/>
      <c r="DD438" s="86"/>
      <c r="DE438" s="86"/>
      <c r="DF438" s="86"/>
      <c r="DG438" s="86"/>
      <c r="DH438" s="86"/>
      <c r="DJ438" s="104"/>
      <c r="DS438" s="86"/>
    </row>
    <row r="439" spans="6:123">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
      <c r="CF439" s="116" t="s">
        <v>199</v>
      </c>
      <c r="CG439" s="119" t="s">
        <v>199</v>
      </c>
      <c r="CH439" s="85" t="b">
        <f t="shared" si="41"/>
        <v>0</v>
      </c>
      <c r="CI439" s="25"/>
      <c r="CJ439" s="25"/>
      <c r="CK439" s="25"/>
      <c r="CP439" s="85" t="b">
        <f t="shared" si="42"/>
        <v>0</v>
      </c>
      <c r="CQ439" s="85" t="b">
        <f t="shared" si="43"/>
        <v>0</v>
      </c>
      <c r="CS439" s="85" t="b">
        <f>$CS$150</f>
        <v>0</v>
      </c>
      <c r="CV439" s="85" t="b">
        <f>CV153</f>
        <v>0</v>
      </c>
      <c r="CY439" s="85" t="b">
        <f>CY156</f>
        <v>0</v>
      </c>
      <c r="DC439" s="25"/>
      <c r="DD439" s="86"/>
      <c r="DE439" s="86"/>
      <c r="DF439" s="86"/>
      <c r="DG439" s="86"/>
      <c r="DH439" s="86"/>
      <c r="DJ439" s="104"/>
      <c r="DS439" s="86"/>
    </row>
    <row r="440" spans="6:123">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
      <c r="CF440" s="116" t="str">
        <f>CF439&amp;"_1mM"</f>
        <v>BRSK2_1mM</v>
      </c>
      <c r="CG440" s="116" t="str">
        <f>CG439&amp;"_1mM"</f>
        <v>BRSK2_1mM</v>
      </c>
      <c r="CI440" s="25"/>
      <c r="CJ440" s="25"/>
      <c r="CK440" s="25"/>
      <c r="DC440" s="25"/>
      <c r="DD440" s="86"/>
      <c r="DE440" s="86"/>
      <c r="DF440" s="86"/>
      <c r="DG440" s="86"/>
      <c r="DH440" s="86"/>
      <c r="DJ440" s="104"/>
      <c r="DS440" s="86"/>
    </row>
    <row r="441" spans="6:123">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
      <c r="CF441" s="116" t="s">
        <v>574</v>
      </c>
      <c r="CG441" s="119" t="s">
        <v>574</v>
      </c>
      <c r="CH441" s="85" t="b">
        <f t="shared" si="41"/>
        <v>0</v>
      </c>
      <c r="CI441" s="25"/>
      <c r="CJ441" s="25"/>
      <c r="CK441" s="25"/>
      <c r="CP441" s="85" t="b">
        <f>IF(COUNTIF(DJ:DJ,CF441)&gt;0,TRUE,FALSE)</f>
        <v>0</v>
      </c>
      <c r="CQ441" s="85" t="b">
        <f>IF(COUNTIF($BU$164:$CB$339,CF441)&gt;0,TRUE,FALSE)</f>
        <v>0</v>
      </c>
      <c r="CS441" s="85" t="b">
        <f>$CS$150</f>
        <v>0</v>
      </c>
      <c r="CY441" s="85" t="b">
        <f>CY156</f>
        <v>0</v>
      </c>
      <c r="DC441" s="25"/>
      <c r="DD441" s="86"/>
      <c r="DE441" s="86"/>
      <c r="DF441" s="86"/>
      <c r="DG441" s="86"/>
      <c r="DH441" s="86"/>
      <c r="DJ441" s="104"/>
      <c r="DS441" s="86"/>
    </row>
    <row r="442" spans="6:123">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
      <c r="CF442" s="116" t="str">
        <f>CF441&amp;"_1mM"</f>
        <v>BUB1/BUB3_1mM</v>
      </c>
      <c r="CG442" s="116" t="str">
        <f>CG441&amp;"_1mM"</f>
        <v>BUB1/BUB3_1mM</v>
      </c>
      <c r="CI442" s="25"/>
      <c r="CJ442" s="25"/>
      <c r="CK442" s="25"/>
      <c r="DC442" s="25"/>
      <c r="DD442" s="86"/>
      <c r="DE442" s="86"/>
      <c r="DF442" s="86"/>
      <c r="DG442" s="86"/>
      <c r="DH442" s="86"/>
      <c r="DJ442" s="104"/>
      <c r="DS442" s="86"/>
    </row>
    <row r="443" spans="6:123">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
      <c r="CD443" s="143" t="s">
        <v>927</v>
      </c>
      <c r="CF443" s="116" t="s">
        <v>200</v>
      </c>
      <c r="CG443" s="119" t="s">
        <v>200</v>
      </c>
      <c r="CH443" s="85" t="b">
        <f t="shared" si="41"/>
        <v>0</v>
      </c>
      <c r="CI443" s="25"/>
      <c r="CJ443" s="25"/>
      <c r="CK443" s="25"/>
      <c r="CP443" s="85" t="b">
        <f>IF(COUNTIF(DJ:DJ,CF443)&gt;0,TRUE,FALSE)</f>
        <v>0</v>
      </c>
      <c r="CQ443" s="85" t="b">
        <f>IF(COUNTIF($BU$164:$CB$339,CF443)&gt;0,TRUE,FALSE)</f>
        <v>0</v>
      </c>
      <c r="CS443" s="85" t="b">
        <f>$CS$150</f>
        <v>0</v>
      </c>
      <c r="CU443" s="85" t="b">
        <f>$CU$152</f>
        <v>0</v>
      </c>
      <c r="CW443" s="85" t="b">
        <f>$CW$154</f>
        <v>0</v>
      </c>
      <c r="CY443" s="85" t="b">
        <f>CY156</f>
        <v>0</v>
      </c>
      <c r="CZ443" s="85" t="b">
        <f>CZ157</f>
        <v>0</v>
      </c>
      <c r="DB443" s="85" t="b">
        <f>$DB$159</f>
        <v>0</v>
      </c>
      <c r="DC443" s="25"/>
      <c r="DD443" s="86"/>
      <c r="DE443" s="86"/>
      <c r="DF443" s="86"/>
      <c r="DG443" s="86"/>
      <c r="DH443" s="86"/>
      <c r="DJ443" s="104"/>
      <c r="DS443" s="86"/>
    </row>
    <row r="444" spans="6:123">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
      <c r="CF444" s="116" t="s">
        <v>203</v>
      </c>
      <c r="CG444" s="119" t="s">
        <v>203</v>
      </c>
      <c r="CH444" s="85" t="b">
        <f t="shared" si="41"/>
        <v>0</v>
      </c>
      <c r="CI444" s="25"/>
      <c r="CJ444" s="25"/>
      <c r="CK444" s="25"/>
      <c r="CP444" s="85" t="b">
        <f>IF(COUNTIF(DJ:DJ,CF444)&gt;0,TRUE,FALSE)</f>
        <v>0</v>
      </c>
      <c r="CQ444" s="85" t="b">
        <f>IF(COUNTIF($BU$164:$CB$339,CF444)&gt;0,TRUE,FALSE)</f>
        <v>0</v>
      </c>
      <c r="CS444" s="85" t="b">
        <f>$CS$150</f>
        <v>0</v>
      </c>
      <c r="CY444" s="85" t="b">
        <f>CY156</f>
        <v>0</v>
      </c>
      <c r="DC444" s="25"/>
      <c r="DD444" s="86"/>
      <c r="DE444" s="86"/>
      <c r="DF444" s="86"/>
      <c r="DG444" s="86"/>
      <c r="DH444" s="86"/>
      <c r="DJ444" s="104"/>
      <c r="DS444" s="86"/>
    </row>
    <row r="445" spans="6:123">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
      <c r="CF445" s="116" t="str">
        <f>CF444&amp;"_1mM"</f>
        <v>CaMK1δ_1mM</v>
      </c>
      <c r="CG445" s="116" t="str">
        <f>CG444&amp;"_1mM"</f>
        <v>CaMK1δ_1mM</v>
      </c>
      <c r="CI445" s="25"/>
      <c r="CJ445" s="25"/>
      <c r="CK445" s="25"/>
      <c r="DC445" s="25"/>
      <c r="DD445" s="86"/>
      <c r="DE445" s="86"/>
      <c r="DF445" s="86"/>
      <c r="DG445" s="86"/>
      <c r="DH445" s="86"/>
      <c r="DJ445" s="104"/>
      <c r="DS445" s="86"/>
    </row>
    <row r="446" spans="6:123">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
      <c r="CF446" s="116" t="s">
        <v>204</v>
      </c>
      <c r="CG446" s="119" t="s">
        <v>204</v>
      </c>
      <c r="CH446" s="85" t="b">
        <f t="shared" si="41"/>
        <v>0</v>
      </c>
      <c r="CI446" s="25"/>
      <c r="CJ446" s="25"/>
      <c r="CK446" s="25"/>
      <c r="CP446" s="85" t="b">
        <f t="shared" ref="CP446:CP476" si="44">IF(COUNTIF(DJ:DJ,CF446)&gt;0,TRUE,FALSE)</f>
        <v>0</v>
      </c>
      <c r="CQ446" s="85" t="b">
        <f t="shared" ref="CQ446:CQ476" si="45">IF(COUNTIF($BU$164:$CB$339,CF446)&gt;0,TRUE,FALSE)</f>
        <v>0</v>
      </c>
      <c r="CS446" s="85" t="b">
        <f>$CS$150</f>
        <v>0</v>
      </c>
      <c r="CY446" s="85" t="b">
        <f>CY156</f>
        <v>0</v>
      </c>
      <c r="DC446" s="25"/>
      <c r="DD446" s="86"/>
      <c r="DE446" s="86"/>
      <c r="DF446" s="86"/>
      <c r="DG446" s="86"/>
      <c r="DH446" s="86"/>
      <c r="DJ446" s="104"/>
      <c r="DS446" s="86"/>
    </row>
    <row r="447" spans="6:123">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
      <c r="CF447" s="116" t="str">
        <f>CF446&amp;"_1mM"</f>
        <v>CaMK2α_1mM</v>
      </c>
      <c r="CG447" s="116" t="str">
        <f>CG446&amp;"_1mM"</f>
        <v>CaMK2α_1mM</v>
      </c>
      <c r="CH447" s="85" t="b">
        <f t="shared" si="41"/>
        <v>0</v>
      </c>
      <c r="CI447" s="25"/>
      <c r="CJ447" s="25"/>
      <c r="CK447" s="25"/>
      <c r="CP447" s="85" t="b">
        <f t="shared" si="44"/>
        <v>0</v>
      </c>
      <c r="CQ447" s="85" t="b">
        <f t="shared" si="45"/>
        <v>0</v>
      </c>
      <c r="CU447" s="85" t="b">
        <f>$CU$152</f>
        <v>0</v>
      </c>
      <c r="CW447" s="85" t="b">
        <f>$CW$154</f>
        <v>0</v>
      </c>
      <c r="CZ447" s="85" t="b">
        <f>$CZ$157</f>
        <v>0</v>
      </c>
      <c r="DB447" s="85" t="b">
        <f>$DB$159</f>
        <v>0</v>
      </c>
      <c r="DC447" s="25"/>
      <c r="DD447" s="86"/>
      <c r="DE447" s="86"/>
      <c r="DF447" s="86"/>
      <c r="DG447" s="86"/>
      <c r="DH447" s="86"/>
      <c r="DJ447" s="104"/>
      <c r="DS447" s="86"/>
    </row>
    <row r="448" spans="6:123">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
      <c r="CF448" s="116" t="s">
        <v>205</v>
      </c>
      <c r="CG448" s="119" t="s">
        <v>205</v>
      </c>
      <c r="CH448" s="85" t="b">
        <f t="shared" si="41"/>
        <v>0</v>
      </c>
      <c r="CI448" s="25"/>
      <c r="CJ448" s="25"/>
      <c r="CK448" s="25"/>
      <c r="CP448" s="85" t="b">
        <f t="shared" si="44"/>
        <v>0</v>
      </c>
      <c r="CQ448" s="85" t="b">
        <f t="shared" si="45"/>
        <v>0</v>
      </c>
      <c r="CS448" s="85" t="b">
        <f>$CS$150</f>
        <v>0</v>
      </c>
      <c r="CY448" s="85" t="b">
        <f>CY156</f>
        <v>0</v>
      </c>
      <c r="DC448" s="25"/>
      <c r="DD448" s="86"/>
      <c r="DE448" s="86"/>
      <c r="DF448" s="86"/>
      <c r="DG448" s="86"/>
      <c r="DH448" s="86"/>
      <c r="DJ448" s="104"/>
      <c r="DS448" s="86"/>
    </row>
    <row r="449" spans="6:123">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
      <c r="CF449" s="116" t="s">
        <v>875</v>
      </c>
      <c r="CG449" s="119" t="s">
        <v>875</v>
      </c>
      <c r="CH449" s="85" t="b">
        <f t="shared" ref="CH449" si="46">IF(COUNTIF(CP449:DC449,TRUE)=0,FALSE,TRUE)</f>
        <v>0</v>
      </c>
      <c r="CI449" s="25"/>
      <c r="CJ449" s="25"/>
      <c r="CK449" s="25"/>
      <c r="CP449" s="85" t="b">
        <f t="shared" si="44"/>
        <v>0</v>
      </c>
      <c r="CQ449" s="85" t="b">
        <f t="shared" si="45"/>
        <v>0</v>
      </c>
      <c r="CU449" s="85" t="b">
        <f>$CU$152</f>
        <v>0</v>
      </c>
      <c r="CW449" s="85" t="b">
        <f>$CW$154</f>
        <v>0</v>
      </c>
      <c r="CZ449" s="85" t="b">
        <f>$CZ$157</f>
        <v>0</v>
      </c>
      <c r="DB449" s="85" t="b">
        <f>$DB$159</f>
        <v>0</v>
      </c>
      <c r="DC449" s="25"/>
      <c r="DD449" s="86"/>
      <c r="DE449" s="86"/>
      <c r="DF449" s="86"/>
      <c r="DG449" s="86"/>
      <c r="DH449" s="86"/>
      <c r="DJ449" s="104"/>
      <c r="DS449" s="86"/>
    </row>
    <row r="450" spans="6:123">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
      <c r="CF450" s="116" t="s">
        <v>206</v>
      </c>
      <c r="CG450" s="119" t="s">
        <v>206</v>
      </c>
      <c r="CH450" s="85" t="b">
        <f t="shared" si="41"/>
        <v>0</v>
      </c>
      <c r="CI450" s="25"/>
      <c r="CJ450" s="25"/>
      <c r="CK450" s="25"/>
      <c r="CP450" s="85" t="b">
        <f t="shared" si="44"/>
        <v>0</v>
      </c>
      <c r="CQ450" s="85" t="b">
        <f t="shared" si="45"/>
        <v>0</v>
      </c>
      <c r="CS450" s="85" t="b">
        <f>$CS$150</f>
        <v>0</v>
      </c>
      <c r="CY450" s="85" t="b">
        <f>CY156</f>
        <v>0</v>
      </c>
      <c r="DC450" s="25"/>
      <c r="DD450" s="86"/>
      <c r="DE450" s="86"/>
      <c r="DF450" s="86"/>
      <c r="DG450" s="86"/>
      <c r="DH450" s="86"/>
      <c r="DJ450" s="104"/>
      <c r="DS450" s="86"/>
    </row>
    <row r="451" spans="6:123">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
      <c r="CF451" s="116" t="str">
        <f>CF450&amp;"_1mM"</f>
        <v>CaMK2γ_1mM</v>
      </c>
      <c r="CG451" s="116" t="str">
        <f>CG450&amp;"_1mM"</f>
        <v>CaMK2γ_1mM</v>
      </c>
      <c r="CH451" s="85" t="b">
        <f t="shared" ref="CH451" si="47">IF(COUNTIF(CP451:DC451,TRUE)=0,FALSE,TRUE)</f>
        <v>0</v>
      </c>
      <c r="CI451" s="25"/>
      <c r="CJ451" s="25"/>
      <c r="CK451" s="25"/>
      <c r="CP451" s="85" t="b">
        <f t="shared" si="44"/>
        <v>0</v>
      </c>
      <c r="CQ451" s="85" t="b">
        <f t="shared" si="45"/>
        <v>0</v>
      </c>
      <c r="CU451" s="85" t="b">
        <f>$CU$152</f>
        <v>0</v>
      </c>
      <c r="CW451" s="85" t="b">
        <f>$CW$154</f>
        <v>0</v>
      </c>
      <c r="CZ451" s="85" t="b">
        <f>$CZ$157</f>
        <v>0</v>
      </c>
      <c r="DB451" s="85" t="b">
        <f>$DB$159</f>
        <v>0</v>
      </c>
      <c r="DC451" s="25"/>
      <c r="DD451" s="86"/>
      <c r="DE451" s="86"/>
      <c r="DF451" s="86"/>
      <c r="DG451" s="86"/>
      <c r="DH451" s="86"/>
      <c r="DJ451" s="104"/>
      <c r="DS451" s="86"/>
    </row>
    <row r="452" spans="6:123">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
      <c r="CF452" s="116" t="s">
        <v>209</v>
      </c>
      <c r="CG452" s="119" t="s">
        <v>209</v>
      </c>
      <c r="CH452" s="85" t="b">
        <f t="shared" si="41"/>
        <v>0</v>
      </c>
      <c r="CI452" s="25"/>
      <c r="CJ452" s="25"/>
      <c r="CK452" s="25"/>
      <c r="CP452" s="85" t="b">
        <f t="shared" si="44"/>
        <v>0</v>
      </c>
      <c r="CQ452" s="85" t="b">
        <f t="shared" si="45"/>
        <v>0</v>
      </c>
      <c r="CS452" s="85" t="b">
        <f>$CS$150</f>
        <v>0</v>
      </c>
      <c r="CY452" s="85" t="b">
        <f>CY156</f>
        <v>0</v>
      </c>
      <c r="DC452" s="25"/>
      <c r="DD452" s="86"/>
      <c r="DE452" s="86"/>
      <c r="DF452" s="86"/>
      <c r="DG452" s="86"/>
      <c r="DH452" s="86"/>
      <c r="DJ452" s="104"/>
      <c r="DS452" s="86"/>
    </row>
    <row r="453" spans="6:123">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
      <c r="CF453" s="116" t="str">
        <f>CF452&amp;"_1mM"</f>
        <v>CaMK2δ_1mM</v>
      </c>
      <c r="CG453" s="116" t="str">
        <f>CG452&amp;"_1mM"</f>
        <v>CaMK2δ_1mM</v>
      </c>
      <c r="CH453" s="85" t="b">
        <f t="shared" ref="CH453" si="48">IF(COUNTIF(CP453:DC453,TRUE)=0,FALSE,TRUE)</f>
        <v>0</v>
      </c>
      <c r="CI453" s="25"/>
      <c r="CJ453" s="25"/>
      <c r="CK453" s="25"/>
      <c r="CP453" s="85" t="b">
        <f t="shared" si="44"/>
        <v>0</v>
      </c>
      <c r="CQ453" s="85" t="b">
        <f t="shared" si="45"/>
        <v>0</v>
      </c>
      <c r="CU453" s="85" t="b">
        <f>$CU$152</f>
        <v>0</v>
      </c>
      <c r="CW453" s="85" t="b">
        <f>$CW$154</f>
        <v>0</v>
      </c>
      <c r="CZ453" s="85" t="b">
        <f>$CZ$157</f>
        <v>0</v>
      </c>
      <c r="DB453" s="85" t="b">
        <f>$DB$159</f>
        <v>0</v>
      </c>
      <c r="DC453" s="25"/>
      <c r="DD453" s="86"/>
      <c r="DE453" s="86"/>
      <c r="DF453" s="86"/>
      <c r="DG453" s="86"/>
      <c r="DH453" s="86"/>
      <c r="DJ453" s="104"/>
      <c r="DS453" s="86"/>
    </row>
    <row r="454" spans="6:123">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
      <c r="CF454" s="116" t="s">
        <v>210</v>
      </c>
      <c r="CG454" s="119" t="s">
        <v>210</v>
      </c>
      <c r="CH454" s="85" t="b">
        <f t="shared" si="41"/>
        <v>0</v>
      </c>
      <c r="CI454" s="25"/>
      <c r="CJ454" s="25"/>
      <c r="CK454" s="25"/>
      <c r="CP454" s="85" t="b">
        <f t="shared" si="44"/>
        <v>0</v>
      </c>
      <c r="CQ454" s="85" t="b">
        <f t="shared" si="45"/>
        <v>0</v>
      </c>
      <c r="CS454" s="85" t="b">
        <f>$CS$150</f>
        <v>0</v>
      </c>
      <c r="CT454" s="85" t="b">
        <f>$CT$151</f>
        <v>0</v>
      </c>
      <c r="CY454" s="85" t="b">
        <f>CY156</f>
        <v>0</v>
      </c>
      <c r="DC454" s="25"/>
      <c r="DD454" s="86"/>
      <c r="DE454" s="86"/>
      <c r="DF454" s="86"/>
      <c r="DG454" s="86"/>
      <c r="DH454" s="86"/>
      <c r="DJ454" s="104"/>
      <c r="DS454" s="86"/>
    </row>
    <row r="455" spans="6:123">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
      <c r="CF455" s="116" t="s">
        <v>468</v>
      </c>
      <c r="CG455" s="119" t="s">
        <v>468</v>
      </c>
      <c r="CH455" s="85" t="b">
        <f t="shared" si="41"/>
        <v>0</v>
      </c>
      <c r="CI455" s="25"/>
      <c r="CJ455" s="25"/>
      <c r="CK455" s="25"/>
      <c r="CP455" s="85" t="b">
        <f t="shared" si="44"/>
        <v>0</v>
      </c>
      <c r="CQ455" s="85" t="b">
        <f t="shared" si="45"/>
        <v>0</v>
      </c>
      <c r="CT455" s="85" t="b">
        <f>$CT$152</f>
        <v>0</v>
      </c>
      <c r="CU455" s="85" t="b">
        <f>$CU$152</f>
        <v>0</v>
      </c>
      <c r="CW455" s="85" t="b">
        <f>$CW$154</f>
        <v>0</v>
      </c>
      <c r="CZ455" s="85" t="b">
        <f>CZ157</f>
        <v>0</v>
      </c>
      <c r="DB455" s="85" t="b">
        <f>$DB$159</f>
        <v>0</v>
      </c>
      <c r="DC455" s="25"/>
      <c r="DD455" s="86"/>
      <c r="DE455" s="86"/>
      <c r="DF455" s="86"/>
      <c r="DG455" s="86"/>
      <c r="DH455" s="86"/>
      <c r="DJ455" s="104"/>
      <c r="DS455" s="86"/>
    </row>
    <row r="456" spans="6:123">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
      <c r="CF456" s="116" t="s">
        <v>211</v>
      </c>
      <c r="CG456" s="119" t="s">
        <v>211</v>
      </c>
      <c r="CH456" s="85" t="b">
        <f t="shared" si="41"/>
        <v>0</v>
      </c>
      <c r="CI456" s="25"/>
      <c r="CJ456" s="25"/>
      <c r="CK456" s="25"/>
      <c r="CP456" s="85" t="b">
        <f t="shared" si="44"/>
        <v>0</v>
      </c>
      <c r="CQ456" s="85" t="b">
        <f t="shared" si="45"/>
        <v>0</v>
      </c>
      <c r="CS456" s="85" t="b">
        <f>$CS$150</f>
        <v>0</v>
      </c>
      <c r="CV456" s="85" t="b">
        <f>CV153</f>
        <v>0</v>
      </c>
      <c r="CY456" s="85" t="b">
        <f>CY156</f>
        <v>0</v>
      </c>
      <c r="DC456" s="25"/>
      <c r="DD456" s="86"/>
      <c r="DE456" s="86"/>
      <c r="DF456" s="86"/>
      <c r="DG456" s="86"/>
      <c r="DH456" s="86"/>
      <c r="DJ456" s="104"/>
      <c r="DS456" s="86"/>
    </row>
    <row r="457" spans="6:123">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
      <c r="CF457" s="116" t="s">
        <v>469</v>
      </c>
      <c r="CG457" s="119" t="s">
        <v>469</v>
      </c>
      <c r="CH457" s="85" t="b">
        <f t="shared" si="41"/>
        <v>0</v>
      </c>
      <c r="CI457" s="25"/>
      <c r="CJ457" s="25"/>
      <c r="CK457" s="25"/>
      <c r="CP457" s="85" t="b">
        <f t="shared" si="44"/>
        <v>0</v>
      </c>
      <c r="CQ457" s="85" t="b">
        <f t="shared" si="45"/>
        <v>0</v>
      </c>
      <c r="CU457" s="85" t="b">
        <f>$CU$152</f>
        <v>0</v>
      </c>
      <c r="CW457" s="85" t="b">
        <f>$CW$154</f>
        <v>0</v>
      </c>
      <c r="CZ457" s="85" t="b">
        <f>CZ157</f>
        <v>0</v>
      </c>
      <c r="DB457" s="85" t="b">
        <f>$DB$159</f>
        <v>0</v>
      </c>
      <c r="DC457" s="25"/>
      <c r="DD457" s="86"/>
      <c r="DE457" s="86"/>
      <c r="DF457" s="86"/>
      <c r="DG457" s="86"/>
      <c r="DH457" s="86"/>
      <c r="DJ457" s="104"/>
      <c r="DS457" s="86"/>
    </row>
    <row r="458" spans="6:123">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
      <c r="CF458" s="116" t="s">
        <v>924</v>
      </c>
      <c r="CG458" s="119" t="s">
        <v>924</v>
      </c>
      <c r="CH458" s="85" t="b">
        <f t="shared" si="41"/>
        <v>0</v>
      </c>
      <c r="CI458" s="25"/>
      <c r="CJ458" s="25"/>
      <c r="CK458" s="25"/>
      <c r="CP458" s="85" t="b">
        <f t="shared" si="44"/>
        <v>0</v>
      </c>
      <c r="CQ458" s="85" t="b">
        <f t="shared" si="45"/>
        <v>0</v>
      </c>
      <c r="CS458" s="85" t="b">
        <f>$CS$150</f>
        <v>0</v>
      </c>
      <c r="CV458" s="85" t="b">
        <f>CV153</f>
        <v>0</v>
      </c>
      <c r="CY458" s="85" t="b">
        <f>CY156</f>
        <v>0</v>
      </c>
      <c r="DC458" s="25"/>
      <c r="DD458" s="86"/>
      <c r="DE458" s="86"/>
      <c r="DF458" s="86"/>
      <c r="DG458" s="86"/>
      <c r="DH458" s="86"/>
      <c r="DJ458" s="104"/>
      <c r="DS458" s="86"/>
    </row>
    <row r="459" spans="6:123">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
      <c r="CF459" s="116" t="s">
        <v>925</v>
      </c>
      <c r="CG459" s="119" t="s">
        <v>925</v>
      </c>
      <c r="CH459" s="85" t="b">
        <f t="shared" si="41"/>
        <v>0</v>
      </c>
      <c r="CI459" s="25"/>
      <c r="CJ459" s="25"/>
      <c r="CK459" s="25"/>
      <c r="CP459" s="85" t="b">
        <f t="shared" si="44"/>
        <v>0</v>
      </c>
      <c r="CQ459" s="85" t="b">
        <f t="shared" si="45"/>
        <v>0</v>
      </c>
      <c r="CU459" s="85" t="b">
        <f>$CU$152</f>
        <v>0</v>
      </c>
      <c r="CW459" s="85" t="b">
        <f>$CW$154</f>
        <v>0</v>
      </c>
      <c r="CZ459" s="85" t="b">
        <f>CZ157</f>
        <v>0</v>
      </c>
      <c r="DB459" s="85" t="b">
        <f>$DB$159</f>
        <v>0</v>
      </c>
      <c r="DC459" s="25"/>
      <c r="DD459" s="86"/>
      <c r="DE459" s="86"/>
      <c r="DF459" s="86"/>
      <c r="DG459" s="86"/>
      <c r="DH459" s="86"/>
      <c r="DJ459" s="104"/>
      <c r="DS459" s="86"/>
    </row>
    <row r="460" spans="6:123">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
      <c r="BE460" s="56"/>
      <c r="BF460" s="56"/>
      <c r="BG460" s="5"/>
      <c r="CF460" s="116" t="s">
        <v>214</v>
      </c>
      <c r="CG460" s="119" t="s">
        <v>214</v>
      </c>
      <c r="CH460" s="85" t="b">
        <f t="shared" si="41"/>
        <v>0</v>
      </c>
      <c r="CI460" s="25"/>
      <c r="CJ460" s="25"/>
      <c r="CK460" s="25"/>
      <c r="CP460" s="85" t="b">
        <f t="shared" si="44"/>
        <v>0</v>
      </c>
      <c r="CQ460" s="85" t="b">
        <f t="shared" si="45"/>
        <v>0</v>
      </c>
      <c r="CS460" s="85" t="b">
        <f>$CS$150</f>
        <v>0</v>
      </c>
      <c r="CT460" s="85" t="b">
        <f>$CT$151</f>
        <v>0</v>
      </c>
      <c r="CV460" s="85" t="b">
        <f>CV153</f>
        <v>0</v>
      </c>
      <c r="CY460" s="85" t="b">
        <f>CY156</f>
        <v>0</v>
      </c>
      <c r="DC460" s="25"/>
      <c r="DD460" s="86"/>
      <c r="DE460" s="86"/>
      <c r="DF460" s="86"/>
      <c r="DG460" s="86"/>
      <c r="DH460" s="86"/>
      <c r="DJ460" s="104"/>
      <c r="DS460" s="86"/>
    </row>
    <row r="461" spans="6:123">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
      <c r="CF461" s="118" t="s">
        <v>470</v>
      </c>
      <c r="CG461" s="119" t="s">
        <v>470</v>
      </c>
      <c r="CH461" s="85" t="b">
        <f t="shared" si="41"/>
        <v>0</v>
      </c>
      <c r="CI461" s="25"/>
      <c r="CJ461" s="25"/>
      <c r="CK461" s="25"/>
      <c r="CP461" s="85" t="b">
        <f t="shared" si="44"/>
        <v>0</v>
      </c>
      <c r="CQ461" s="85" t="b">
        <f t="shared" si="45"/>
        <v>0</v>
      </c>
      <c r="CT461" s="85" t="b">
        <f>$CT$152</f>
        <v>0</v>
      </c>
      <c r="CU461" s="85" t="b">
        <f>$CU$152</f>
        <v>0</v>
      </c>
      <c r="CW461" s="85" t="b">
        <f>$CW$154</f>
        <v>0</v>
      </c>
      <c r="CZ461" s="85" t="b">
        <f>CZ157</f>
        <v>0</v>
      </c>
      <c r="DB461" s="85" t="b">
        <f>$DB$159</f>
        <v>0</v>
      </c>
      <c r="DC461" s="25"/>
      <c r="DD461" s="86"/>
      <c r="DE461" s="86"/>
      <c r="DF461" s="86"/>
      <c r="DG461" s="86"/>
      <c r="DH461" s="86"/>
      <c r="DJ461" s="104"/>
      <c r="DS461" s="86"/>
    </row>
    <row r="462" spans="6:123">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
      <c r="CF462" s="118" t="s">
        <v>215</v>
      </c>
      <c r="CG462" s="119" t="s">
        <v>215</v>
      </c>
      <c r="CH462" s="85" t="b">
        <f t="shared" si="41"/>
        <v>0</v>
      </c>
      <c r="CI462" s="25"/>
      <c r="CJ462" s="25"/>
      <c r="CK462" s="25"/>
      <c r="CP462" s="85" t="b">
        <f t="shared" si="44"/>
        <v>0</v>
      </c>
      <c r="CQ462" s="85" t="b">
        <f t="shared" si="45"/>
        <v>0</v>
      </c>
      <c r="CS462" s="85" t="b">
        <f>$CS$150</f>
        <v>0</v>
      </c>
      <c r="CV462" s="85" t="b">
        <f>CV153</f>
        <v>0</v>
      </c>
      <c r="CY462" s="85" t="b">
        <f>CY156</f>
        <v>0</v>
      </c>
      <c r="DC462" s="25"/>
      <c r="DD462" s="86"/>
      <c r="DE462" s="86"/>
      <c r="DF462" s="86"/>
      <c r="DG462" s="86"/>
      <c r="DH462" s="86"/>
      <c r="DJ462" s="104"/>
      <c r="DS462" s="86"/>
    </row>
    <row r="463" spans="6:123">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
      <c r="CF463" s="116" t="s">
        <v>471</v>
      </c>
      <c r="CG463" s="119" t="s">
        <v>471</v>
      </c>
      <c r="CH463" s="85" t="b">
        <f t="shared" si="41"/>
        <v>0</v>
      </c>
      <c r="CI463" s="25"/>
      <c r="CJ463" s="25"/>
      <c r="CK463" s="25"/>
      <c r="CP463" s="85" t="b">
        <f t="shared" si="44"/>
        <v>0</v>
      </c>
      <c r="CQ463" s="85" t="b">
        <f t="shared" si="45"/>
        <v>0</v>
      </c>
      <c r="CU463" s="85" t="b">
        <f>$CU$152</f>
        <v>0</v>
      </c>
      <c r="CW463" s="85" t="b">
        <f>$CW$154</f>
        <v>0</v>
      </c>
      <c r="CZ463" s="85" t="b">
        <f>CZ157</f>
        <v>0</v>
      </c>
      <c r="DB463" s="85" t="b">
        <f>$DB$159</f>
        <v>0</v>
      </c>
      <c r="DC463" s="25"/>
      <c r="DD463" s="86"/>
      <c r="DE463" s="86"/>
      <c r="DF463" s="86"/>
      <c r="DG463" s="86"/>
      <c r="DH463" s="86"/>
      <c r="DJ463" s="104"/>
      <c r="DS463" s="86"/>
    </row>
    <row r="464" spans="6:123">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
      <c r="CD464" s="143" t="s">
        <v>927</v>
      </c>
      <c r="CF464" s="116" t="s">
        <v>216</v>
      </c>
      <c r="CG464" s="119" t="s">
        <v>216</v>
      </c>
      <c r="CH464" s="85" t="b">
        <f t="shared" si="41"/>
        <v>0</v>
      </c>
      <c r="CI464" s="25"/>
      <c r="CJ464" s="25"/>
      <c r="CK464" s="25"/>
      <c r="CP464" s="85" t="b">
        <f t="shared" si="44"/>
        <v>0</v>
      </c>
      <c r="CQ464" s="85" t="b">
        <f t="shared" si="45"/>
        <v>0</v>
      </c>
      <c r="CS464" s="85" t="b">
        <f>$CS$150</f>
        <v>0</v>
      </c>
      <c r="CU464" s="85" t="b">
        <f>$CU$152</f>
        <v>0</v>
      </c>
      <c r="CV464" s="85" t="b">
        <f>CV153</f>
        <v>0</v>
      </c>
      <c r="CW464" s="85" t="b">
        <f>$CW$154</f>
        <v>0</v>
      </c>
      <c r="CY464" s="85" t="b">
        <f>CY156</f>
        <v>0</v>
      </c>
      <c r="CZ464" s="85" t="b">
        <f>CZ157</f>
        <v>0</v>
      </c>
      <c r="DB464" s="85" t="b">
        <f>$DB$159</f>
        <v>0</v>
      </c>
      <c r="DC464" s="25"/>
      <c r="DD464" s="86"/>
      <c r="DE464" s="86"/>
      <c r="DF464" s="86"/>
      <c r="DG464" s="86"/>
      <c r="DH464" s="86"/>
      <c r="DJ464" s="104"/>
      <c r="DS464" s="86"/>
    </row>
    <row r="465" spans="6:123">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
      <c r="CD465" s="143" t="s">
        <v>927</v>
      </c>
      <c r="CF465" s="116" t="s">
        <v>993</v>
      </c>
      <c r="CG465" s="119" t="s">
        <v>993</v>
      </c>
      <c r="CH465" s="85" t="b">
        <f t="shared" ref="CH465" si="49">IF(COUNTIF(CP465:DC465,TRUE)=0,FALSE,TRUE)</f>
        <v>0</v>
      </c>
      <c r="CI465" s="25"/>
      <c r="CJ465" s="25"/>
      <c r="CK465" s="25"/>
      <c r="CP465" s="85" t="b">
        <f t="shared" ref="CP465" si="50">IF(COUNTIF(DJ:DJ,CF465)&gt;0,TRUE,FALSE)</f>
        <v>0</v>
      </c>
      <c r="CQ465" s="85" t="b">
        <f t="shared" ref="CQ465" si="51">IF(COUNTIF($BU$164:$CB$339,CF465)&gt;0,TRUE,FALSE)</f>
        <v>0</v>
      </c>
      <c r="CS465" s="85" t="b">
        <f>$CS$150</f>
        <v>0</v>
      </c>
      <c r="CU465" s="85" t="b">
        <f>$CU$152</f>
        <v>0</v>
      </c>
      <c r="CW465" s="85" t="b">
        <f>$CW$154</f>
        <v>0</v>
      </c>
      <c r="CY465" s="85" t="b">
        <f>CY156</f>
        <v>0</v>
      </c>
      <c r="CZ465" s="85" t="b">
        <f>CZ157</f>
        <v>0</v>
      </c>
      <c r="DB465" s="85" t="b">
        <f>$DB$159</f>
        <v>0</v>
      </c>
      <c r="DC465" s="25"/>
      <c r="DD465" s="86"/>
      <c r="DE465" s="86"/>
      <c r="DF465" s="86"/>
      <c r="DG465" s="86"/>
      <c r="DH465" s="86"/>
      <c r="DJ465" s="104"/>
      <c r="DS465" s="86"/>
    </row>
    <row r="466" spans="6:123">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
      <c r="CF466" s="116" t="s">
        <v>217</v>
      </c>
      <c r="CG466" s="119" t="s">
        <v>217</v>
      </c>
      <c r="CH466" s="85" t="b">
        <f t="shared" si="41"/>
        <v>0</v>
      </c>
      <c r="CI466" s="25"/>
      <c r="CJ466" s="25"/>
      <c r="CK466" s="25"/>
      <c r="CP466" s="85" t="b">
        <f t="shared" si="44"/>
        <v>0</v>
      </c>
      <c r="CQ466" s="85" t="b">
        <f t="shared" si="45"/>
        <v>0</v>
      </c>
      <c r="CS466" s="85" t="b">
        <f>$CS$150</f>
        <v>0</v>
      </c>
      <c r="CV466" s="85" t="b">
        <f>CV153</f>
        <v>0</v>
      </c>
      <c r="CY466" s="85" t="b">
        <f>CY156</f>
        <v>0</v>
      </c>
      <c r="DC466" s="25"/>
      <c r="DD466" s="86"/>
      <c r="DE466" s="86"/>
      <c r="DF466" s="86"/>
      <c r="DG466" s="86"/>
      <c r="DH466" s="86"/>
      <c r="DJ466" s="104"/>
      <c r="DS466" s="86"/>
    </row>
    <row r="467" spans="6:123">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
      <c r="CF467" s="116" t="s">
        <v>472</v>
      </c>
      <c r="CG467" s="119" t="s">
        <v>472</v>
      </c>
      <c r="CH467" s="85" t="b">
        <f t="shared" si="41"/>
        <v>0</v>
      </c>
      <c r="CI467" s="25"/>
      <c r="CJ467" s="25"/>
      <c r="CK467" s="25"/>
      <c r="CP467" s="85" t="b">
        <f t="shared" si="44"/>
        <v>0</v>
      </c>
      <c r="CQ467" s="85" t="b">
        <f t="shared" si="45"/>
        <v>0</v>
      </c>
      <c r="CU467" s="85" t="b">
        <f>$CU$152</f>
        <v>0</v>
      </c>
      <c r="CW467" s="85" t="b">
        <f>$CW$154</f>
        <v>0</v>
      </c>
      <c r="CZ467" s="85" t="b">
        <f>CZ157</f>
        <v>0</v>
      </c>
      <c r="DB467" s="85" t="b">
        <f>$DB$159</f>
        <v>0</v>
      </c>
      <c r="DC467" s="25"/>
      <c r="DD467" s="86"/>
      <c r="DE467" s="86"/>
      <c r="DF467" s="86"/>
      <c r="DG467" s="86"/>
      <c r="DH467" s="86"/>
      <c r="DJ467" s="104"/>
      <c r="DS467" s="86"/>
    </row>
    <row r="468" spans="6:123">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
      <c r="CF468" s="116" t="s">
        <v>220</v>
      </c>
      <c r="CG468" s="119" t="s">
        <v>220</v>
      </c>
      <c r="CH468" s="85" t="b">
        <f t="shared" si="41"/>
        <v>0</v>
      </c>
      <c r="CI468" s="25"/>
      <c r="CJ468" s="25"/>
      <c r="CK468" s="25"/>
      <c r="CP468" s="85" t="b">
        <f t="shared" si="44"/>
        <v>0</v>
      </c>
      <c r="CQ468" s="85" t="b">
        <f t="shared" si="45"/>
        <v>0</v>
      </c>
      <c r="CS468" s="85" t="b">
        <f>$CS$150</f>
        <v>0</v>
      </c>
      <c r="CY468" s="85" t="b">
        <f>CY156</f>
        <v>0</v>
      </c>
      <c r="DC468" s="25"/>
      <c r="DD468" s="86"/>
      <c r="DE468" s="86"/>
      <c r="DF468" s="86"/>
      <c r="DG468" s="86"/>
      <c r="DH468" s="86"/>
      <c r="DJ468" s="104"/>
      <c r="DS468" s="86"/>
    </row>
    <row r="469" spans="6:123">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
      <c r="CF469" s="116" t="s">
        <v>473</v>
      </c>
      <c r="CG469" s="119" t="s">
        <v>473</v>
      </c>
      <c r="CH469" s="85" t="b">
        <f t="shared" si="41"/>
        <v>0</v>
      </c>
      <c r="CI469" s="25"/>
      <c r="CJ469" s="25"/>
      <c r="CK469" s="25"/>
      <c r="CP469" s="85" t="b">
        <f t="shared" si="44"/>
        <v>0</v>
      </c>
      <c r="CQ469" s="85" t="b">
        <f t="shared" si="45"/>
        <v>0</v>
      </c>
      <c r="CU469" s="85" t="b">
        <f>$CU$152</f>
        <v>0</v>
      </c>
      <c r="CW469" s="85" t="b">
        <f>$CW$154</f>
        <v>0</v>
      </c>
      <c r="CZ469" s="85" t="b">
        <f>CZ157</f>
        <v>0</v>
      </c>
      <c r="DB469" s="85" t="b">
        <f>$DB$159</f>
        <v>0</v>
      </c>
      <c r="DC469" s="25"/>
      <c r="DD469" s="86"/>
      <c r="DE469" s="86"/>
      <c r="DF469" s="86"/>
      <c r="DG469" s="86"/>
      <c r="DH469" s="86"/>
      <c r="DJ469" s="104"/>
      <c r="DS469" s="86"/>
    </row>
    <row r="470" spans="6:123">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
      <c r="CF470" s="116" t="s">
        <v>221</v>
      </c>
      <c r="CG470" s="119" t="s">
        <v>221</v>
      </c>
      <c r="CH470" s="85" t="b">
        <f t="shared" si="41"/>
        <v>0</v>
      </c>
      <c r="CI470" s="25"/>
      <c r="CJ470" s="25"/>
      <c r="CK470" s="25"/>
      <c r="CP470" s="85" t="b">
        <f t="shared" si="44"/>
        <v>0</v>
      </c>
      <c r="CQ470" s="85" t="b">
        <f t="shared" si="45"/>
        <v>0</v>
      </c>
      <c r="CS470" s="85" t="b">
        <f>$CS$150</f>
        <v>0</v>
      </c>
      <c r="CV470" s="85" t="b">
        <f>CV153</f>
        <v>0</v>
      </c>
      <c r="CY470" s="85" t="b">
        <f>CY156</f>
        <v>0</v>
      </c>
      <c r="DC470" s="25"/>
      <c r="DD470" s="86"/>
      <c r="DE470" s="86"/>
      <c r="DF470" s="86"/>
      <c r="DG470" s="86"/>
      <c r="DH470" s="86"/>
      <c r="DJ470" s="104"/>
      <c r="DS470" s="86"/>
    </row>
    <row r="471" spans="6:123">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
      <c r="CF471" s="116" t="s">
        <v>474</v>
      </c>
      <c r="CG471" s="119" t="s">
        <v>474</v>
      </c>
      <c r="CH471" s="85" t="b">
        <f t="shared" si="41"/>
        <v>0</v>
      </c>
      <c r="CI471" s="25"/>
      <c r="CJ471" s="25"/>
      <c r="CK471" s="25"/>
      <c r="CP471" s="85" t="b">
        <f t="shared" si="44"/>
        <v>0</v>
      </c>
      <c r="CQ471" s="85" t="b">
        <f t="shared" si="45"/>
        <v>0</v>
      </c>
      <c r="CU471" s="85" t="b">
        <f>$CU$152</f>
        <v>0</v>
      </c>
      <c r="CW471" s="85" t="b">
        <f>$CW$154</f>
        <v>0</v>
      </c>
      <c r="CZ471" s="85" t="b">
        <f>CZ157</f>
        <v>0</v>
      </c>
      <c r="DB471" s="85" t="b">
        <f>$DB$159</f>
        <v>0</v>
      </c>
      <c r="DC471" s="25"/>
      <c r="DD471" s="86"/>
      <c r="DE471" s="86"/>
      <c r="DF471" s="86"/>
      <c r="DG471" s="86"/>
      <c r="DH471" s="86"/>
      <c r="DJ471" s="104"/>
      <c r="DS471" s="86"/>
    </row>
    <row r="472" spans="6:123">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
      <c r="CF472" s="116" t="s">
        <v>554</v>
      </c>
      <c r="CG472" s="119" t="s">
        <v>554</v>
      </c>
      <c r="CH472" s="85" t="b">
        <f t="shared" si="41"/>
        <v>0</v>
      </c>
      <c r="CI472" s="25"/>
      <c r="CJ472" s="25"/>
      <c r="CK472" s="25"/>
      <c r="CP472" s="85" t="b">
        <f t="shared" si="44"/>
        <v>0</v>
      </c>
      <c r="CQ472" s="85" t="b">
        <f t="shared" si="45"/>
        <v>0</v>
      </c>
      <c r="CS472" s="85" t="b">
        <f>$CS$150</f>
        <v>0</v>
      </c>
      <c r="CV472" s="85" t="b">
        <f>CV153</f>
        <v>0</v>
      </c>
      <c r="CY472" s="85" t="b">
        <f>CY156</f>
        <v>0</v>
      </c>
      <c r="DC472" s="25"/>
      <c r="DD472" s="86"/>
      <c r="DE472" s="86"/>
      <c r="DF472" s="86"/>
      <c r="DG472" s="86"/>
      <c r="DH472" s="86"/>
      <c r="DJ472" s="104"/>
      <c r="DS472" s="86"/>
    </row>
    <row r="473" spans="6:123">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
      <c r="CF473" s="116" t="s">
        <v>555</v>
      </c>
      <c r="CG473" s="119" t="s">
        <v>555</v>
      </c>
      <c r="CH473" s="85" t="b">
        <f t="shared" si="41"/>
        <v>0</v>
      </c>
      <c r="CI473" s="25"/>
      <c r="CJ473" s="25"/>
      <c r="CK473" s="25"/>
      <c r="CP473" s="85" t="b">
        <f t="shared" si="44"/>
        <v>0</v>
      </c>
      <c r="CQ473" s="85" t="b">
        <f t="shared" si="45"/>
        <v>0</v>
      </c>
      <c r="CU473" s="85" t="b">
        <f>$CU$152</f>
        <v>0</v>
      </c>
      <c r="CW473" s="85" t="b">
        <f>$CW$154</f>
        <v>0</v>
      </c>
      <c r="CZ473" s="85" t="b">
        <f>CZ157</f>
        <v>0</v>
      </c>
      <c r="DB473" s="85" t="b">
        <f>$DB$159</f>
        <v>0</v>
      </c>
      <c r="DC473" s="25"/>
      <c r="DD473" s="86"/>
      <c r="DE473" s="86"/>
      <c r="DF473" s="86"/>
      <c r="DG473" s="86"/>
      <c r="DH473" s="86"/>
      <c r="DJ473" s="104"/>
      <c r="DS473" s="86"/>
    </row>
    <row r="474" spans="6:123">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
      <c r="CF474" s="116" t="s">
        <v>222</v>
      </c>
      <c r="CG474" s="119" t="s">
        <v>222</v>
      </c>
      <c r="CH474" s="85" t="b">
        <f t="shared" si="41"/>
        <v>0</v>
      </c>
      <c r="CI474" s="25"/>
      <c r="CJ474" s="25"/>
      <c r="CK474" s="25"/>
      <c r="CP474" s="85" t="b">
        <f t="shared" si="44"/>
        <v>0</v>
      </c>
      <c r="CQ474" s="85" t="b">
        <f t="shared" si="45"/>
        <v>0</v>
      </c>
      <c r="CS474" s="85" t="b">
        <f>$CS$150</f>
        <v>0</v>
      </c>
      <c r="CV474" s="85" t="b">
        <f>CV153</f>
        <v>0</v>
      </c>
      <c r="CY474" s="85" t="b">
        <f>CY156</f>
        <v>0</v>
      </c>
      <c r="DC474" s="25"/>
      <c r="DD474" s="86"/>
      <c r="DE474" s="86"/>
      <c r="DF474" s="86"/>
      <c r="DG474" s="86"/>
      <c r="DH474" s="86"/>
      <c r="DJ474" s="104"/>
      <c r="DS474" s="86"/>
    </row>
    <row r="475" spans="6:123">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
      <c r="CF475" s="116" t="s">
        <v>475</v>
      </c>
      <c r="CG475" s="119" t="s">
        <v>475</v>
      </c>
      <c r="CH475" s="85" t="b">
        <f t="shared" si="41"/>
        <v>0</v>
      </c>
      <c r="CI475" s="25"/>
      <c r="CJ475" s="25"/>
      <c r="CK475" s="25"/>
      <c r="CP475" s="85" t="b">
        <f t="shared" si="44"/>
        <v>0</v>
      </c>
      <c r="CQ475" s="85" t="b">
        <f t="shared" si="45"/>
        <v>0</v>
      </c>
      <c r="CU475" s="85" t="b">
        <f>$CU$152</f>
        <v>0</v>
      </c>
      <c r="CW475" s="85" t="b">
        <f>$CW$154</f>
        <v>0</v>
      </c>
      <c r="CZ475" s="85" t="b">
        <f>CZ157</f>
        <v>0</v>
      </c>
      <c r="DB475" s="85" t="b">
        <f>$DB$159</f>
        <v>0</v>
      </c>
      <c r="DC475" s="25"/>
      <c r="DD475" s="86"/>
      <c r="DE475" s="86"/>
      <c r="DF475" s="86"/>
      <c r="DG475" s="86"/>
      <c r="DH475" s="86"/>
      <c r="DJ475" s="104"/>
      <c r="DS475" s="86"/>
    </row>
    <row r="476" spans="6:123">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
      <c r="CF476" s="116" t="s">
        <v>225</v>
      </c>
      <c r="CG476" s="119" t="s">
        <v>225</v>
      </c>
      <c r="CH476" s="85" t="b">
        <f t="shared" si="41"/>
        <v>0</v>
      </c>
      <c r="CI476" s="25"/>
      <c r="CJ476" s="25"/>
      <c r="CK476" s="25"/>
      <c r="CP476" s="85" t="b">
        <f t="shared" si="44"/>
        <v>0</v>
      </c>
      <c r="CQ476" s="85" t="b">
        <f t="shared" si="45"/>
        <v>0</v>
      </c>
      <c r="CS476" s="85" t="b">
        <f>$CS$150</f>
        <v>0</v>
      </c>
      <c r="CY476" s="85" t="b">
        <f>CY156</f>
        <v>0</v>
      </c>
      <c r="DC476" s="25"/>
      <c r="DD476" s="86"/>
      <c r="DE476" s="86"/>
      <c r="DF476" s="86"/>
      <c r="DG476" s="86"/>
      <c r="DH476" s="86"/>
      <c r="DJ476" s="104"/>
      <c r="DS476" s="86"/>
    </row>
    <row r="477" spans="6:123">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
      <c r="CF477" s="116" t="str">
        <f>CF476&amp;"_1mM"</f>
        <v>CGK2_1mM</v>
      </c>
      <c r="CG477" s="116" t="str">
        <f>CG476&amp;"_1mM"</f>
        <v>CGK2_1mM</v>
      </c>
      <c r="CI477" s="25"/>
      <c r="CJ477" s="25"/>
      <c r="CK477" s="25"/>
      <c r="DC477" s="25"/>
      <c r="DD477" s="86"/>
      <c r="DE477" s="86"/>
      <c r="DF477" s="86"/>
      <c r="DG477" s="86"/>
      <c r="DH477" s="86"/>
      <c r="DJ477" s="104"/>
      <c r="DS477" s="86"/>
    </row>
    <row r="478" spans="6:123">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
      <c r="CF478" s="116" t="s">
        <v>226</v>
      </c>
      <c r="CG478" s="119" t="s">
        <v>226</v>
      </c>
      <c r="CH478" s="85" t="b">
        <f t="shared" si="41"/>
        <v>0</v>
      </c>
      <c r="CI478" s="25"/>
      <c r="CJ478" s="25"/>
      <c r="CK478" s="25"/>
      <c r="CP478" s="85" t="b">
        <f t="shared" ref="CP478:CP484" si="52">IF(COUNTIF(DJ:DJ,CF478)&gt;0,TRUE,FALSE)</f>
        <v>0</v>
      </c>
      <c r="CQ478" s="85" t="b">
        <f t="shared" ref="CQ478:CQ484" si="53">IF(COUNTIF($BU$164:$CB$339,CF478)&gt;0,TRUE,FALSE)</f>
        <v>0</v>
      </c>
      <c r="CS478" s="85" t="b">
        <f>$CS$150</f>
        <v>0</v>
      </c>
      <c r="CT478" s="85" t="b">
        <f>$CT$151</f>
        <v>0</v>
      </c>
      <c r="CV478" s="85" t="b">
        <f>CV153</f>
        <v>0</v>
      </c>
      <c r="CY478" s="85" t="b">
        <f>CY156</f>
        <v>0</v>
      </c>
      <c r="DC478" s="25"/>
      <c r="DD478" s="86"/>
      <c r="DE478" s="86"/>
      <c r="DF478" s="86"/>
      <c r="DG478" s="86"/>
      <c r="DH478" s="86"/>
      <c r="DJ478" s="104"/>
      <c r="DS478" s="86"/>
    </row>
    <row r="479" spans="6:123">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
      <c r="CF479" s="116" t="s">
        <v>476</v>
      </c>
      <c r="CG479" s="119" t="s">
        <v>476</v>
      </c>
      <c r="CH479" s="85" t="b">
        <f t="shared" si="41"/>
        <v>0</v>
      </c>
      <c r="CI479" s="25"/>
      <c r="CJ479" s="25"/>
      <c r="CK479" s="25"/>
      <c r="CP479" s="85" t="b">
        <f t="shared" si="52"/>
        <v>0</v>
      </c>
      <c r="CQ479" s="85" t="b">
        <f t="shared" si="53"/>
        <v>0</v>
      </c>
      <c r="CT479" s="85" t="b">
        <f>$CT$152</f>
        <v>0</v>
      </c>
      <c r="CU479" s="85" t="b">
        <f>$CU$152</f>
        <v>0</v>
      </c>
      <c r="CW479" s="85" t="b">
        <f>$CW$154</f>
        <v>0</v>
      </c>
      <c r="CZ479" s="85" t="b">
        <f>CZ157</f>
        <v>0</v>
      </c>
      <c r="DB479" s="85" t="b">
        <f>$DB$159</f>
        <v>0</v>
      </c>
      <c r="DC479" s="25"/>
      <c r="DD479" s="86"/>
      <c r="DE479" s="86"/>
      <c r="DF479" s="86"/>
      <c r="DG479" s="86"/>
      <c r="DH479" s="86"/>
      <c r="DJ479" s="104"/>
      <c r="DS479" s="86"/>
    </row>
    <row r="480" spans="6:123">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
      <c r="CF480" s="116" t="s">
        <v>227</v>
      </c>
      <c r="CG480" s="119" t="s">
        <v>227</v>
      </c>
      <c r="CH480" s="85" t="b">
        <f t="shared" si="41"/>
        <v>0</v>
      </c>
      <c r="CI480" s="25"/>
      <c r="CJ480" s="25"/>
      <c r="CK480" s="25"/>
      <c r="CP480" s="85" t="b">
        <f t="shared" si="52"/>
        <v>0</v>
      </c>
      <c r="CQ480" s="85" t="b">
        <f t="shared" si="53"/>
        <v>0</v>
      </c>
      <c r="CS480" s="85" t="b">
        <f>$CS$150</f>
        <v>0</v>
      </c>
      <c r="CV480" s="85" t="b">
        <f>CV153</f>
        <v>0</v>
      </c>
      <c r="CY480" s="85" t="b">
        <f>CY156</f>
        <v>0</v>
      </c>
      <c r="DC480" s="25"/>
      <c r="DD480" s="86"/>
      <c r="DE480" s="86"/>
      <c r="DF480" s="86"/>
      <c r="DG480" s="86"/>
      <c r="DH480" s="86"/>
      <c r="DJ480" s="104"/>
      <c r="DS480" s="86"/>
    </row>
    <row r="481" spans="6:123">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
      <c r="CF481" s="116" t="s">
        <v>477</v>
      </c>
      <c r="CG481" s="119" t="s">
        <v>477</v>
      </c>
      <c r="CH481" s="85" t="b">
        <f t="shared" si="41"/>
        <v>0</v>
      </c>
      <c r="CI481" s="25"/>
      <c r="CJ481" s="25"/>
      <c r="CK481" s="25"/>
      <c r="CP481" s="85" t="b">
        <f t="shared" si="52"/>
        <v>0</v>
      </c>
      <c r="CQ481" s="85" t="b">
        <f t="shared" si="53"/>
        <v>0</v>
      </c>
      <c r="CU481" s="85" t="b">
        <f>$CU$152</f>
        <v>0</v>
      </c>
      <c r="CW481" s="85" t="b">
        <f>$CW$154</f>
        <v>0</v>
      </c>
      <c r="CZ481" s="85" t="b">
        <f>CZ157</f>
        <v>0</v>
      </c>
      <c r="DB481" s="85" t="b">
        <f>$DB$159</f>
        <v>0</v>
      </c>
      <c r="DC481" s="25"/>
      <c r="DD481" s="86"/>
      <c r="DE481" s="86"/>
      <c r="DF481" s="86"/>
      <c r="DG481" s="86"/>
      <c r="DH481" s="86"/>
      <c r="DJ481" s="104"/>
      <c r="DS481" s="86"/>
    </row>
    <row r="482" spans="6:123">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
      <c r="CF482" s="116" t="s">
        <v>228</v>
      </c>
      <c r="CG482" s="119" t="s">
        <v>228</v>
      </c>
      <c r="CH482" s="85" t="b">
        <f t="shared" si="41"/>
        <v>0</v>
      </c>
      <c r="CI482" s="25"/>
      <c r="CJ482" s="25"/>
      <c r="CK482" s="25"/>
      <c r="CP482" s="85" t="b">
        <f t="shared" si="52"/>
        <v>0</v>
      </c>
      <c r="CQ482" s="85" t="b">
        <f t="shared" si="53"/>
        <v>0</v>
      </c>
      <c r="CS482" s="85" t="b">
        <f>$CS$150</f>
        <v>0</v>
      </c>
      <c r="CY482" s="85" t="b">
        <f>CY156</f>
        <v>0</v>
      </c>
      <c r="DC482" s="25"/>
      <c r="DD482" s="86"/>
      <c r="DE482" s="86"/>
      <c r="DF482" s="86"/>
      <c r="DG482" s="86"/>
      <c r="DH482" s="86"/>
      <c r="DJ482" s="104"/>
      <c r="DS482" s="86"/>
    </row>
    <row r="483" spans="6:123">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
      <c r="CF483" s="116" t="s">
        <v>478</v>
      </c>
      <c r="CG483" s="119" t="s">
        <v>478</v>
      </c>
      <c r="CH483" s="85" t="b">
        <f t="shared" si="41"/>
        <v>0</v>
      </c>
      <c r="CI483" s="25"/>
      <c r="CJ483" s="25"/>
      <c r="CK483" s="25"/>
      <c r="CP483" s="85" t="b">
        <f t="shared" si="52"/>
        <v>0</v>
      </c>
      <c r="CQ483" s="85" t="b">
        <f t="shared" si="53"/>
        <v>0</v>
      </c>
      <c r="CU483" s="85" t="b">
        <f>$CU$152</f>
        <v>0</v>
      </c>
      <c r="CW483" s="85" t="b">
        <f>$CW$154</f>
        <v>0</v>
      </c>
      <c r="CZ483" s="85" t="b">
        <f>$CZ$157</f>
        <v>0</v>
      </c>
      <c r="DB483" s="85" t="b">
        <f>$DB$159</f>
        <v>0</v>
      </c>
      <c r="DC483" s="25"/>
      <c r="DD483" s="86"/>
      <c r="DE483" s="86"/>
      <c r="DF483" s="86"/>
      <c r="DG483" s="86"/>
      <c r="DH483" s="86"/>
      <c r="DJ483" s="104"/>
      <c r="DS483" s="86"/>
    </row>
    <row r="484" spans="6:123">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
      <c r="CF484" s="116" t="s">
        <v>231</v>
      </c>
      <c r="CG484" s="119" t="s">
        <v>231</v>
      </c>
      <c r="CH484" s="85" t="b">
        <f t="shared" si="41"/>
        <v>0</v>
      </c>
      <c r="CI484" s="25"/>
      <c r="CJ484" s="25"/>
      <c r="CK484" s="25"/>
      <c r="CP484" s="85" t="b">
        <f t="shared" si="52"/>
        <v>0</v>
      </c>
      <c r="CQ484" s="85" t="b">
        <f t="shared" si="53"/>
        <v>0</v>
      </c>
      <c r="CS484" s="85" t="b">
        <f>$CS$150</f>
        <v>0</v>
      </c>
      <c r="CY484" s="85" t="b">
        <f>CY156</f>
        <v>0</v>
      </c>
      <c r="DC484" s="25"/>
      <c r="DD484" s="86"/>
      <c r="DE484" s="86"/>
      <c r="DF484" s="86"/>
      <c r="DG484" s="86"/>
      <c r="DH484" s="86"/>
      <c r="DJ484" s="104"/>
      <c r="DS484" s="86"/>
    </row>
    <row r="485" spans="6:123">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
      <c r="CF485" s="116" t="str">
        <f>CF484&amp;"_1mM"</f>
        <v>CK1γ1_1mM</v>
      </c>
      <c r="CG485" s="116" t="str">
        <f>CG484&amp;"_1mM"</f>
        <v>CK1γ1_1mM</v>
      </c>
      <c r="CH485" s="85" t="b">
        <f t="shared" si="41"/>
        <v>0</v>
      </c>
      <c r="CI485" s="25"/>
      <c r="CJ485" s="25"/>
      <c r="CK485" s="25"/>
      <c r="CP485" s="85" t="b">
        <f t="shared" ref="CP485" si="54">IF(COUNTIF(DJ:DJ,CF485)&gt;0,TRUE,FALSE)</f>
        <v>0</v>
      </c>
      <c r="CQ485" s="85" t="b">
        <f t="shared" ref="CQ485" si="55">IF(COUNTIF($BU$164:$CB$339,CF485)&gt;0,TRUE,FALSE)</f>
        <v>0</v>
      </c>
      <c r="CU485" s="85" t="b">
        <f>$CU$152</f>
        <v>0</v>
      </c>
      <c r="CW485" s="85" t="b">
        <f>$CW$154</f>
        <v>0</v>
      </c>
      <c r="CZ485" s="85" t="b">
        <f>$CZ$157</f>
        <v>0</v>
      </c>
      <c r="DB485" s="85" t="b">
        <f>$DB$159</f>
        <v>0</v>
      </c>
      <c r="DC485" s="25"/>
      <c r="DD485" s="86"/>
      <c r="DE485" s="86"/>
      <c r="DF485" s="86"/>
      <c r="DG485" s="86"/>
      <c r="DH485" s="86"/>
      <c r="DJ485" s="104"/>
      <c r="DS485" s="86"/>
    </row>
    <row r="486" spans="6:123">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
      <c r="CF486" s="116" t="s">
        <v>232</v>
      </c>
      <c r="CG486" s="119" t="s">
        <v>232</v>
      </c>
      <c r="CH486" s="85" t="b">
        <f t="shared" si="41"/>
        <v>0</v>
      </c>
      <c r="CI486" s="25"/>
      <c r="CJ486" s="25"/>
      <c r="CK486" s="25"/>
      <c r="CP486" s="85" t="b">
        <f>IF(COUNTIF(DJ:DJ,CF486)&gt;0,TRUE,FALSE)</f>
        <v>0</v>
      </c>
      <c r="CQ486" s="85" t="b">
        <f>IF(COUNTIF($BU$164:$CB$339,CF486)&gt;0,TRUE,FALSE)</f>
        <v>0</v>
      </c>
      <c r="CS486" s="85" t="b">
        <f>$CS$150</f>
        <v>0</v>
      </c>
      <c r="CY486" s="85" t="b">
        <f>CY156</f>
        <v>0</v>
      </c>
      <c r="DC486" s="25"/>
      <c r="DD486" s="86"/>
      <c r="DE486" s="86"/>
      <c r="DF486" s="86"/>
      <c r="DG486" s="86"/>
      <c r="DH486" s="86"/>
      <c r="DJ486" s="104"/>
      <c r="DS486" s="86"/>
    </row>
    <row r="487" spans="6:123">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
      <c r="CF487" s="116" t="str">
        <f>CF486&amp;"_1mM"</f>
        <v>CK1γ2_1mM</v>
      </c>
      <c r="CG487" s="116" t="str">
        <f>CG486&amp;"_1mM"</f>
        <v>CK1γ2_1mM</v>
      </c>
      <c r="CH487" s="85" t="b">
        <f t="shared" si="41"/>
        <v>0</v>
      </c>
      <c r="CI487" s="25"/>
      <c r="CJ487" s="25"/>
      <c r="CK487" s="25"/>
      <c r="CP487" s="85" t="b">
        <f t="shared" ref="CP487" si="56">IF(COUNTIF(DJ:DJ,CF487)&gt;0,TRUE,FALSE)</f>
        <v>0</v>
      </c>
      <c r="CQ487" s="85" t="b">
        <f t="shared" ref="CQ487" si="57">IF(COUNTIF($BU$164:$CB$339,CF487)&gt;0,TRUE,FALSE)</f>
        <v>0</v>
      </c>
      <c r="CU487" s="85" t="b">
        <f>$CU$152</f>
        <v>0</v>
      </c>
      <c r="CW487" s="85" t="b">
        <f>$CW$154</f>
        <v>0</v>
      </c>
      <c r="CZ487" s="85" t="b">
        <f>$CZ$157</f>
        <v>0</v>
      </c>
      <c r="DB487" s="85" t="b">
        <f>$DB$159</f>
        <v>0</v>
      </c>
      <c r="DC487" s="25"/>
      <c r="DD487" s="86"/>
      <c r="DE487" s="86"/>
      <c r="DF487" s="86"/>
      <c r="DG487" s="86"/>
      <c r="DH487" s="86"/>
      <c r="DJ487" s="104"/>
      <c r="DS487" s="86"/>
    </row>
    <row r="488" spans="6:123">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
      <c r="CF488" s="116" t="s">
        <v>233</v>
      </c>
      <c r="CG488" s="119" t="s">
        <v>233</v>
      </c>
      <c r="CH488" s="85" t="b">
        <f t="shared" si="41"/>
        <v>0</v>
      </c>
      <c r="CI488" s="25"/>
      <c r="CJ488" s="25"/>
      <c r="CK488" s="25"/>
      <c r="CP488" s="85" t="b">
        <f>IF(COUNTIF(DJ:DJ,CF488)&gt;0,TRUE,FALSE)</f>
        <v>0</v>
      </c>
      <c r="CQ488" s="85" t="b">
        <f>IF(COUNTIF($BU$164:$CB$339,CF488)&gt;0,TRUE,FALSE)</f>
        <v>0</v>
      </c>
      <c r="CS488" s="85" t="b">
        <f>$CS$150</f>
        <v>0</v>
      </c>
      <c r="CY488" s="85" t="b">
        <f>CY156</f>
        <v>0</v>
      </c>
      <c r="DC488" s="25"/>
      <c r="DD488" s="86"/>
      <c r="DE488" s="86"/>
      <c r="DF488" s="86"/>
      <c r="DG488" s="86"/>
      <c r="DH488" s="86"/>
      <c r="DJ488" s="104"/>
      <c r="DS488" s="86"/>
    </row>
    <row r="489" spans="6:123">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
      <c r="CF489" s="116" t="str">
        <f>CF488&amp;"_1mM"</f>
        <v>CK1γ3_1mM</v>
      </c>
      <c r="CG489" s="116" t="str">
        <f>CG488&amp;"_1mM"</f>
        <v>CK1γ3_1mM</v>
      </c>
      <c r="CH489" s="85" t="b">
        <f t="shared" si="41"/>
        <v>0</v>
      </c>
      <c r="CI489" s="25"/>
      <c r="CJ489" s="25"/>
      <c r="CK489" s="25"/>
      <c r="CP489" s="85" t="b">
        <f t="shared" ref="CP489" si="58">IF(COUNTIF(DJ:DJ,CF489)&gt;0,TRUE,FALSE)</f>
        <v>0</v>
      </c>
      <c r="CQ489" s="85" t="b">
        <f t="shared" ref="CQ489" si="59">IF(COUNTIF($BU$164:$CB$339,CF489)&gt;0,TRUE,FALSE)</f>
        <v>0</v>
      </c>
      <c r="CU489" s="85" t="b">
        <f>$CU$152</f>
        <v>0</v>
      </c>
      <c r="CW489" s="85" t="b">
        <f>$CW$154</f>
        <v>0</v>
      </c>
      <c r="CZ489" s="85" t="b">
        <f>CZ163</f>
        <v>0</v>
      </c>
      <c r="DB489" s="85" t="b">
        <f>$DB$159</f>
        <v>0</v>
      </c>
      <c r="DC489" s="25"/>
      <c r="DD489" s="86"/>
      <c r="DE489" s="86"/>
      <c r="DF489" s="86"/>
      <c r="DG489" s="86"/>
      <c r="DH489" s="86"/>
      <c r="DJ489" s="104"/>
      <c r="DS489" s="86"/>
    </row>
    <row r="490" spans="6:123">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
      <c r="CF490" s="116" t="s">
        <v>234</v>
      </c>
      <c r="CG490" s="119" t="s">
        <v>234</v>
      </c>
      <c r="CH490" s="85" t="b">
        <f t="shared" si="41"/>
        <v>0</v>
      </c>
      <c r="CI490" s="25"/>
      <c r="CJ490" s="25"/>
      <c r="CK490" s="25"/>
      <c r="CP490" s="85" t="b">
        <f t="shared" ref="CP490:CP497" si="60">IF(COUNTIF(DJ:DJ,CF490)&gt;0,TRUE,FALSE)</f>
        <v>0</v>
      </c>
      <c r="CQ490" s="85" t="b">
        <f t="shared" ref="CQ490:CQ497" si="61">IF(COUNTIF($BU$164:$CB$339,CF490)&gt;0,TRUE,FALSE)</f>
        <v>0</v>
      </c>
      <c r="CS490" s="85" t="b">
        <f>$CS$150</f>
        <v>0</v>
      </c>
      <c r="CY490" s="85" t="b">
        <f>CY156</f>
        <v>0</v>
      </c>
      <c r="DC490" s="25"/>
      <c r="DD490" s="86"/>
      <c r="DE490" s="86"/>
      <c r="DF490" s="86"/>
      <c r="DG490" s="86"/>
      <c r="DH490" s="86"/>
      <c r="DJ490" s="104"/>
      <c r="DS490" s="86"/>
    </row>
    <row r="491" spans="6:123">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
      <c r="CF491" s="116" t="s">
        <v>876</v>
      </c>
      <c r="CG491" s="119" t="s">
        <v>876</v>
      </c>
      <c r="CH491" s="85" t="b">
        <f t="shared" ref="CH491" si="62">IF(COUNTIF(CP491:DC491,TRUE)=0,FALSE,TRUE)</f>
        <v>0</v>
      </c>
      <c r="CI491" s="25"/>
      <c r="CJ491" s="25"/>
      <c r="CK491" s="25"/>
      <c r="CP491" s="85" t="b">
        <f t="shared" si="60"/>
        <v>0</v>
      </c>
      <c r="CQ491" s="85" t="b">
        <f t="shared" si="61"/>
        <v>0</v>
      </c>
      <c r="CU491" s="85" t="b">
        <f>$CU$152</f>
        <v>0</v>
      </c>
      <c r="CW491" s="85" t="b">
        <f>$CW$154</f>
        <v>0</v>
      </c>
      <c r="CZ491" s="85" t="b">
        <f>$CZ$157</f>
        <v>0</v>
      </c>
      <c r="DB491" s="85" t="b">
        <f>$DB$159</f>
        <v>0</v>
      </c>
      <c r="DC491" s="25"/>
      <c r="DD491" s="86"/>
      <c r="DE491" s="86"/>
      <c r="DF491" s="86"/>
      <c r="DG491" s="86"/>
      <c r="DH491" s="86"/>
      <c r="DJ491" s="104"/>
      <c r="DS491" s="86"/>
    </row>
    <row r="492" spans="6:123">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
      <c r="CF492" s="116" t="s">
        <v>237</v>
      </c>
      <c r="CG492" s="119" t="s">
        <v>237</v>
      </c>
      <c r="CH492" s="85" t="b">
        <f t="shared" si="41"/>
        <v>0</v>
      </c>
      <c r="CI492" s="25"/>
      <c r="CJ492" s="25"/>
      <c r="CK492" s="25"/>
      <c r="CP492" s="85" t="b">
        <f t="shared" si="60"/>
        <v>0</v>
      </c>
      <c r="CQ492" s="85" t="b">
        <f t="shared" si="61"/>
        <v>0</v>
      </c>
      <c r="CS492" s="85" t="b">
        <f>$CS$150</f>
        <v>0</v>
      </c>
      <c r="CT492" s="85" t="b">
        <f>$CT$151</f>
        <v>0</v>
      </c>
      <c r="CY492" s="85" t="b">
        <f>CY156</f>
        <v>0</v>
      </c>
      <c r="DC492" s="25"/>
      <c r="DD492" s="86"/>
      <c r="DE492" s="86"/>
      <c r="DF492" s="86"/>
      <c r="DG492" s="86"/>
      <c r="DH492" s="86"/>
      <c r="DJ492" s="104"/>
      <c r="DS492" s="86"/>
    </row>
    <row r="493" spans="6:123">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
      <c r="CF493" s="116" t="s">
        <v>479</v>
      </c>
      <c r="CG493" s="119" t="s">
        <v>479</v>
      </c>
      <c r="CH493" s="85" t="b">
        <f t="shared" si="41"/>
        <v>0</v>
      </c>
      <c r="CI493" s="25"/>
      <c r="CJ493" s="25"/>
      <c r="CK493" s="25"/>
      <c r="CP493" s="85" t="b">
        <f t="shared" si="60"/>
        <v>0</v>
      </c>
      <c r="CQ493" s="85" t="b">
        <f t="shared" si="61"/>
        <v>0</v>
      </c>
      <c r="CT493" s="85" t="b">
        <f>$CT$152</f>
        <v>0</v>
      </c>
      <c r="CU493" s="85" t="b">
        <f>$CU$152</f>
        <v>0</v>
      </c>
      <c r="CW493" s="85" t="b">
        <f>$CW$154</f>
        <v>0</v>
      </c>
      <c r="CZ493" s="85" t="b">
        <f>CZ157</f>
        <v>0</v>
      </c>
      <c r="DB493" s="85" t="b">
        <f>$DB$159</f>
        <v>0</v>
      </c>
      <c r="DC493" s="25"/>
      <c r="DD493" s="86"/>
      <c r="DE493" s="86"/>
      <c r="DF493" s="86"/>
      <c r="DG493" s="86"/>
      <c r="DH493" s="86"/>
      <c r="DJ493" s="104"/>
      <c r="DS493" s="86"/>
    </row>
    <row r="494" spans="6:123">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
      <c r="CF494" s="116" t="s">
        <v>238</v>
      </c>
      <c r="CG494" s="119" t="s">
        <v>238</v>
      </c>
      <c r="CH494" s="85" t="b">
        <f t="shared" si="41"/>
        <v>0</v>
      </c>
      <c r="CI494" s="25"/>
      <c r="CJ494" s="25"/>
      <c r="CK494" s="25"/>
      <c r="CP494" s="85" t="b">
        <f t="shared" si="60"/>
        <v>0</v>
      </c>
      <c r="CQ494" s="85" t="b">
        <f t="shared" si="61"/>
        <v>0</v>
      </c>
      <c r="CS494" s="85" t="b">
        <f>$CS$150</f>
        <v>0</v>
      </c>
      <c r="CV494" s="85" t="b">
        <f>CV153</f>
        <v>0</v>
      </c>
      <c r="CY494" s="85" t="b">
        <f>CY156</f>
        <v>0</v>
      </c>
      <c r="DC494" s="25"/>
      <c r="DD494" s="86"/>
      <c r="DE494" s="86"/>
      <c r="DF494" s="86"/>
      <c r="DG494" s="86"/>
      <c r="DH494" s="86"/>
      <c r="DJ494" s="104"/>
      <c r="DS494" s="86"/>
    </row>
    <row r="495" spans="6:123">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
      <c r="CF495" s="116" t="s">
        <v>480</v>
      </c>
      <c r="CG495" s="119" t="s">
        <v>480</v>
      </c>
      <c r="CH495" s="85" t="b">
        <f t="shared" si="41"/>
        <v>0</v>
      </c>
      <c r="CI495" s="25"/>
      <c r="CJ495" s="25"/>
      <c r="CK495" s="25"/>
      <c r="CP495" s="85" t="b">
        <f t="shared" si="60"/>
        <v>0</v>
      </c>
      <c r="CQ495" s="85" t="b">
        <f t="shared" si="61"/>
        <v>0</v>
      </c>
      <c r="CU495" s="85" t="b">
        <f>$CU$152</f>
        <v>0</v>
      </c>
      <c r="CW495" s="85" t="b">
        <f>$CW$154</f>
        <v>0</v>
      </c>
      <c r="CZ495" s="85" t="b">
        <f>CZ157</f>
        <v>0</v>
      </c>
      <c r="DB495" s="85" t="b">
        <f>$DB$159</f>
        <v>0</v>
      </c>
      <c r="DC495" s="25"/>
      <c r="DD495" s="86"/>
      <c r="DE495" s="86"/>
      <c r="DF495" s="86"/>
      <c r="DG495" s="86"/>
      <c r="DH495" s="86"/>
      <c r="DJ495" s="104"/>
      <c r="DS495" s="86"/>
    </row>
    <row r="496" spans="6:123">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
      <c r="CF496" s="116" t="s">
        <v>239</v>
      </c>
      <c r="CG496" s="119" t="s">
        <v>239</v>
      </c>
      <c r="CH496" s="85" t="b">
        <f t="shared" si="41"/>
        <v>0</v>
      </c>
      <c r="CI496" s="25"/>
      <c r="CJ496" s="25"/>
      <c r="CK496" s="25"/>
      <c r="CP496" s="85" t="b">
        <f t="shared" si="60"/>
        <v>0</v>
      </c>
      <c r="CQ496" s="85" t="b">
        <f t="shared" si="61"/>
        <v>0</v>
      </c>
      <c r="CS496" s="85" t="b">
        <f>$CS$150</f>
        <v>0</v>
      </c>
      <c r="CV496" s="85" t="b">
        <f>CV153</f>
        <v>0</v>
      </c>
      <c r="CY496" s="85" t="b">
        <f>CY156</f>
        <v>0</v>
      </c>
      <c r="DC496" s="25"/>
      <c r="DD496" s="86"/>
      <c r="DE496" s="86"/>
      <c r="DF496" s="86"/>
      <c r="DG496" s="86"/>
      <c r="DH496" s="86"/>
      <c r="DJ496" s="104"/>
      <c r="DS496" s="86"/>
    </row>
    <row r="497" spans="6:123">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
      <c r="CF497" s="116" t="str">
        <f>CF496&amp;"_1mM"</f>
        <v>CK2α2/β_1mM</v>
      </c>
      <c r="CG497" s="116" t="str">
        <f>CG496&amp;"_1mM"</f>
        <v>CK2α2/β_1mM</v>
      </c>
      <c r="CH497" s="85" t="b">
        <f t="shared" si="41"/>
        <v>0</v>
      </c>
      <c r="CI497" s="25"/>
      <c r="CJ497" s="25"/>
      <c r="CK497" s="25"/>
      <c r="CP497" s="85" t="b">
        <f t="shared" si="60"/>
        <v>0</v>
      </c>
      <c r="CQ497" s="85" t="b">
        <f t="shared" si="61"/>
        <v>0</v>
      </c>
      <c r="CU497" s="85" t="b">
        <f>$CU$152</f>
        <v>0</v>
      </c>
      <c r="CW497" s="85" t="b">
        <f>$CW$154</f>
        <v>0</v>
      </c>
      <c r="CZ497" s="85" t="b">
        <f>$CZ$157</f>
        <v>0</v>
      </c>
      <c r="DB497" s="85" t="b">
        <f>$DB$159</f>
        <v>0</v>
      </c>
      <c r="DC497" s="25"/>
      <c r="DD497" s="86"/>
      <c r="DE497" s="86"/>
      <c r="DF497" s="86"/>
      <c r="DG497" s="86"/>
      <c r="DH497" s="86"/>
      <c r="DJ497" s="104"/>
      <c r="DS497" s="86"/>
    </row>
    <row r="498" spans="6:123">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
      <c r="CF498" s="116" t="s">
        <v>240</v>
      </c>
      <c r="CG498" s="119" t="s">
        <v>240</v>
      </c>
      <c r="CH498" s="85" t="b">
        <f t="shared" si="41"/>
        <v>0</v>
      </c>
      <c r="CI498" s="25"/>
      <c r="CJ498" s="25"/>
      <c r="CK498" s="25"/>
      <c r="CP498" s="85" t="b">
        <f>IF(COUNTIF(DJ:DJ,CF498)&gt;0,TRUE,FALSE)</f>
        <v>0</v>
      </c>
      <c r="CQ498" s="85" t="b">
        <f>IF(COUNTIF($BU$164:$CB$339,CF498)&gt;0,TRUE,FALSE)</f>
        <v>0</v>
      </c>
      <c r="CS498" s="85" t="b">
        <f>$CS$150</f>
        <v>0</v>
      </c>
      <c r="CY498" s="85" t="b">
        <f>CY156</f>
        <v>0</v>
      </c>
      <c r="DC498" s="25"/>
      <c r="DD498" s="86"/>
      <c r="DE498" s="86"/>
      <c r="DF498" s="86"/>
      <c r="DG498" s="86"/>
      <c r="DH498" s="86"/>
      <c r="DJ498" s="104"/>
      <c r="DS498" s="86"/>
    </row>
    <row r="499" spans="6:123">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
      <c r="CF499" s="116" t="s">
        <v>556</v>
      </c>
      <c r="CG499" s="119" t="s">
        <v>556</v>
      </c>
      <c r="CH499" s="85" t="b">
        <f t="shared" si="41"/>
        <v>0</v>
      </c>
      <c r="CI499" s="25"/>
      <c r="CJ499" s="25"/>
      <c r="CK499" s="25"/>
      <c r="CP499" s="85" t="b">
        <f>IF(COUNTIF(DJ:DJ,CF499)&gt;0,TRUE,FALSE)</f>
        <v>0</v>
      </c>
      <c r="CQ499" s="85" t="b">
        <f>IF(COUNTIF($BU$164:$CB$339,CF499)&gt;0,TRUE,FALSE)</f>
        <v>0</v>
      </c>
      <c r="CU499" s="85" t="b">
        <f>$CU$152</f>
        <v>0</v>
      </c>
      <c r="CW499" s="85" t="b">
        <f>$CW$154</f>
        <v>0</v>
      </c>
      <c r="CZ499" s="85" t="b">
        <f>CZ157</f>
        <v>0</v>
      </c>
      <c r="DB499" s="85" t="b">
        <f>$DB$159</f>
        <v>0</v>
      </c>
      <c r="DC499" s="25"/>
      <c r="DD499" s="86"/>
      <c r="DE499" s="86"/>
      <c r="DF499" s="86"/>
      <c r="DG499" s="86"/>
      <c r="DH499" s="86"/>
      <c r="DJ499" s="104"/>
      <c r="DS499" s="86"/>
    </row>
    <row r="500" spans="6:123">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
      <c r="CF500" s="118" t="s">
        <v>242</v>
      </c>
      <c r="CG500" s="119" t="s">
        <v>242</v>
      </c>
      <c r="CH500" s="85" t="b">
        <f t="shared" si="41"/>
        <v>0</v>
      </c>
      <c r="CI500" s="25"/>
      <c r="CJ500" s="25"/>
      <c r="CK500" s="25"/>
      <c r="CP500" s="85" t="b">
        <f>IF(COUNTIF(DJ:DJ,CF500)&gt;0,TRUE,FALSE)</f>
        <v>0</v>
      </c>
      <c r="CQ500" s="85" t="b">
        <f>IF(COUNTIF($BU$164:$CB$339,CF500)&gt;0,TRUE,FALSE)</f>
        <v>0</v>
      </c>
      <c r="CS500" s="85" t="b">
        <f>$CS$150</f>
        <v>0</v>
      </c>
      <c r="CY500" s="85" t="b">
        <f>CY156</f>
        <v>0</v>
      </c>
      <c r="DC500" s="25"/>
      <c r="DD500" s="86"/>
      <c r="DE500" s="86"/>
      <c r="DF500" s="86"/>
      <c r="DG500" s="86"/>
      <c r="DH500" s="86"/>
      <c r="DJ500" s="104"/>
      <c r="DS500" s="86"/>
    </row>
    <row r="501" spans="6:123">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
      <c r="CF501" s="118" t="s">
        <v>557</v>
      </c>
      <c r="CG501" s="119" t="s">
        <v>557</v>
      </c>
      <c r="CH501" s="85" t="b">
        <f t="shared" ref="CH501:CH586" si="63">IF(COUNTIF(CP501:DC501,TRUE)=0,FALSE,TRUE)</f>
        <v>0</v>
      </c>
      <c r="CI501" s="25"/>
      <c r="CJ501" s="25"/>
      <c r="CK501" s="25"/>
      <c r="CP501" s="85" t="b">
        <f>IF(COUNTIF(DJ:DJ,CF501)&gt;0,TRUE,FALSE)</f>
        <v>0</v>
      </c>
      <c r="CQ501" s="85" t="b">
        <f>IF(COUNTIF($BU$164:$CB$339,CF501)&gt;0,TRUE,FALSE)</f>
        <v>0</v>
      </c>
      <c r="CU501" s="85" t="b">
        <f>$CU$152</f>
        <v>0</v>
      </c>
      <c r="CW501" s="85" t="b">
        <f>$CW$154</f>
        <v>0</v>
      </c>
      <c r="CZ501" s="85" t="b">
        <f>CZ157</f>
        <v>0</v>
      </c>
      <c r="DB501" s="85" t="b">
        <f>$DB$159</f>
        <v>0</v>
      </c>
      <c r="DC501" s="25"/>
      <c r="DD501" s="86"/>
      <c r="DE501" s="86"/>
      <c r="DF501" s="86"/>
      <c r="DG501" s="86"/>
      <c r="DH501" s="86"/>
      <c r="DJ501" s="104"/>
      <c r="DS501" s="86"/>
    </row>
    <row r="502" spans="6:123">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
      <c r="CF502" s="116" t="s">
        <v>243</v>
      </c>
      <c r="CG502" s="119" t="s">
        <v>243</v>
      </c>
      <c r="CH502" s="85" t="b">
        <f t="shared" si="63"/>
        <v>0</v>
      </c>
      <c r="CI502" s="25"/>
      <c r="CJ502" s="25"/>
      <c r="CK502" s="25"/>
      <c r="CP502" s="85" t="b">
        <f>IF(COUNTIF(DJ:DJ,CF502)&gt;0,TRUE,FALSE)</f>
        <v>0</v>
      </c>
      <c r="CQ502" s="85" t="b">
        <f>IF(COUNTIF($BU$164:$CB$339,CF502)&gt;0,TRUE,FALSE)</f>
        <v>0</v>
      </c>
      <c r="CS502" s="85" t="b">
        <f>$CS$150</f>
        <v>0</v>
      </c>
      <c r="CY502" s="85" t="b">
        <f>CY156</f>
        <v>0</v>
      </c>
      <c r="DC502" s="25"/>
      <c r="DD502" s="86"/>
      <c r="DE502" s="86"/>
      <c r="DF502" s="86"/>
      <c r="DG502" s="86"/>
      <c r="DH502" s="86"/>
      <c r="DJ502" s="104"/>
      <c r="DS502" s="86"/>
    </row>
    <row r="503" spans="6:123">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
      <c r="CF503" s="116" t="str">
        <f>CF502&amp;"_1mM"</f>
        <v>CLK3_1mM</v>
      </c>
      <c r="CG503" s="116" t="str">
        <f>CG502&amp;"_1mM"</f>
        <v>CLK3_1mM</v>
      </c>
      <c r="CI503" s="25"/>
      <c r="CJ503" s="25"/>
      <c r="CK503" s="25"/>
      <c r="DC503" s="25"/>
      <c r="DD503" s="86"/>
      <c r="DE503" s="86"/>
      <c r="DF503" s="86"/>
      <c r="DG503" s="86"/>
      <c r="DH503" s="86"/>
      <c r="DJ503" s="104"/>
      <c r="DS503" s="86"/>
    </row>
    <row r="504" spans="6:123">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
      <c r="CF504" s="116" t="s">
        <v>481</v>
      </c>
      <c r="CG504" s="119" t="s">
        <v>481</v>
      </c>
      <c r="CH504" s="85" t="b">
        <f t="shared" si="63"/>
        <v>0</v>
      </c>
      <c r="CI504" s="25"/>
      <c r="CJ504" s="25"/>
      <c r="CK504" s="25"/>
      <c r="CP504" s="85" t="b">
        <f>IF(COUNTIF(DJ:DJ,CF504)&gt;0,TRUE,FALSE)</f>
        <v>0</v>
      </c>
      <c r="CQ504" s="85" t="b">
        <f>IF(COUNTIF($BU$164:$CB$339,CF504)&gt;0,TRUE,FALSE)</f>
        <v>0</v>
      </c>
      <c r="CU504" s="85" t="b">
        <f>$CU$152</f>
        <v>0</v>
      </c>
      <c r="CX504" s="85" t="b">
        <f>CX155</f>
        <v>0</v>
      </c>
      <c r="CZ504" s="85" t="b">
        <f>$CZ$157</f>
        <v>0</v>
      </c>
      <c r="DC504" s="25" t="b">
        <f>DC160</f>
        <v>0</v>
      </c>
      <c r="DD504" s="86"/>
      <c r="DE504" s="86"/>
      <c r="DF504" s="86"/>
      <c r="DG504" s="86"/>
      <c r="DH504" s="86"/>
      <c r="DJ504" s="104"/>
      <c r="DS504" s="86"/>
    </row>
    <row r="505" spans="6:123">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
      <c r="CF505" s="116" t="s">
        <v>244</v>
      </c>
      <c r="CG505" s="119" t="s">
        <v>244</v>
      </c>
      <c r="CH505" s="85" t="b">
        <f t="shared" si="63"/>
        <v>0</v>
      </c>
      <c r="CI505" s="25"/>
      <c r="CJ505" s="25"/>
      <c r="CK505" s="25"/>
      <c r="CP505" s="85" t="b">
        <f>IF(COUNTIF(DJ:DJ,CF505)&gt;0,TRUE,FALSE)</f>
        <v>0</v>
      </c>
      <c r="CQ505" s="85" t="b">
        <f>IF(COUNTIF($BU$164:$CB$339,CF505)&gt;0,TRUE,FALSE)</f>
        <v>0</v>
      </c>
      <c r="CS505" s="85" t="b">
        <f>$CS$150</f>
        <v>0</v>
      </c>
      <c r="CY505" s="85" t="b">
        <f>CY156</f>
        <v>0</v>
      </c>
      <c r="DC505" s="25"/>
      <c r="DD505" s="86"/>
      <c r="DE505" s="86"/>
      <c r="DF505" s="86"/>
      <c r="DG505" s="86"/>
      <c r="DH505" s="86"/>
      <c r="DJ505" s="104"/>
      <c r="DS505" s="86"/>
    </row>
    <row r="506" spans="6:123">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
      <c r="CF506" s="116" t="s">
        <v>995</v>
      </c>
      <c r="CG506" s="116" t="s">
        <v>995</v>
      </c>
      <c r="CI506" s="25"/>
      <c r="CJ506" s="25"/>
      <c r="CK506" s="25"/>
      <c r="DC506" s="25"/>
      <c r="DD506" s="86"/>
      <c r="DE506" s="86"/>
      <c r="DF506" s="86"/>
      <c r="DG506" s="86"/>
      <c r="DH506" s="86"/>
      <c r="DJ506" s="104"/>
      <c r="DS506" s="86"/>
    </row>
    <row r="507" spans="6:123">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
      <c r="CF507" s="116" t="s">
        <v>245</v>
      </c>
      <c r="CG507" s="119" t="s">
        <v>245</v>
      </c>
      <c r="CH507" s="85" t="b">
        <f t="shared" si="63"/>
        <v>0</v>
      </c>
      <c r="CI507" s="25"/>
      <c r="CJ507" s="25"/>
      <c r="CK507" s="25"/>
      <c r="CP507" s="85" t="b">
        <f t="shared" ref="CP507:CP512" si="64">IF(COUNTIF(DJ:DJ,CF507)&gt;0,TRUE,FALSE)</f>
        <v>0</v>
      </c>
      <c r="CQ507" s="85" t="b">
        <f t="shared" ref="CQ507:CQ512" si="65">IF(COUNTIF($BU$164:$CB$339,CF507)&gt;0,TRUE,FALSE)</f>
        <v>0</v>
      </c>
      <c r="CS507" s="85" t="b">
        <f>$CS$150</f>
        <v>0</v>
      </c>
      <c r="CT507" s="85" t="b">
        <f>$CT$151</f>
        <v>0</v>
      </c>
      <c r="CY507" s="85" t="b">
        <f>CY156</f>
        <v>0</v>
      </c>
      <c r="DC507" s="25"/>
      <c r="DD507" s="86"/>
      <c r="DE507" s="86"/>
      <c r="DF507" s="86"/>
      <c r="DG507" s="86"/>
      <c r="DH507" s="86"/>
      <c r="DJ507" s="104"/>
      <c r="DS507" s="86"/>
    </row>
    <row r="508" spans="6:123">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
      <c r="CF508" s="116" t="s">
        <v>482</v>
      </c>
      <c r="CG508" s="119" t="s">
        <v>482</v>
      </c>
      <c r="CH508" s="85" t="b">
        <f t="shared" si="63"/>
        <v>0</v>
      </c>
      <c r="CI508" s="25"/>
      <c r="CJ508" s="25"/>
      <c r="CK508" s="25"/>
      <c r="CP508" s="85" t="b">
        <f t="shared" si="64"/>
        <v>0</v>
      </c>
      <c r="CQ508" s="85" t="b">
        <f t="shared" si="65"/>
        <v>0</v>
      </c>
      <c r="CT508" s="85" t="b">
        <f>$CT$152</f>
        <v>0</v>
      </c>
      <c r="CU508" s="85" t="b">
        <f>$CU$152</f>
        <v>0</v>
      </c>
      <c r="CW508" s="85" t="b">
        <f>$CW$154</f>
        <v>0</v>
      </c>
      <c r="CZ508" s="85" t="b">
        <f>CZ157</f>
        <v>0</v>
      </c>
      <c r="DB508" s="85" t="b">
        <f>$DB$159</f>
        <v>0</v>
      </c>
      <c r="DC508" s="25"/>
      <c r="DD508" s="86"/>
      <c r="DE508" s="86"/>
      <c r="DF508" s="86"/>
      <c r="DG508" s="86"/>
      <c r="DH508" s="86"/>
      <c r="DJ508" s="104"/>
      <c r="DS508" s="86"/>
    </row>
    <row r="509" spans="6:123">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
      <c r="CF509" s="116" t="s">
        <v>994</v>
      </c>
      <c r="CG509" s="119" t="s">
        <v>994</v>
      </c>
      <c r="CH509" s="85" t="b">
        <f>IF(COUNTIF(CP509:DC509,TRUE)=0,FALSE,TRUE)</f>
        <v>0</v>
      </c>
      <c r="CI509" s="25"/>
      <c r="CJ509" s="25"/>
      <c r="CK509" s="25"/>
      <c r="CP509" s="85" t="b">
        <f t="shared" si="64"/>
        <v>0</v>
      </c>
      <c r="CQ509" s="85" t="b">
        <f t="shared" si="65"/>
        <v>0</v>
      </c>
      <c r="CS509" s="85" t="b">
        <f>$CS$150</f>
        <v>0</v>
      </c>
      <c r="CY509" s="85" t="b">
        <f>CY156</f>
        <v>0</v>
      </c>
      <c r="DC509" s="25"/>
      <c r="DD509" s="86"/>
      <c r="DE509" s="86"/>
      <c r="DF509" s="86"/>
      <c r="DG509" s="86"/>
      <c r="DH509" s="86"/>
      <c r="DJ509" s="104"/>
      <c r="DS509" s="86"/>
    </row>
    <row r="510" spans="6:123">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
      <c r="CF510" s="116" t="s">
        <v>986</v>
      </c>
      <c r="CG510" s="116" t="s">
        <v>986</v>
      </c>
      <c r="CH510" s="85" t="b">
        <f t="shared" ref="CH510:CH512" si="66">IF(COUNTIF(CP510:DC510,TRUE)=0,FALSE,TRUE)</f>
        <v>0</v>
      </c>
      <c r="CI510" s="25"/>
      <c r="CJ510" s="25"/>
      <c r="CK510" s="25"/>
      <c r="CP510" s="85" t="b">
        <f t="shared" si="64"/>
        <v>0</v>
      </c>
      <c r="CQ510" s="85" t="b">
        <f t="shared" si="65"/>
        <v>0</v>
      </c>
      <c r="CU510" s="85" t="b">
        <f>$CU$152</f>
        <v>0</v>
      </c>
      <c r="CW510" s="85" t="b">
        <f>$CW$154</f>
        <v>0</v>
      </c>
      <c r="CZ510" s="85" t="b">
        <f>CZ157</f>
        <v>0</v>
      </c>
      <c r="DB510" s="85" t="b">
        <f>$DB$159</f>
        <v>0</v>
      </c>
      <c r="DC510" s="25"/>
      <c r="DD510" s="86"/>
      <c r="DE510" s="86"/>
      <c r="DF510" s="86"/>
      <c r="DG510" s="86"/>
      <c r="DH510" s="86"/>
      <c r="DJ510" s="104"/>
      <c r="DS510" s="86"/>
    </row>
    <row r="511" spans="6:123">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
      <c r="CF511" s="116" t="s">
        <v>247</v>
      </c>
      <c r="CG511" s="119" t="s">
        <v>247</v>
      </c>
      <c r="CH511" s="85" t="b">
        <f t="shared" si="66"/>
        <v>0</v>
      </c>
      <c r="CI511" s="25"/>
      <c r="CJ511" s="25"/>
      <c r="CK511" s="25"/>
      <c r="CP511" s="85" t="b">
        <f t="shared" si="64"/>
        <v>0</v>
      </c>
      <c r="CQ511" s="85" t="b">
        <f t="shared" si="65"/>
        <v>0</v>
      </c>
      <c r="CS511" s="85" t="b">
        <f>$CS$150</f>
        <v>0</v>
      </c>
      <c r="CY511" s="85" t="b">
        <f>CY156</f>
        <v>0</v>
      </c>
      <c r="DC511" s="25"/>
      <c r="DD511" s="86"/>
      <c r="DE511" s="86"/>
      <c r="DF511" s="86"/>
      <c r="DG511" s="86"/>
      <c r="DH511" s="86"/>
      <c r="DJ511" s="104"/>
      <c r="DS511" s="86"/>
    </row>
    <row r="512" spans="6:123">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
      <c r="CF512" s="116" t="s">
        <v>987</v>
      </c>
      <c r="CG512" s="116" t="s">
        <v>987</v>
      </c>
      <c r="CH512" s="85" t="b">
        <f t="shared" si="66"/>
        <v>0</v>
      </c>
      <c r="CI512" s="25"/>
      <c r="CJ512" s="25"/>
      <c r="CK512" s="25"/>
      <c r="CP512" s="85" t="b">
        <f t="shared" si="64"/>
        <v>0</v>
      </c>
      <c r="CQ512" s="85" t="b">
        <f t="shared" si="65"/>
        <v>0</v>
      </c>
      <c r="CU512" s="85" t="b">
        <f>$CU$152</f>
        <v>0</v>
      </c>
      <c r="CW512" s="85" t="b">
        <f>$CW$154</f>
        <v>0</v>
      </c>
      <c r="CZ512" s="85" t="b">
        <f>CZ157</f>
        <v>0</v>
      </c>
      <c r="DB512" s="85" t="b">
        <f>$DB$159</f>
        <v>0</v>
      </c>
      <c r="DC512" s="25"/>
      <c r="DD512" s="86"/>
      <c r="DE512" s="86"/>
      <c r="DF512" s="86"/>
      <c r="DG512" s="86"/>
      <c r="DH512" s="86"/>
      <c r="DJ512" s="104"/>
      <c r="DS512" s="86"/>
    </row>
    <row r="513" spans="6:123">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
      <c r="CF513" s="116" t="s">
        <v>483</v>
      </c>
      <c r="CG513" s="119" t="s">
        <v>483</v>
      </c>
      <c r="CH513" s="85" t="b">
        <f t="shared" si="63"/>
        <v>0</v>
      </c>
      <c r="CI513" s="25"/>
      <c r="CJ513" s="25"/>
      <c r="CK513" s="25"/>
      <c r="CP513" s="85" t="b">
        <f t="shared" ref="CP513:CP522" si="67">IF(COUNTIF(DJ:DJ,CF513)&gt;0,TRUE,FALSE)</f>
        <v>0</v>
      </c>
      <c r="CQ513" s="85" t="b">
        <f t="shared" ref="CQ513:CQ522" si="68">IF(COUNTIF($BU$164:$CB$339,CF513)&gt;0,TRUE,FALSE)</f>
        <v>0</v>
      </c>
      <c r="CU513" s="85" t="b">
        <f>$CU$152</f>
        <v>0</v>
      </c>
      <c r="CX513" s="85" t="b">
        <f>CX155</f>
        <v>0</v>
      </c>
      <c r="CZ513" s="85" t="b">
        <f>$CZ$157</f>
        <v>0</v>
      </c>
      <c r="DC513" s="25" t="b">
        <f>DC160</f>
        <v>0</v>
      </c>
      <c r="DD513" s="86"/>
      <c r="DE513" s="86"/>
      <c r="DF513" s="86"/>
      <c r="DG513" s="86"/>
      <c r="DH513" s="86"/>
      <c r="DJ513" s="104"/>
      <c r="DS513" s="86"/>
    </row>
    <row r="514" spans="6:123">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
      <c r="CF514" s="116" t="s">
        <v>248</v>
      </c>
      <c r="CG514" s="119" t="s">
        <v>248</v>
      </c>
      <c r="CH514" s="85" t="b">
        <f t="shared" si="63"/>
        <v>0</v>
      </c>
      <c r="CI514" s="25"/>
      <c r="CJ514" s="25"/>
      <c r="CK514" s="25"/>
      <c r="CP514" s="85" t="b">
        <f t="shared" si="67"/>
        <v>0</v>
      </c>
      <c r="CQ514" s="85" t="b">
        <f t="shared" si="68"/>
        <v>0</v>
      </c>
      <c r="CS514" s="85" t="b">
        <f>$CS$150</f>
        <v>0</v>
      </c>
      <c r="CY514" s="85" t="b">
        <f>CY156</f>
        <v>0</v>
      </c>
      <c r="DC514" s="25"/>
      <c r="DD514" s="86"/>
      <c r="DE514" s="86"/>
      <c r="DF514" s="86"/>
      <c r="DG514" s="86"/>
      <c r="DH514" s="86"/>
      <c r="DJ514" s="104"/>
      <c r="DS514" s="86"/>
    </row>
    <row r="515" spans="6:123">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
      <c r="CF515" s="116" t="s">
        <v>558</v>
      </c>
      <c r="CG515" s="119" t="s">
        <v>558</v>
      </c>
      <c r="CH515" s="85" t="b">
        <f t="shared" si="63"/>
        <v>0</v>
      </c>
      <c r="CI515" s="25"/>
      <c r="CJ515" s="25"/>
      <c r="CK515" s="25"/>
      <c r="CP515" s="85" t="b">
        <f t="shared" si="67"/>
        <v>0</v>
      </c>
      <c r="CQ515" s="85" t="b">
        <f t="shared" si="68"/>
        <v>0</v>
      </c>
      <c r="CU515" s="85" t="b">
        <f>$CU$152</f>
        <v>0</v>
      </c>
      <c r="CW515" s="85" t="b">
        <f>$CW$154</f>
        <v>0</v>
      </c>
      <c r="CZ515" s="85" t="b">
        <f>CZ157</f>
        <v>0</v>
      </c>
      <c r="DB515" s="85" t="b">
        <f>$DB$159</f>
        <v>0</v>
      </c>
      <c r="DC515" s="25"/>
      <c r="DD515" s="86"/>
      <c r="DE515" s="86"/>
      <c r="DF515" s="86"/>
      <c r="DG515" s="86"/>
      <c r="DH515" s="86"/>
      <c r="DJ515" s="104"/>
      <c r="DS515" s="86"/>
    </row>
    <row r="516" spans="6:123">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
      <c r="CF516" s="116" t="s">
        <v>249</v>
      </c>
      <c r="CG516" s="119" t="s">
        <v>249</v>
      </c>
      <c r="CH516" s="85" t="b">
        <f t="shared" si="63"/>
        <v>0</v>
      </c>
      <c r="CI516" s="25"/>
      <c r="CJ516" s="25"/>
      <c r="CK516" s="25"/>
      <c r="CP516" s="85" t="b">
        <f t="shared" si="67"/>
        <v>0</v>
      </c>
      <c r="CQ516" s="85" t="b">
        <f t="shared" si="68"/>
        <v>0</v>
      </c>
      <c r="CS516" s="85" t="b">
        <f>$CS$150</f>
        <v>0</v>
      </c>
      <c r="CT516" s="85" t="b">
        <f>$CT$151</f>
        <v>0</v>
      </c>
      <c r="CY516" s="85" t="b">
        <f>CY156</f>
        <v>0</v>
      </c>
      <c r="DC516" s="25"/>
      <c r="DD516" s="86"/>
      <c r="DE516" s="86"/>
      <c r="DF516" s="86"/>
      <c r="DG516" s="86"/>
      <c r="DH516" s="86"/>
      <c r="DJ516" s="104"/>
      <c r="DS516" s="86"/>
    </row>
    <row r="517" spans="6:123">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
      <c r="CF517" s="116" t="s">
        <v>484</v>
      </c>
      <c r="CG517" s="119" t="s">
        <v>484</v>
      </c>
      <c r="CH517" s="85" t="b">
        <f t="shared" si="63"/>
        <v>0</v>
      </c>
      <c r="CI517" s="25"/>
      <c r="CJ517" s="25"/>
      <c r="CK517" s="25"/>
      <c r="CP517" s="85" t="b">
        <f t="shared" si="67"/>
        <v>0</v>
      </c>
      <c r="CQ517" s="85" t="b">
        <f t="shared" si="68"/>
        <v>0</v>
      </c>
      <c r="CT517" s="85" t="b">
        <f>$CT$152</f>
        <v>0</v>
      </c>
      <c r="CU517" s="85" t="b">
        <f>$CU$152</f>
        <v>0</v>
      </c>
      <c r="CW517" s="85" t="b">
        <f>$CW$154</f>
        <v>0</v>
      </c>
      <c r="CZ517" s="85" t="b">
        <f>CZ157</f>
        <v>0</v>
      </c>
      <c r="DB517" s="85" t="b">
        <f>$DB$159</f>
        <v>0</v>
      </c>
      <c r="DC517" s="25"/>
      <c r="DD517" s="86"/>
      <c r="DE517" s="86"/>
      <c r="DF517" s="86"/>
      <c r="DG517" s="86"/>
      <c r="DH517" s="86"/>
      <c r="DJ517" s="104"/>
      <c r="DS517" s="86"/>
    </row>
    <row r="518" spans="6:123">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
      <c r="CF518" s="116" t="s">
        <v>250</v>
      </c>
      <c r="CG518" s="119" t="s">
        <v>250</v>
      </c>
      <c r="CH518" s="85" t="b">
        <f t="shared" si="63"/>
        <v>0</v>
      </c>
      <c r="CI518" s="25"/>
      <c r="CJ518" s="25"/>
      <c r="CK518" s="25"/>
      <c r="CP518" s="85" t="b">
        <f t="shared" si="67"/>
        <v>0</v>
      </c>
      <c r="CQ518" s="85" t="b">
        <f t="shared" si="68"/>
        <v>0</v>
      </c>
      <c r="CS518" s="85" t="b">
        <f>$CS$150</f>
        <v>0</v>
      </c>
      <c r="CY518" s="85" t="b">
        <f>CY156</f>
        <v>0</v>
      </c>
      <c r="DC518" s="25"/>
      <c r="DD518" s="86"/>
      <c r="DE518" s="86"/>
      <c r="DF518" s="86"/>
      <c r="DG518" s="86"/>
      <c r="DH518" s="86"/>
      <c r="DJ518" s="104"/>
      <c r="DS518" s="86"/>
    </row>
    <row r="519" spans="6:123">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
      <c r="CF519" s="116" t="s">
        <v>877</v>
      </c>
      <c r="CG519" s="119" t="s">
        <v>877</v>
      </c>
      <c r="CH519" s="85" t="b">
        <f t="shared" ref="CH519" si="69">IF(COUNTIF(CP519:DC519,TRUE)=0,FALSE,TRUE)</f>
        <v>0</v>
      </c>
      <c r="CI519" s="25"/>
      <c r="CJ519" s="25"/>
      <c r="CK519" s="25"/>
      <c r="CP519" s="85" t="b">
        <f t="shared" si="67"/>
        <v>0</v>
      </c>
      <c r="CQ519" s="85" t="b">
        <f t="shared" si="68"/>
        <v>0</v>
      </c>
      <c r="CU519" s="85" t="b">
        <f>$CU$152</f>
        <v>0</v>
      </c>
      <c r="CW519" s="85" t="b">
        <f>$CW$154</f>
        <v>0</v>
      </c>
      <c r="CZ519" s="85" t="b">
        <f>$CZ$157</f>
        <v>0</v>
      </c>
      <c r="DB519" s="85" t="b">
        <f>$DB$159</f>
        <v>0</v>
      </c>
      <c r="DC519" s="25"/>
      <c r="DD519" s="86"/>
      <c r="DE519" s="86"/>
      <c r="DF519" s="86"/>
      <c r="DG519" s="86"/>
      <c r="DH519" s="86"/>
      <c r="DJ519" s="104"/>
      <c r="DS519" s="86"/>
    </row>
    <row r="520" spans="6:123">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
      <c r="CF520" s="116" t="s">
        <v>252</v>
      </c>
      <c r="CG520" s="119" t="s">
        <v>252</v>
      </c>
      <c r="CH520" s="85" t="b">
        <f t="shared" si="63"/>
        <v>0</v>
      </c>
      <c r="CI520" s="25"/>
      <c r="CJ520" s="25"/>
      <c r="CK520" s="25"/>
      <c r="CP520" s="85" t="b">
        <f t="shared" si="67"/>
        <v>0</v>
      </c>
      <c r="CQ520" s="85" t="b">
        <f t="shared" si="68"/>
        <v>0</v>
      </c>
      <c r="CS520" s="85" t="b">
        <f>$CS$150</f>
        <v>0</v>
      </c>
      <c r="CY520" s="85" t="b">
        <f>CY156</f>
        <v>0</v>
      </c>
      <c r="DC520" s="25"/>
      <c r="DD520" s="86"/>
      <c r="DE520" s="86"/>
      <c r="DF520" s="86"/>
      <c r="DG520" s="86"/>
      <c r="DH520" s="86"/>
      <c r="DJ520" s="104"/>
      <c r="DS520" s="86"/>
    </row>
    <row r="521" spans="6:123">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
      <c r="CF521" s="116" t="s">
        <v>878</v>
      </c>
      <c r="CG521" s="119" t="s">
        <v>878</v>
      </c>
      <c r="CH521" s="85" t="b">
        <f t="shared" ref="CH521" si="70">IF(COUNTIF(CP521:DC521,TRUE)=0,FALSE,TRUE)</f>
        <v>0</v>
      </c>
      <c r="CI521" s="25"/>
      <c r="CJ521" s="25"/>
      <c r="CK521" s="25"/>
      <c r="CP521" s="85" t="b">
        <f t="shared" si="67"/>
        <v>0</v>
      </c>
      <c r="CQ521" s="85" t="b">
        <f t="shared" si="68"/>
        <v>0</v>
      </c>
      <c r="CU521" s="85" t="b">
        <f>$CU$152</f>
        <v>0</v>
      </c>
      <c r="CW521" s="85" t="b">
        <f>$CW$154</f>
        <v>0</v>
      </c>
      <c r="CZ521" s="85" t="b">
        <f>$CZ$157</f>
        <v>0</v>
      </c>
      <c r="DB521" s="85" t="b">
        <f>$DB$159</f>
        <v>0</v>
      </c>
      <c r="DC521" s="25"/>
      <c r="DD521" s="86"/>
      <c r="DE521" s="86"/>
      <c r="DF521" s="86"/>
      <c r="DG521" s="86"/>
      <c r="DH521" s="86"/>
      <c r="DJ521" s="104"/>
      <c r="DS521" s="86"/>
    </row>
    <row r="522" spans="6:123">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
      <c r="CF522" s="116" t="s">
        <v>253</v>
      </c>
      <c r="CG522" s="119" t="s">
        <v>253</v>
      </c>
      <c r="CH522" s="85" t="b">
        <f t="shared" si="63"/>
        <v>0</v>
      </c>
      <c r="CI522" s="25"/>
      <c r="CJ522" s="25"/>
      <c r="CK522" s="25"/>
      <c r="CP522" s="85" t="b">
        <f t="shared" si="67"/>
        <v>0</v>
      </c>
      <c r="CQ522" s="85" t="b">
        <f t="shared" si="68"/>
        <v>0</v>
      </c>
      <c r="CS522" s="85" t="b">
        <f>$CS$150</f>
        <v>0</v>
      </c>
      <c r="CY522" s="85" t="b">
        <f>CY156</f>
        <v>0</v>
      </c>
      <c r="DC522" s="25"/>
      <c r="DD522" s="86"/>
      <c r="DE522" s="86"/>
      <c r="DF522" s="86"/>
      <c r="DG522" s="86"/>
      <c r="DH522" s="86"/>
      <c r="DJ522" s="104"/>
      <c r="DS522" s="86"/>
    </row>
    <row r="523" spans="6:123">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
      <c r="CF523" s="116" t="str">
        <f>CF522&amp;"_1mM"</f>
        <v>EEF2K_1mM</v>
      </c>
      <c r="CG523" s="116" t="str">
        <f>CG522&amp;"_1mM"</f>
        <v>EEF2K_1mM</v>
      </c>
      <c r="CI523" s="25"/>
      <c r="CJ523" s="25"/>
      <c r="CK523" s="25"/>
      <c r="DC523" s="25"/>
      <c r="DD523" s="86"/>
      <c r="DE523" s="86"/>
      <c r="DF523" s="86"/>
      <c r="DG523" s="86"/>
      <c r="DH523" s="86"/>
      <c r="DJ523" s="104"/>
      <c r="DS523" s="86"/>
    </row>
    <row r="524" spans="6:123">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
      <c r="CF524" s="116" t="s">
        <v>254</v>
      </c>
      <c r="CG524" s="119" t="s">
        <v>254</v>
      </c>
      <c r="CH524" s="85" t="b">
        <f t="shared" si="63"/>
        <v>0</v>
      </c>
      <c r="CI524" s="25"/>
      <c r="CJ524" s="25"/>
      <c r="CK524" s="25"/>
      <c r="CP524" s="85" t="b">
        <f t="shared" ref="CP524:CP533" si="71">IF(COUNTIF(DJ:DJ,CF524)&gt;0,TRUE,FALSE)</f>
        <v>0</v>
      </c>
      <c r="CQ524" s="85" t="b">
        <f t="shared" ref="CQ524:CQ533" si="72">IF(COUNTIF($BU$164:$CB$339,CF524)&gt;0,TRUE,FALSE)</f>
        <v>0</v>
      </c>
      <c r="CS524" s="85" t="b">
        <f>$CS$150</f>
        <v>0</v>
      </c>
      <c r="CY524" s="85" t="b">
        <f>CY156</f>
        <v>0</v>
      </c>
      <c r="DC524" s="25"/>
      <c r="DD524" s="86"/>
      <c r="DE524" s="86"/>
      <c r="DF524" s="86"/>
      <c r="DG524" s="86"/>
      <c r="DH524" s="86"/>
      <c r="DJ524" s="104"/>
      <c r="DS524" s="86"/>
    </row>
    <row r="525" spans="6:123">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
      <c r="CF525" s="116" t="s">
        <v>559</v>
      </c>
      <c r="CG525" s="119" t="s">
        <v>559</v>
      </c>
      <c r="CH525" s="85" t="b">
        <f t="shared" si="63"/>
        <v>0</v>
      </c>
      <c r="CI525" s="25"/>
      <c r="CJ525" s="25"/>
      <c r="CK525" s="25"/>
      <c r="CP525" s="85" t="b">
        <f t="shared" si="71"/>
        <v>0</v>
      </c>
      <c r="CQ525" s="85" t="b">
        <f t="shared" si="72"/>
        <v>0</v>
      </c>
      <c r="CU525" s="85" t="b">
        <f>$CU$152</f>
        <v>0</v>
      </c>
      <c r="CW525" s="85" t="b">
        <f>$CW$154</f>
        <v>0</v>
      </c>
      <c r="CX525" s="85" t="b">
        <f>CX155</f>
        <v>0</v>
      </c>
      <c r="CZ525" s="85" t="b">
        <f>CZ157</f>
        <v>0</v>
      </c>
      <c r="DB525" s="85" t="b">
        <f>$DB$159</f>
        <v>0</v>
      </c>
      <c r="DC525" s="25"/>
      <c r="DD525" s="86"/>
      <c r="DE525" s="86"/>
      <c r="DF525" s="86"/>
      <c r="DG525" s="86"/>
      <c r="DH525" s="86"/>
      <c r="DJ525" s="104"/>
      <c r="DS525" s="86"/>
    </row>
    <row r="526" spans="6:123">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
      <c r="CF526" s="116" t="s">
        <v>255</v>
      </c>
      <c r="CG526" s="119" t="s">
        <v>255</v>
      </c>
      <c r="CH526" s="85" t="b">
        <f t="shared" si="63"/>
        <v>0</v>
      </c>
      <c r="CI526" s="25"/>
      <c r="CJ526" s="25"/>
      <c r="CK526" s="25"/>
      <c r="CP526" s="85" t="b">
        <f t="shared" si="71"/>
        <v>0</v>
      </c>
      <c r="CQ526" s="85" t="b">
        <f t="shared" si="72"/>
        <v>0</v>
      </c>
      <c r="CS526" s="85" t="b">
        <f>$CS$150</f>
        <v>0</v>
      </c>
      <c r="CT526" s="85" t="b">
        <f>$CT$151</f>
        <v>0</v>
      </c>
      <c r="CY526" s="85" t="b">
        <f>CY156</f>
        <v>0</v>
      </c>
      <c r="DC526" s="25"/>
      <c r="DD526" s="86"/>
      <c r="DE526" s="86"/>
      <c r="DF526" s="86"/>
      <c r="DG526" s="86"/>
      <c r="DH526" s="86"/>
      <c r="DJ526" s="104"/>
      <c r="DS526" s="86"/>
    </row>
    <row r="527" spans="6:123">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
      <c r="CF527" s="118" t="s">
        <v>485</v>
      </c>
      <c r="CG527" s="119" t="s">
        <v>485</v>
      </c>
      <c r="CH527" s="85" t="b">
        <f t="shared" si="63"/>
        <v>0</v>
      </c>
      <c r="CI527" s="25"/>
      <c r="CJ527" s="25"/>
      <c r="CK527" s="25"/>
      <c r="CP527" s="85" t="b">
        <f t="shared" si="71"/>
        <v>0</v>
      </c>
      <c r="CQ527" s="85" t="b">
        <f t="shared" si="72"/>
        <v>0</v>
      </c>
      <c r="CT527" s="85" t="b">
        <f>$CT$152</f>
        <v>0</v>
      </c>
      <c r="CU527" s="85" t="b">
        <f>$CU$152</f>
        <v>0</v>
      </c>
      <c r="CW527" s="85" t="b">
        <f>$CW$154</f>
        <v>0</v>
      </c>
      <c r="CX527" s="85" t="b">
        <f>CX155</f>
        <v>0</v>
      </c>
      <c r="CZ527" s="85" t="b">
        <f>CZ157</f>
        <v>0</v>
      </c>
      <c r="DB527" s="85" t="b">
        <f>$DB$159</f>
        <v>0</v>
      </c>
      <c r="DC527" s="25"/>
      <c r="DD527" s="86"/>
      <c r="DE527" s="86"/>
      <c r="DF527" s="86"/>
      <c r="DG527" s="86"/>
      <c r="DH527" s="86"/>
      <c r="DJ527" s="104"/>
      <c r="DS527" s="86"/>
    </row>
    <row r="528" spans="6:123">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
      <c r="CD528" s="143" t="s">
        <v>927</v>
      </c>
      <c r="CF528" s="118" t="s">
        <v>257</v>
      </c>
      <c r="CG528" s="119" t="s">
        <v>257</v>
      </c>
      <c r="CH528" s="85" t="b">
        <f t="shared" si="63"/>
        <v>0</v>
      </c>
      <c r="CI528" s="25"/>
      <c r="CJ528" s="25"/>
      <c r="CK528" s="25"/>
      <c r="CP528" s="85" t="b">
        <f t="shared" si="71"/>
        <v>0</v>
      </c>
      <c r="CQ528" s="85" t="b">
        <f t="shared" si="72"/>
        <v>0</v>
      </c>
      <c r="CS528" s="85" t="b">
        <f>$CS$150</f>
        <v>0</v>
      </c>
      <c r="CU528" s="85" t="b">
        <f>$CU$152</f>
        <v>0</v>
      </c>
      <c r="CW528" s="85" t="b">
        <f>$CW$154</f>
        <v>0</v>
      </c>
      <c r="CX528" s="85" t="b">
        <f>CX155</f>
        <v>0</v>
      </c>
      <c r="CY528" s="85" t="b">
        <f>CY156</f>
        <v>0</v>
      </c>
      <c r="CZ528" s="85" t="b">
        <f>CZ157</f>
        <v>0</v>
      </c>
      <c r="DB528" s="85" t="b">
        <f>$DB$159</f>
        <v>0</v>
      </c>
      <c r="DC528" s="25"/>
      <c r="DD528" s="86"/>
      <c r="DE528" s="86"/>
      <c r="DF528" s="86"/>
      <c r="DG528" s="86"/>
      <c r="DH528" s="86"/>
      <c r="DJ528" s="104"/>
      <c r="DS528" s="86"/>
    </row>
    <row r="529" spans="6:123">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
      <c r="CF529" s="116" t="s">
        <v>258</v>
      </c>
      <c r="CG529" s="119" t="s">
        <v>258</v>
      </c>
      <c r="CH529" s="85" t="b">
        <f t="shared" si="63"/>
        <v>0</v>
      </c>
      <c r="CI529" s="25"/>
      <c r="CJ529" s="25"/>
      <c r="CK529" s="25"/>
      <c r="CP529" s="85" t="b">
        <f t="shared" si="71"/>
        <v>0</v>
      </c>
      <c r="CQ529" s="85" t="b">
        <f t="shared" si="72"/>
        <v>0</v>
      </c>
      <c r="CS529" s="85" t="b">
        <f>$CS$150</f>
        <v>0</v>
      </c>
      <c r="CY529" s="85" t="b">
        <f>CY156</f>
        <v>0</v>
      </c>
      <c r="DC529" s="25"/>
      <c r="DD529" s="86"/>
      <c r="DE529" s="86"/>
      <c r="DF529" s="86"/>
      <c r="DG529" s="86"/>
      <c r="DH529" s="86"/>
      <c r="DJ529" s="104"/>
      <c r="DS529" s="86"/>
    </row>
    <row r="530" spans="6:123">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
      <c r="CF530" s="116" t="s">
        <v>486</v>
      </c>
      <c r="CG530" s="119" t="s">
        <v>486</v>
      </c>
      <c r="CH530" s="85" t="b">
        <f t="shared" si="63"/>
        <v>0</v>
      </c>
      <c r="CI530" s="25"/>
      <c r="CJ530" s="25"/>
      <c r="CK530" s="25"/>
      <c r="CP530" s="85" t="b">
        <f t="shared" si="71"/>
        <v>0</v>
      </c>
      <c r="CQ530" s="85" t="b">
        <f t="shared" si="72"/>
        <v>0</v>
      </c>
      <c r="CU530" s="85" t="b">
        <f>$CU$152</f>
        <v>0</v>
      </c>
      <c r="CW530" s="85" t="b">
        <f>$CW$154</f>
        <v>0</v>
      </c>
      <c r="CZ530" s="85" t="b">
        <f>CZ157</f>
        <v>0</v>
      </c>
      <c r="DB530" s="85" t="b">
        <f>$DB$159</f>
        <v>0</v>
      </c>
      <c r="DC530" s="25"/>
      <c r="DD530" s="86"/>
      <c r="DE530" s="86"/>
      <c r="DF530" s="86"/>
      <c r="DG530" s="86"/>
      <c r="DH530" s="86"/>
      <c r="DJ530" s="104"/>
      <c r="DS530" s="86"/>
    </row>
    <row r="531" spans="6:123">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
      <c r="CF531" s="116" t="s">
        <v>259</v>
      </c>
      <c r="CG531" s="119" t="s">
        <v>259</v>
      </c>
      <c r="CH531" s="85" t="b">
        <f t="shared" si="63"/>
        <v>0</v>
      </c>
      <c r="CI531" s="25"/>
      <c r="CJ531" s="25"/>
      <c r="CK531" s="25"/>
      <c r="CP531" s="85" t="b">
        <f t="shared" si="71"/>
        <v>0</v>
      </c>
      <c r="CQ531" s="85" t="b">
        <f t="shared" si="72"/>
        <v>0</v>
      </c>
      <c r="CS531" s="85" t="b">
        <f>$CS$150</f>
        <v>0</v>
      </c>
      <c r="CT531" s="85" t="b">
        <f>$CT$151</f>
        <v>0</v>
      </c>
      <c r="CV531" s="85" t="b">
        <f>CV153</f>
        <v>0</v>
      </c>
      <c r="CY531" s="85" t="b">
        <f>CY156</f>
        <v>0</v>
      </c>
      <c r="DC531" s="25"/>
      <c r="DD531" s="86"/>
      <c r="DE531" s="86"/>
      <c r="DF531" s="86"/>
      <c r="DG531" s="86"/>
      <c r="DH531" s="86"/>
      <c r="DJ531" s="104"/>
      <c r="DS531" s="86"/>
    </row>
    <row r="532" spans="6:123">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
      <c r="CF532" s="116" t="s">
        <v>487</v>
      </c>
      <c r="CG532" s="119" t="s">
        <v>487</v>
      </c>
      <c r="CH532" s="85" t="b">
        <f t="shared" si="63"/>
        <v>0</v>
      </c>
      <c r="CI532" s="25"/>
      <c r="CJ532" s="25"/>
      <c r="CK532" s="25"/>
      <c r="CP532" s="85" t="b">
        <f t="shared" si="71"/>
        <v>0</v>
      </c>
      <c r="CQ532" s="85" t="b">
        <f t="shared" si="72"/>
        <v>0</v>
      </c>
      <c r="CT532" s="85" t="b">
        <f>$CT$152</f>
        <v>0</v>
      </c>
      <c r="CU532" s="85" t="b">
        <f>$CU$152</f>
        <v>0</v>
      </c>
      <c r="CW532" s="85" t="b">
        <f>$CW$154</f>
        <v>0</v>
      </c>
      <c r="CZ532" s="85" t="b">
        <f>CZ157</f>
        <v>0</v>
      </c>
      <c r="DB532" s="85" t="b">
        <f>$DB$159</f>
        <v>0</v>
      </c>
      <c r="DC532" s="25"/>
      <c r="DD532" s="86"/>
      <c r="DE532" s="86"/>
      <c r="DF532" s="86"/>
      <c r="DG532" s="86"/>
      <c r="DH532" s="86"/>
      <c r="DJ532" s="104"/>
      <c r="DS532" s="86"/>
    </row>
    <row r="533" spans="6:123">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
      <c r="CF533" s="116" t="s">
        <v>260</v>
      </c>
      <c r="CG533" s="119" t="s">
        <v>260</v>
      </c>
      <c r="CH533" s="85" t="b">
        <f t="shared" si="63"/>
        <v>0</v>
      </c>
      <c r="CI533" s="25"/>
      <c r="CJ533" s="25"/>
      <c r="CK533" s="25"/>
      <c r="CP533" s="85" t="b">
        <f t="shared" si="71"/>
        <v>0</v>
      </c>
      <c r="CQ533" s="85" t="b">
        <f t="shared" si="72"/>
        <v>0</v>
      </c>
      <c r="CS533" s="85" t="b">
        <f>$CS$150</f>
        <v>0</v>
      </c>
      <c r="CY533" s="85" t="b">
        <f>CY156</f>
        <v>0</v>
      </c>
      <c r="DC533" s="25"/>
      <c r="DD533" s="86"/>
      <c r="DE533" s="86"/>
      <c r="DF533" s="86"/>
      <c r="DG533" s="86"/>
      <c r="DH533" s="86"/>
      <c r="DJ533" s="104"/>
      <c r="DS533" s="86"/>
    </row>
    <row r="534" spans="6:123">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
      <c r="CF534" s="116" t="str">
        <f>CF533&amp;"_1mM"</f>
        <v>Haspin_1mM</v>
      </c>
      <c r="CG534" s="116" t="str">
        <f>CG533&amp;"_1mM"</f>
        <v>Haspin_1mM</v>
      </c>
      <c r="CI534" s="25"/>
      <c r="CJ534" s="25"/>
      <c r="CK534" s="25"/>
      <c r="DC534" s="25"/>
      <c r="DD534" s="86"/>
      <c r="DE534" s="86"/>
      <c r="DF534" s="86"/>
      <c r="DG534" s="86"/>
      <c r="DH534" s="86"/>
      <c r="DJ534" s="104"/>
      <c r="DS534" s="86"/>
    </row>
    <row r="535" spans="6:123">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
      <c r="CF535" s="116" t="s">
        <v>262</v>
      </c>
      <c r="CG535" s="119" t="s">
        <v>262</v>
      </c>
      <c r="CH535" s="85" t="b">
        <f t="shared" si="63"/>
        <v>0</v>
      </c>
      <c r="CI535" s="25"/>
      <c r="CJ535" s="25"/>
      <c r="CK535" s="25"/>
      <c r="CP535" s="85" t="b">
        <f>IF(COUNTIF(DJ:DJ,CF535)&gt;0,TRUE,FALSE)</f>
        <v>0</v>
      </c>
      <c r="CQ535" s="85" t="b">
        <f>IF(COUNTIF($BU$164:$CB$339,CF535)&gt;0,TRUE,FALSE)</f>
        <v>0</v>
      </c>
      <c r="CS535" s="85" t="b">
        <f>$CS$150</f>
        <v>0</v>
      </c>
      <c r="CT535" s="85" t="b">
        <f>$CT$151</f>
        <v>0</v>
      </c>
      <c r="CY535" s="85" t="b">
        <f>CY156</f>
        <v>0</v>
      </c>
      <c r="DC535" s="25"/>
      <c r="DD535" s="86"/>
      <c r="DE535" s="86"/>
      <c r="DF535" s="86"/>
      <c r="DG535" s="86"/>
      <c r="DH535" s="86"/>
      <c r="DJ535" s="104"/>
      <c r="DS535" s="86"/>
    </row>
    <row r="536" spans="6:123">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
      <c r="CF536" s="116" t="s">
        <v>560</v>
      </c>
      <c r="CG536" s="119" t="s">
        <v>560</v>
      </c>
      <c r="CH536" s="85" t="b">
        <f t="shared" si="63"/>
        <v>0</v>
      </c>
      <c r="CI536" s="25"/>
      <c r="CJ536" s="25"/>
      <c r="CK536" s="25"/>
      <c r="CP536" s="85" t="b">
        <f>IF(COUNTIF(DJ:DJ,CF536)&gt;0,TRUE,FALSE)</f>
        <v>0</v>
      </c>
      <c r="CQ536" s="85" t="b">
        <f>IF(COUNTIF($BU$164:$CB$339,CF536)&gt;0,TRUE,FALSE)</f>
        <v>0</v>
      </c>
      <c r="CT536" s="85" t="b">
        <f>$CT$152</f>
        <v>0</v>
      </c>
      <c r="CU536" s="85" t="b">
        <f>$CU$152</f>
        <v>0</v>
      </c>
      <c r="CW536" s="85" t="b">
        <f>$CW$154</f>
        <v>0</v>
      </c>
      <c r="CZ536" s="85" t="b">
        <f>CZ157</f>
        <v>0</v>
      </c>
      <c r="DB536" s="85" t="b">
        <f>$DB$159</f>
        <v>0</v>
      </c>
      <c r="DC536" s="25"/>
      <c r="DD536" s="86"/>
      <c r="DE536" s="86"/>
      <c r="DF536" s="86"/>
      <c r="DG536" s="86"/>
      <c r="DH536" s="86"/>
      <c r="DJ536" s="104"/>
      <c r="DS536" s="86"/>
    </row>
    <row r="537" spans="6:123" ht="13.5" customHeight="1">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6"/>
      <c r="CF537" s="116" t="s">
        <v>263</v>
      </c>
      <c r="CG537" s="119" t="s">
        <v>263</v>
      </c>
      <c r="CH537" s="85" t="b">
        <f t="shared" si="63"/>
        <v>0</v>
      </c>
      <c r="CI537" s="25"/>
      <c r="CJ537" s="25"/>
      <c r="CK537" s="25"/>
      <c r="CP537" s="85" t="b">
        <f>IF(COUNTIF(DJ:DJ,CF537)&gt;0,TRUE,FALSE)</f>
        <v>0</v>
      </c>
      <c r="CQ537" s="85" t="b">
        <f>IF(COUNTIF($BU$164:$CB$339,CF537)&gt;0,TRUE,FALSE)</f>
        <v>0</v>
      </c>
      <c r="CS537" s="85" t="b">
        <f>$CS$150</f>
        <v>0</v>
      </c>
      <c r="CY537" s="85" t="b">
        <f>CY156</f>
        <v>0</v>
      </c>
      <c r="DC537" s="25"/>
      <c r="DD537" s="86"/>
      <c r="DE537" s="86"/>
      <c r="DF537" s="86"/>
      <c r="DG537" s="86"/>
      <c r="DH537" s="86"/>
      <c r="DJ537" s="104"/>
      <c r="DS537" s="86"/>
    </row>
    <row r="538" spans="6:123">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6"/>
      <c r="CF538" s="116" t="str">
        <f>CF537&amp;"_1mM"</f>
        <v>HIPK1_1mM</v>
      </c>
      <c r="CG538" s="116" t="str">
        <f>CG537&amp;"_1mM"</f>
        <v>HIPK1_1mM</v>
      </c>
      <c r="CI538" s="25"/>
      <c r="CJ538" s="25"/>
      <c r="CK538" s="25"/>
      <c r="DC538" s="25"/>
      <c r="DD538" s="86"/>
      <c r="DE538" s="86"/>
      <c r="DF538" s="86"/>
      <c r="DG538" s="86"/>
      <c r="DH538" s="86"/>
      <c r="DJ538" s="104"/>
      <c r="DS538" s="86"/>
    </row>
    <row r="539" spans="6:123">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6"/>
      <c r="CF539" s="116" t="s">
        <v>264</v>
      </c>
      <c r="CG539" s="119" t="s">
        <v>264</v>
      </c>
      <c r="CH539" s="85" t="b">
        <f t="shared" si="63"/>
        <v>0</v>
      </c>
      <c r="CI539" s="25"/>
      <c r="CJ539" s="25"/>
      <c r="CK539" s="25"/>
      <c r="CP539" s="85" t="b">
        <f>IF(COUNTIF(DJ:DJ,CF539)&gt;0,TRUE,FALSE)</f>
        <v>0</v>
      </c>
      <c r="CQ539" s="85" t="b">
        <f>IF(COUNTIF($BU$164:$CB$339,CF539)&gt;0,TRUE,FALSE)</f>
        <v>0</v>
      </c>
      <c r="CS539" s="85" t="b">
        <f>$CS$150</f>
        <v>0</v>
      </c>
      <c r="CY539" s="85" t="b">
        <f>CY156</f>
        <v>0</v>
      </c>
      <c r="DC539" s="25"/>
      <c r="DD539" s="86"/>
      <c r="DE539" s="86"/>
      <c r="DF539" s="86"/>
      <c r="DG539" s="86"/>
      <c r="DH539" s="86"/>
      <c r="DJ539" s="104"/>
      <c r="DS539" s="86"/>
    </row>
    <row r="540" spans="6:123">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6"/>
      <c r="CF540" s="116" t="str">
        <f>CF539&amp;"_1mM"</f>
        <v>HIPK2_1mM</v>
      </c>
      <c r="CG540" s="116" t="str">
        <f>CG539&amp;"_1mM"</f>
        <v>HIPK2_1mM</v>
      </c>
      <c r="CI540" s="25"/>
      <c r="CJ540" s="25"/>
      <c r="CK540" s="25"/>
      <c r="DC540" s="25"/>
      <c r="DD540" s="86"/>
      <c r="DE540" s="86"/>
      <c r="DF540" s="86"/>
      <c r="DG540" s="86"/>
      <c r="DH540" s="86"/>
      <c r="DJ540" s="104"/>
      <c r="DS540" s="86"/>
    </row>
    <row r="541" spans="6:123">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6"/>
      <c r="CF541" s="116" t="s">
        <v>265</v>
      </c>
      <c r="CG541" s="119" t="s">
        <v>265</v>
      </c>
      <c r="CH541" s="85" t="b">
        <f t="shared" si="63"/>
        <v>0</v>
      </c>
      <c r="CI541" s="25"/>
      <c r="CJ541" s="25"/>
      <c r="CK541" s="25"/>
      <c r="CP541" s="85" t="b">
        <f t="shared" ref="CP541:CP550" si="73">IF(COUNTIF(DJ:DJ,CF541)&gt;0,TRUE,FALSE)</f>
        <v>0</v>
      </c>
      <c r="CQ541" s="85" t="b">
        <f t="shared" ref="CQ541:CQ550" si="74">IF(COUNTIF($BU$164:$CB$339,CF541)&gt;0,TRUE,FALSE)</f>
        <v>0</v>
      </c>
      <c r="CS541" s="85" t="b">
        <f>$CS$150</f>
        <v>0</v>
      </c>
      <c r="CY541" s="85" t="b">
        <f>CY156</f>
        <v>0</v>
      </c>
      <c r="DC541" s="25"/>
      <c r="DD541" s="86"/>
      <c r="DE541" s="86"/>
      <c r="DF541" s="86"/>
      <c r="DG541" s="86"/>
      <c r="DH541" s="86"/>
      <c r="DJ541" s="104"/>
      <c r="DS541" s="86"/>
    </row>
    <row r="542" spans="6:123">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6"/>
      <c r="CF542" s="116" t="s">
        <v>879</v>
      </c>
      <c r="CG542" s="119" t="s">
        <v>879</v>
      </c>
      <c r="CH542" s="85" t="b">
        <f t="shared" ref="CH542" si="75">IF(COUNTIF(CP542:DC542,TRUE)=0,FALSE,TRUE)</f>
        <v>0</v>
      </c>
      <c r="CI542" s="25"/>
      <c r="CJ542" s="25"/>
      <c r="CK542" s="25"/>
      <c r="CP542" s="85" t="b">
        <f t="shared" si="73"/>
        <v>0</v>
      </c>
      <c r="CQ542" s="85" t="b">
        <f t="shared" si="74"/>
        <v>0</v>
      </c>
      <c r="CU542" s="85" t="b">
        <f>$CU$152</f>
        <v>0</v>
      </c>
      <c r="CW542" s="85" t="b">
        <f>$CW$154</f>
        <v>0</v>
      </c>
      <c r="CZ542" s="85" t="b">
        <f>$CZ$157</f>
        <v>0</v>
      </c>
      <c r="DB542" s="85" t="b">
        <f>$DB$159</f>
        <v>0</v>
      </c>
      <c r="DC542" s="25"/>
      <c r="DD542" s="86"/>
      <c r="DE542" s="86"/>
      <c r="DF542" s="86"/>
      <c r="DG542" s="86"/>
      <c r="DH542" s="86"/>
      <c r="DJ542" s="104"/>
      <c r="DS542" s="86"/>
    </row>
    <row r="543" spans="6:123">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6"/>
      <c r="CF543" s="116" t="s">
        <v>268</v>
      </c>
      <c r="CG543" s="119" t="s">
        <v>268</v>
      </c>
      <c r="CH543" s="85" t="b">
        <f t="shared" si="63"/>
        <v>0</v>
      </c>
      <c r="CI543" s="25"/>
      <c r="CJ543" s="25"/>
      <c r="CK543" s="25"/>
      <c r="CP543" s="85" t="b">
        <f t="shared" si="73"/>
        <v>0</v>
      </c>
      <c r="CQ543" s="85" t="b">
        <f t="shared" si="74"/>
        <v>0</v>
      </c>
      <c r="CS543" s="85" t="b">
        <f>$CS$150</f>
        <v>0</v>
      </c>
      <c r="CY543" s="85" t="b">
        <f>CY156</f>
        <v>0</v>
      </c>
      <c r="DC543" s="25"/>
      <c r="DD543" s="86"/>
      <c r="DE543" s="86"/>
      <c r="DF543" s="86"/>
      <c r="DG543" s="86"/>
      <c r="DH543" s="86"/>
      <c r="DJ543" s="104"/>
      <c r="DS543" s="86"/>
    </row>
    <row r="544" spans="6:123">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6"/>
      <c r="CF544" s="116" t="s">
        <v>561</v>
      </c>
      <c r="CG544" s="119" t="s">
        <v>561</v>
      </c>
      <c r="CH544" s="85" t="b">
        <f t="shared" si="63"/>
        <v>0</v>
      </c>
      <c r="CI544" s="25"/>
      <c r="CJ544" s="25"/>
      <c r="CK544" s="25"/>
      <c r="CP544" s="85" t="b">
        <f t="shared" si="73"/>
        <v>0</v>
      </c>
      <c r="CQ544" s="85" t="b">
        <f t="shared" si="74"/>
        <v>0</v>
      </c>
      <c r="CU544" s="85" t="b">
        <f>$CU$152</f>
        <v>0</v>
      </c>
      <c r="CW544" s="85" t="b">
        <f>$CW$154</f>
        <v>0</v>
      </c>
      <c r="CZ544" s="85" t="b">
        <f>CZ157</f>
        <v>0</v>
      </c>
      <c r="DB544" s="85" t="b">
        <f>$DB$159</f>
        <v>0</v>
      </c>
      <c r="DC544" s="25"/>
      <c r="DD544" s="86"/>
      <c r="DE544" s="86"/>
      <c r="DF544" s="86"/>
      <c r="DG544" s="86"/>
      <c r="DH544" s="86"/>
      <c r="DJ544" s="104"/>
      <c r="DS544" s="86"/>
    </row>
    <row r="545" spans="6:123">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6"/>
      <c r="CF545" s="116" t="s">
        <v>626</v>
      </c>
      <c r="CG545" s="119" t="s">
        <v>626</v>
      </c>
      <c r="CH545" s="85" t="b">
        <f t="shared" si="63"/>
        <v>0</v>
      </c>
      <c r="CI545" s="25"/>
      <c r="CJ545" s="25"/>
      <c r="CK545" s="25"/>
      <c r="CP545" s="85" t="b">
        <f t="shared" si="73"/>
        <v>0</v>
      </c>
      <c r="CQ545" s="85" t="b">
        <f t="shared" si="74"/>
        <v>0</v>
      </c>
      <c r="CS545" s="85" t="b">
        <f>$CS$150</f>
        <v>0</v>
      </c>
      <c r="CY545" s="85" t="b">
        <f>CY156</f>
        <v>0</v>
      </c>
      <c r="DC545" s="25"/>
      <c r="DD545" s="86"/>
      <c r="DE545" s="86"/>
      <c r="DF545" s="86"/>
      <c r="DG545" s="86"/>
      <c r="DH545" s="86"/>
      <c r="DJ545" s="104"/>
      <c r="DS545" s="86"/>
    </row>
    <row r="546" spans="6:123">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6"/>
      <c r="CF546" s="116" t="str">
        <f>CF545&amp;"_1mM"</f>
        <v>HPK1_1mM</v>
      </c>
      <c r="CG546" s="116" t="str">
        <f>CG545&amp;"_1mM"</f>
        <v>HPK1_1mM</v>
      </c>
      <c r="CH546" s="85" t="b">
        <f>IF(COUNTIF(CP546:DC546,TRUE)=0,FALSE,TRUE)</f>
        <v>0</v>
      </c>
      <c r="CI546" s="25"/>
      <c r="CJ546" s="25"/>
      <c r="CK546" s="25"/>
      <c r="CP546" s="85" t="b">
        <f t="shared" si="73"/>
        <v>0</v>
      </c>
      <c r="CQ546" s="85" t="b">
        <f t="shared" si="74"/>
        <v>0</v>
      </c>
      <c r="CU546" s="85" t="b">
        <f>$CU$152</f>
        <v>0</v>
      </c>
      <c r="CW546" s="85" t="b">
        <f>$CW$154</f>
        <v>0</v>
      </c>
      <c r="CZ546" s="85" t="b">
        <f>$CZ$157</f>
        <v>0</v>
      </c>
      <c r="DB546" s="85" t="b">
        <f>$DB$159</f>
        <v>0</v>
      </c>
      <c r="DC546" s="25"/>
      <c r="DD546" s="86"/>
      <c r="DE546" s="86"/>
      <c r="DF546" s="86"/>
      <c r="DG546" s="86"/>
      <c r="DH546" s="86"/>
      <c r="DJ546" s="104"/>
      <c r="DS546" s="86"/>
    </row>
    <row r="547" spans="6:123">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6"/>
      <c r="CD547" s="143" t="s">
        <v>926</v>
      </c>
      <c r="CF547" s="116" t="s">
        <v>269</v>
      </c>
      <c r="CG547" s="119" t="s">
        <v>269</v>
      </c>
      <c r="CH547" s="85" t="b">
        <f t="shared" si="63"/>
        <v>0</v>
      </c>
      <c r="CI547" s="25"/>
      <c r="CJ547" s="25"/>
      <c r="CK547" s="25"/>
      <c r="CP547" s="85" t="b">
        <f t="shared" si="73"/>
        <v>0</v>
      </c>
      <c r="CQ547" s="85" t="b">
        <f t="shared" si="74"/>
        <v>0</v>
      </c>
      <c r="CS547" s="85" t="b">
        <f>$CS$150</f>
        <v>0</v>
      </c>
      <c r="CY547" s="85" t="b">
        <f>CY156</f>
        <v>0</v>
      </c>
      <c r="DC547" s="25"/>
      <c r="DD547" s="86"/>
      <c r="DE547" s="86"/>
      <c r="DF547" s="86"/>
      <c r="DG547" s="86"/>
      <c r="DH547" s="86"/>
      <c r="DJ547" s="104"/>
      <c r="DS547" s="86"/>
    </row>
    <row r="548" spans="6:123">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6"/>
      <c r="CF548" s="116" t="s">
        <v>270</v>
      </c>
      <c r="CG548" s="119" t="s">
        <v>270</v>
      </c>
      <c r="CH548" s="85" t="b">
        <f t="shared" si="63"/>
        <v>0</v>
      </c>
      <c r="CI548" s="25"/>
      <c r="CJ548" s="25"/>
      <c r="CK548" s="25"/>
      <c r="CP548" s="85" t="b">
        <f t="shared" si="73"/>
        <v>0</v>
      </c>
      <c r="CQ548" s="85" t="b">
        <f t="shared" si="74"/>
        <v>0</v>
      </c>
      <c r="CS548" s="85" t="b">
        <f>$CS$150</f>
        <v>0</v>
      </c>
      <c r="CT548" s="85" t="b">
        <f>$CT$151</f>
        <v>0</v>
      </c>
      <c r="CY548" s="85" t="b">
        <f>CY156</f>
        <v>0</v>
      </c>
      <c r="DC548" s="25"/>
      <c r="DD548" s="86"/>
      <c r="DE548" s="86"/>
      <c r="DF548" s="86"/>
      <c r="DG548" s="86"/>
      <c r="DH548" s="86"/>
      <c r="DJ548" s="104"/>
      <c r="DS548" s="86"/>
    </row>
    <row r="549" spans="6:123">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6"/>
      <c r="CF549" s="116" t="s">
        <v>488</v>
      </c>
      <c r="CG549" s="119" t="s">
        <v>488</v>
      </c>
      <c r="CH549" s="85" t="b">
        <f t="shared" si="63"/>
        <v>0</v>
      </c>
      <c r="CI549" s="25"/>
      <c r="CJ549" s="25"/>
      <c r="CK549" s="25"/>
      <c r="CP549" s="85" t="b">
        <f t="shared" si="73"/>
        <v>0</v>
      </c>
      <c r="CQ549" s="85" t="b">
        <f t="shared" si="74"/>
        <v>0</v>
      </c>
      <c r="CT549" s="85" t="b">
        <f>$CT$152</f>
        <v>0</v>
      </c>
      <c r="CU549" s="85" t="b">
        <f>$CU$152</f>
        <v>0</v>
      </c>
      <c r="CW549" s="85" t="b">
        <f>$CW$154</f>
        <v>0</v>
      </c>
      <c r="CZ549" s="85" t="b">
        <f>CZ157</f>
        <v>0</v>
      </c>
      <c r="DB549" s="85" t="b">
        <f>$DB$159</f>
        <v>0</v>
      </c>
      <c r="DC549" s="25"/>
      <c r="DD549" s="86"/>
      <c r="DE549" s="86"/>
      <c r="DF549" s="86"/>
      <c r="DG549" s="86"/>
      <c r="DH549" s="86"/>
      <c r="DJ549" s="104"/>
      <c r="DS549" s="86"/>
    </row>
    <row r="550" spans="6:123">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6"/>
      <c r="CF550" s="116" t="s">
        <v>271</v>
      </c>
      <c r="CG550" s="119" t="s">
        <v>271</v>
      </c>
      <c r="CH550" s="85" t="b">
        <f t="shared" si="63"/>
        <v>0</v>
      </c>
      <c r="CI550" s="25"/>
      <c r="CJ550" s="25"/>
      <c r="CK550" s="25"/>
      <c r="CP550" s="85" t="b">
        <f t="shared" si="73"/>
        <v>0</v>
      </c>
      <c r="CQ550" s="85" t="b">
        <f t="shared" si="74"/>
        <v>0</v>
      </c>
      <c r="CS550" s="85" t="b">
        <f>$CS$150</f>
        <v>0</v>
      </c>
      <c r="CY550" s="85" t="b">
        <f>CY156</f>
        <v>0</v>
      </c>
      <c r="DC550" s="25"/>
      <c r="DD550" s="86"/>
      <c r="DE550" s="86"/>
      <c r="DF550" s="86"/>
      <c r="DG550" s="86"/>
      <c r="DH550" s="86"/>
      <c r="DJ550" s="104"/>
      <c r="DS550" s="86"/>
    </row>
    <row r="551" spans="6:123">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6"/>
      <c r="CF551" s="116" t="str">
        <f>CF550&amp;"_1mM"</f>
        <v>IKKε_1mM</v>
      </c>
      <c r="CG551" s="116" t="str">
        <f>CG550&amp;"_1mM"</f>
        <v>IKKε_1mM</v>
      </c>
      <c r="CI551" s="25"/>
      <c r="CJ551" s="25"/>
      <c r="CK551" s="25"/>
      <c r="DC551" s="25"/>
      <c r="DD551" s="86"/>
      <c r="DE551" s="86"/>
      <c r="DF551" s="86"/>
      <c r="DG551" s="86"/>
      <c r="DH551" s="86"/>
      <c r="DJ551" s="104"/>
      <c r="DS551" s="86"/>
    </row>
    <row r="552" spans="6:123">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6"/>
      <c r="CD552" s="143" t="s">
        <v>926</v>
      </c>
      <c r="CF552" s="116" t="s">
        <v>274</v>
      </c>
      <c r="CG552" s="119" t="s">
        <v>274</v>
      </c>
      <c r="CH552" s="85" t="b">
        <f t="shared" si="63"/>
        <v>0</v>
      </c>
      <c r="CI552" s="25"/>
      <c r="CJ552" s="25"/>
      <c r="CK552" s="25"/>
      <c r="CP552" s="85" t="b">
        <f t="shared" ref="CP552:CP559" si="76">IF(COUNTIF(DJ:DJ,CF552)&gt;0,TRUE,FALSE)</f>
        <v>0</v>
      </c>
      <c r="CQ552" s="85" t="b">
        <f t="shared" ref="CQ552:CQ564" si="77">IF(COUNTIF($BU$164:$CB$339,CF552)&gt;0,TRUE,FALSE)</f>
        <v>0</v>
      </c>
      <c r="CS552" s="85" t="b">
        <f>$CS$150</f>
        <v>0</v>
      </c>
      <c r="CY552" s="85" t="b">
        <f>CY156</f>
        <v>0</v>
      </c>
      <c r="DC552" s="25"/>
      <c r="DD552" s="86"/>
      <c r="DE552" s="86"/>
      <c r="DF552" s="86"/>
      <c r="DG552" s="86"/>
      <c r="DH552" s="86"/>
      <c r="DJ552" s="104"/>
      <c r="DS552" s="86"/>
    </row>
    <row r="553" spans="6:123">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6"/>
      <c r="CD553" s="143" t="s">
        <v>927</v>
      </c>
      <c r="CF553" s="116" t="s">
        <v>275</v>
      </c>
      <c r="CG553" s="119" t="s">
        <v>275</v>
      </c>
      <c r="CH553" s="85" t="b">
        <f t="shared" si="63"/>
        <v>0</v>
      </c>
      <c r="CI553" s="25"/>
      <c r="CJ553" s="25"/>
      <c r="CK553" s="25"/>
      <c r="CP553" s="85" t="b">
        <f t="shared" si="76"/>
        <v>0</v>
      </c>
      <c r="CQ553" s="85" t="b">
        <f t="shared" si="77"/>
        <v>0</v>
      </c>
      <c r="CS553" s="85" t="b">
        <f>$CS$150</f>
        <v>0</v>
      </c>
      <c r="CT553" s="121" t="b">
        <f>IF(OR($CT$151=TRUE,$CT$152=TRUE),TRUE,FALSE)</f>
        <v>0</v>
      </c>
      <c r="CU553" s="85" t="b">
        <f>$CU$152</f>
        <v>0</v>
      </c>
      <c r="CW553" s="85" t="b">
        <f>$CW$154</f>
        <v>0</v>
      </c>
      <c r="CY553" s="85" t="b">
        <f>CY156</f>
        <v>0</v>
      </c>
      <c r="CZ553" s="85" t="b">
        <f>CZ157</f>
        <v>0</v>
      </c>
      <c r="DB553" s="85" t="b">
        <f>$DB$159</f>
        <v>0</v>
      </c>
      <c r="DC553" s="25"/>
      <c r="DD553" s="86"/>
      <c r="DE553" s="86"/>
      <c r="DF553" s="86"/>
      <c r="DG553" s="86"/>
      <c r="DH553" s="86"/>
      <c r="DJ553" s="104"/>
      <c r="DS553" s="86"/>
    </row>
    <row r="554" spans="6:123">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6"/>
      <c r="CF554" s="116" t="s">
        <v>276</v>
      </c>
      <c r="CG554" s="119" t="s">
        <v>276</v>
      </c>
      <c r="CH554" s="85" t="b">
        <f t="shared" si="63"/>
        <v>0</v>
      </c>
      <c r="CI554" s="25"/>
      <c r="CJ554" s="25"/>
      <c r="CK554" s="25"/>
      <c r="CP554" s="85" t="b">
        <f t="shared" si="76"/>
        <v>0</v>
      </c>
      <c r="CQ554" s="85" t="b">
        <f t="shared" si="77"/>
        <v>0</v>
      </c>
      <c r="CS554" s="85" t="b">
        <f>$CS$150</f>
        <v>0</v>
      </c>
      <c r="CY554" s="85" t="b">
        <f>CY156</f>
        <v>0</v>
      </c>
      <c r="DC554" s="25"/>
      <c r="DD554" s="86"/>
      <c r="DE554" s="86"/>
      <c r="DF554" s="86"/>
      <c r="DG554" s="86"/>
      <c r="DH554" s="86"/>
      <c r="DJ554" s="104"/>
      <c r="DS554" s="86"/>
    </row>
    <row r="555" spans="6:123">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6"/>
      <c r="CF555" s="116" t="s">
        <v>489</v>
      </c>
      <c r="CG555" s="119" t="s">
        <v>489</v>
      </c>
      <c r="CH555" s="85" t="b">
        <f t="shared" si="63"/>
        <v>0</v>
      </c>
      <c r="CI555" s="25"/>
      <c r="CJ555" s="25"/>
      <c r="CK555" s="25"/>
      <c r="CP555" s="85" t="b">
        <f t="shared" si="76"/>
        <v>0</v>
      </c>
      <c r="CQ555" s="85" t="b">
        <f t="shared" si="77"/>
        <v>0</v>
      </c>
      <c r="CU555" s="85" t="b">
        <f>$CU$152</f>
        <v>0</v>
      </c>
      <c r="CW555" s="85" t="b">
        <f>$CW$154</f>
        <v>0</v>
      </c>
      <c r="CX555" s="85" t="b">
        <f>CX155</f>
        <v>0</v>
      </c>
      <c r="CZ555" s="85" t="b">
        <f>CZ157</f>
        <v>0</v>
      </c>
      <c r="DB555" s="85" t="b">
        <f>$DB$159</f>
        <v>0</v>
      </c>
      <c r="DC555" s="25"/>
      <c r="DD555" s="86"/>
      <c r="DE555" s="86"/>
      <c r="DF555" s="86"/>
      <c r="DG555" s="86"/>
      <c r="DH555" s="86"/>
      <c r="DJ555" s="104"/>
      <c r="DS555" s="86"/>
    </row>
    <row r="556" spans="6:123">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6"/>
      <c r="CF556" s="116" t="s">
        <v>277</v>
      </c>
      <c r="CG556" s="119" t="s">
        <v>277</v>
      </c>
      <c r="CH556" s="85" t="b">
        <f t="shared" si="63"/>
        <v>0</v>
      </c>
      <c r="CI556" s="25"/>
      <c r="CJ556" s="25"/>
      <c r="CK556" s="25"/>
      <c r="CP556" s="85" t="b">
        <f t="shared" si="76"/>
        <v>0</v>
      </c>
      <c r="CQ556" s="85" t="b">
        <f t="shared" si="77"/>
        <v>0</v>
      </c>
      <c r="CS556" s="85" t="b">
        <f>$CS$150</f>
        <v>0</v>
      </c>
      <c r="CT556" s="85" t="b">
        <f>$CT$151</f>
        <v>0</v>
      </c>
      <c r="CY556" s="85" t="b">
        <f>CY156</f>
        <v>0</v>
      </c>
      <c r="DC556" s="25"/>
      <c r="DD556" s="86"/>
      <c r="DE556" s="86"/>
      <c r="DF556" s="86"/>
      <c r="DG556" s="86"/>
      <c r="DH556" s="86"/>
      <c r="DJ556" s="104"/>
      <c r="DS556" s="86"/>
    </row>
    <row r="557" spans="6:123">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6"/>
      <c r="CF557" s="116" t="s">
        <v>490</v>
      </c>
      <c r="CG557" s="119" t="s">
        <v>490</v>
      </c>
      <c r="CH557" s="85" t="b">
        <f t="shared" si="63"/>
        <v>0</v>
      </c>
      <c r="CI557" s="25"/>
      <c r="CJ557" s="25"/>
      <c r="CK557" s="25"/>
      <c r="CP557" s="85" t="b">
        <f t="shared" si="76"/>
        <v>0</v>
      </c>
      <c r="CQ557" s="85" t="b">
        <f t="shared" si="77"/>
        <v>0</v>
      </c>
      <c r="CT557" s="85" t="b">
        <f>$CT$152</f>
        <v>0</v>
      </c>
      <c r="CU557" s="85" t="b">
        <f>$CU$152</f>
        <v>0</v>
      </c>
      <c r="CW557" s="85" t="b">
        <f>$CW$154</f>
        <v>0</v>
      </c>
      <c r="CX557" s="85" t="b">
        <f>CX155</f>
        <v>0</v>
      </c>
      <c r="CZ557" s="85" t="b">
        <f>CZ157</f>
        <v>0</v>
      </c>
      <c r="DB557" s="85" t="b">
        <f>$DB$159</f>
        <v>0</v>
      </c>
      <c r="DC557" s="25"/>
      <c r="DD557" s="86"/>
      <c r="DE557" s="86"/>
      <c r="DF557" s="86"/>
      <c r="DG557" s="86"/>
      <c r="DH557" s="86"/>
      <c r="DJ557" s="104"/>
      <c r="DS557" s="86"/>
    </row>
    <row r="558" spans="6:123">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6"/>
      <c r="CF558" s="116" t="s">
        <v>279</v>
      </c>
      <c r="CG558" s="119" t="s">
        <v>279</v>
      </c>
      <c r="CH558" s="85" t="b">
        <f t="shared" si="63"/>
        <v>0</v>
      </c>
      <c r="CI558" s="25"/>
      <c r="CJ558" s="25"/>
      <c r="CK558" s="25"/>
      <c r="CP558" s="85" t="b">
        <f t="shared" si="76"/>
        <v>0</v>
      </c>
      <c r="CQ558" s="85" t="b">
        <f t="shared" si="77"/>
        <v>0</v>
      </c>
      <c r="CS558" s="85" t="b">
        <f>$CS$150</f>
        <v>0</v>
      </c>
      <c r="CY558" s="85" t="b">
        <f>CY156</f>
        <v>0</v>
      </c>
      <c r="DC558" s="25"/>
      <c r="DD558" s="86"/>
      <c r="DE558" s="86"/>
      <c r="DF558" s="86"/>
      <c r="DG558" s="86"/>
      <c r="DH558" s="86"/>
      <c r="DJ558" s="104"/>
      <c r="DS558" s="86"/>
    </row>
    <row r="559" spans="6:123">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6"/>
      <c r="CF559" s="116" t="s">
        <v>491</v>
      </c>
      <c r="CG559" s="119" t="s">
        <v>491</v>
      </c>
      <c r="CH559" s="85" t="b">
        <f t="shared" si="63"/>
        <v>0</v>
      </c>
      <c r="CI559" s="25"/>
      <c r="CJ559" s="25"/>
      <c r="CK559" s="25"/>
      <c r="CP559" s="85" t="b">
        <f t="shared" si="76"/>
        <v>0</v>
      </c>
      <c r="CQ559" s="85" t="b">
        <f t="shared" si="77"/>
        <v>0</v>
      </c>
      <c r="CU559" s="85" t="b">
        <f>$CU$152</f>
        <v>0</v>
      </c>
      <c r="CW559" s="85" t="b">
        <f>$CW$154</f>
        <v>0</v>
      </c>
      <c r="CX559" s="85" t="b">
        <f>CX155</f>
        <v>0</v>
      </c>
      <c r="CZ559" s="85" t="b">
        <f>CZ157</f>
        <v>0</v>
      </c>
      <c r="DB559" s="85" t="b">
        <f>$DB$159</f>
        <v>0</v>
      </c>
      <c r="DC559" s="25"/>
      <c r="DD559" s="86"/>
      <c r="DE559" s="86"/>
      <c r="DF559" s="86"/>
      <c r="DG559" s="86"/>
      <c r="DH559" s="86"/>
      <c r="DJ559" s="104"/>
      <c r="DS559" s="86"/>
    </row>
    <row r="560" spans="6:123">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6"/>
      <c r="CF560" s="116" t="s">
        <v>951</v>
      </c>
      <c r="CG560" s="119" t="s">
        <v>951</v>
      </c>
      <c r="CH560" s="85" t="b">
        <f t="shared" si="63"/>
        <v>0</v>
      </c>
      <c r="CI560" s="25"/>
      <c r="CJ560" s="25"/>
      <c r="CK560" s="25"/>
      <c r="CP560" s="85" t="b">
        <f t="shared" ref="CP560" si="78">IF(COUNTIF(DJ:DJ,CF560)&gt;0,TRUE,FALSE)</f>
        <v>0</v>
      </c>
      <c r="CQ560" s="85" t="b">
        <f t="shared" ref="CQ560" si="79">IF(COUNTIF($BU$164:$CB$339,CF560)&gt;0,TRUE,FALSE)</f>
        <v>0</v>
      </c>
      <c r="CS560" s="85" t="b">
        <f>$CS$150</f>
        <v>0</v>
      </c>
      <c r="CY560" s="85" t="b">
        <f>CY156</f>
        <v>0</v>
      </c>
      <c r="DC560" s="25"/>
      <c r="DD560" s="86"/>
      <c r="DE560" s="86"/>
      <c r="DF560" s="86"/>
      <c r="DG560" s="86"/>
      <c r="DH560" s="86"/>
      <c r="DJ560" s="104"/>
      <c r="DS560" s="86"/>
    </row>
    <row r="561" spans="6:123">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6"/>
      <c r="CF561" s="116" t="s">
        <v>954</v>
      </c>
      <c r="CG561" s="119" t="s">
        <v>954</v>
      </c>
      <c r="CH561" s="85" t="b">
        <f>IF(COUNTIF(CP561:DC561,TRUE)=0,FALSE,TRUE)</f>
        <v>0</v>
      </c>
      <c r="CI561" s="25"/>
      <c r="CJ561" s="25"/>
      <c r="CK561" s="25"/>
      <c r="CP561" s="85" t="b">
        <f>IF(COUNTIF(DJ:DJ,CF561)&gt;0,TRUE,FALSE)</f>
        <v>0</v>
      </c>
      <c r="CQ561" s="85" t="b">
        <f>IF(COUNTIF($BU$164:$CB$339,CF561)&gt;0,TRUE,FALSE)</f>
        <v>0</v>
      </c>
      <c r="CU561" s="85" t="b">
        <f>$CU$152</f>
        <v>0</v>
      </c>
      <c r="CW561" s="85" t="b">
        <f>$CW$154</f>
        <v>0</v>
      </c>
      <c r="CZ561" s="85" t="b">
        <f>$CZ$157</f>
        <v>0</v>
      </c>
      <c r="DB561" s="85" t="b">
        <f>$DB$159</f>
        <v>0</v>
      </c>
      <c r="DC561" s="25"/>
      <c r="DD561" s="86"/>
      <c r="DE561" s="86"/>
      <c r="DF561" s="86"/>
      <c r="DG561" s="86"/>
      <c r="DH561" s="86"/>
      <c r="DJ561" s="104"/>
      <c r="DS561" s="86"/>
    </row>
    <row r="562" spans="6:123">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6"/>
      <c r="CF562" s="116" t="s">
        <v>952</v>
      </c>
      <c r="CG562" s="119" t="s">
        <v>952</v>
      </c>
      <c r="CH562" s="85" t="b">
        <f t="shared" si="63"/>
        <v>0</v>
      </c>
      <c r="CI562" s="25"/>
      <c r="CJ562" s="25"/>
      <c r="CK562" s="25"/>
      <c r="CP562" s="85" t="b">
        <f>IF(COUNTIF(DJ:DJ,CF562)&gt;0,TRUE,FALSE)</f>
        <v>0</v>
      </c>
      <c r="CQ562" s="85" t="b">
        <f t="shared" si="77"/>
        <v>0</v>
      </c>
      <c r="CS562" s="85" t="b">
        <f>$CS$150</f>
        <v>0</v>
      </c>
      <c r="CY562" s="85" t="b">
        <f>CY156</f>
        <v>0</v>
      </c>
      <c r="DC562" s="25"/>
      <c r="DD562" s="86"/>
      <c r="DE562" s="86"/>
      <c r="DF562" s="86"/>
      <c r="DG562" s="86"/>
      <c r="DH562" s="86"/>
      <c r="DJ562" s="104"/>
      <c r="DS562" s="86"/>
    </row>
    <row r="563" spans="6:123">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6"/>
      <c r="CF563" s="116" t="s">
        <v>953</v>
      </c>
      <c r="CG563" s="119" t="s">
        <v>953</v>
      </c>
      <c r="CH563" s="85" t="b">
        <f t="shared" ref="CH563" si="80">IF(COUNTIF(CP563:DC563,TRUE)=0,FALSE,TRUE)</f>
        <v>0</v>
      </c>
      <c r="CI563" s="25"/>
      <c r="CJ563" s="25"/>
      <c r="CK563" s="25"/>
      <c r="CP563" s="85" t="b">
        <f>IF(COUNTIF(DJ:DJ,CF563)&gt;0,TRUE,FALSE)</f>
        <v>0</v>
      </c>
      <c r="CQ563" s="85" t="b">
        <f t="shared" si="77"/>
        <v>0</v>
      </c>
      <c r="CU563" s="85" t="b">
        <f>$CU$152</f>
        <v>0</v>
      </c>
      <c r="CW563" s="85" t="b">
        <f>$CW$154</f>
        <v>0</v>
      </c>
      <c r="CZ563" s="85" t="b">
        <f>$CZ$157</f>
        <v>0</v>
      </c>
      <c r="DB563" s="85" t="b">
        <f>$DB$159</f>
        <v>0</v>
      </c>
      <c r="DC563" s="25"/>
      <c r="DD563" s="86"/>
      <c r="DE563" s="86"/>
      <c r="DF563" s="86"/>
      <c r="DG563" s="86"/>
      <c r="DH563" s="86"/>
      <c r="DJ563" s="104"/>
      <c r="DS563" s="86"/>
    </row>
    <row r="564" spans="6:123">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6"/>
      <c r="CF564" s="116" t="s">
        <v>280</v>
      </c>
      <c r="CG564" s="119" t="s">
        <v>280</v>
      </c>
      <c r="CH564" s="85" t="b">
        <f t="shared" si="63"/>
        <v>0</v>
      </c>
      <c r="CI564" s="25"/>
      <c r="CJ564" s="25"/>
      <c r="CK564" s="25"/>
      <c r="CP564" s="85" t="b">
        <f>IF(COUNTIF(DJ:DJ,CF564)&gt;0,TRUE,FALSE)</f>
        <v>0</v>
      </c>
      <c r="CQ564" s="85" t="b">
        <f t="shared" si="77"/>
        <v>0</v>
      </c>
      <c r="CS564" s="85" t="b">
        <f>$CS$150</f>
        <v>0</v>
      </c>
      <c r="CY564" s="85" t="b">
        <f>CY156</f>
        <v>0</v>
      </c>
      <c r="DC564" s="25"/>
      <c r="DD564" s="86"/>
      <c r="DE564" s="86"/>
      <c r="DF564" s="86"/>
      <c r="DG564" s="86"/>
      <c r="DH564" s="86"/>
      <c r="DJ564" s="104"/>
      <c r="DS564" s="86"/>
    </row>
    <row r="565" spans="6:123">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6"/>
      <c r="CD565" s="145" t="s">
        <v>928</v>
      </c>
      <c r="CF565" s="144" t="str">
        <f>CF564&amp;"_1mM"</f>
        <v>LOK_1mM</v>
      </c>
      <c r="CG565" s="144" t="str">
        <f>CG564&amp;"_1mM"</f>
        <v>LOK_1mM</v>
      </c>
      <c r="CI565" s="25"/>
      <c r="CJ565" s="25"/>
      <c r="CK565" s="25"/>
      <c r="DC565" s="25"/>
      <c r="DD565" s="86"/>
      <c r="DE565" s="86"/>
      <c r="DF565" s="86"/>
      <c r="DG565" s="86"/>
      <c r="DH565" s="86"/>
      <c r="DJ565" s="104"/>
      <c r="DS565" s="86"/>
    </row>
    <row r="566" spans="6:123">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6"/>
      <c r="CF566" s="116" t="s">
        <v>492</v>
      </c>
      <c r="CG566" s="119" t="s">
        <v>492</v>
      </c>
      <c r="CH566" s="85" t="b">
        <f t="shared" si="63"/>
        <v>0</v>
      </c>
      <c r="CI566" s="25"/>
      <c r="CJ566" s="25"/>
      <c r="CK566" s="25"/>
      <c r="CP566" s="85" t="b">
        <f t="shared" ref="CP566:CP578" si="81">IF(COUNTIF(DJ:DJ,CF566)&gt;0,TRUE,FALSE)</f>
        <v>0</v>
      </c>
      <c r="CQ566" s="85" t="b">
        <f t="shared" ref="CQ566:CQ578" si="82">IF(COUNTIF($BU$164:$CB$339,CF566)&gt;0,TRUE,FALSE)</f>
        <v>0</v>
      </c>
      <c r="CU566" s="85" t="b">
        <f t="shared" ref="CU566:CU577" si="83">$CU$152</f>
        <v>0</v>
      </c>
      <c r="CX566" s="85" t="b">
        <f>CX155</f>
        <v>0</v>
      </c>
      <c r="CZ566" s="85" t="b">
        <f t="shared" ref="CZ566:CZ577" si="84">$CZ$157</f>
        <v>0</v>
      </c>
      <c r="DC566" s="25" t="b">
        <f>DC160</f>
        <v>0</v>
      </c>
      <c r="DD566" s="86"/>
      <c r="DE566" s="86"/>
      <c r="DF566" s="86"/>
      <c r="DG566" s="86"/>
      <c r="DH566" s="86"/>
      <c r="DJ566" s="104"/>
      <c r="DS566" s="86"/>
    </row>
    <row r="567" spans="6:123">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6"/>
      <c r="CF567" s="118" t="s">
        <v>493</v>
      </c>
      <c r="CG567" s="119" t="s">
        <v>493</v>
      </c>
      <c r="CH567" s="85" t="b">
        <f t="shared" si="63"/>
        <v>0</v>
      </c>
      <c r="CI567" s="25"/>
      <c r="CJ567" s="25"/>
      <c r="CK567" s="25"/>
      <c r="CP567" s="85" t="b">
        <f t="shared" si="81"/>
        <v>0</v>
      </c>
      <c r="CQ567" s="85" t="b">
        <f t="shared" si="82"/>
        <v>0</v>
      </c>
      <c r="CU567" s="85" t="b">
        <f t="shared" si="83"/>
        <v>0</v>
      </c>
      <c r="CX567" s="85" t="b">
        <f>CX155</f>
        <v>0</v>
      </c>
      <c r="CZ567" s="85" t="b">
        <f t="shared" si="84"/>
        <v>0</v>
      </c>
      <c r="DC567" s="25" t="b">
        <f>DC160</f>
        <v>0</v>
      </c>
      <c r="DD567" s="86"/>
      <c r="DE567" s="86"/>
      <c r="DF567" s="86"/>
      <c r="DG567" s="86"/>
      <c r="DH567" s="86"/>
      <c r="DJ567" s="104"/>
      <c r="DS567" s="86"/>
    </row>
    <row r="568" spans="6:123">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6"/>
      <c r="CF568" s="116" t="s">
        <v>494</v>
      </c>
      <c r="CG568" s="119" t="s">
        <v>494</v>
      </c>
      <c r="CH568" s="85" t="b">
        <f t="shared" si="63"/>
        <v>0</v>
      </c>
      <c r="CI568" s="25"/>
      <c r="CJ568" s="25"/>
      <c r="CK568" s="25"/>
      <c r="CP568" s="85" t="b">
        <f t="shared" si="81"/>
        <v>0</v>
      </c>
      <c r="CQ568" s="85" t="b">
        <f t="shared" si="82"/>
        <v>0</v>
      </c>
      <c r="CU568" s="85" t="b">
        <f t="shared" si="83"/>
        <v>0</v>
      </c>
      <c r="CX568" s="85" t="b">
        <f>CX155</f>
        <v>0</v>
      </c>
      <c r="CZ568" s="85" t="b">
        <f t="shared" si="84"/>
        <v>0</v>
      </c>
      <c r="DC568" s="25" t="b">
        <f>DC160</f>
        <v>0</v>
      </c>
      <c r="DD568" s="86"/>
      <c r="DE568" s="86"/>
      <c r="DF568" s="86"/>
      <c r="DG568" s="86"/>
      <c r="DH568" s="86"/>
      <c r="DJ568" s="104"/>
      <c r="DS568" s="86"/>
    </row>
    <row r="569" spans="6:123">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6"/>
      <c r="CF569" s="116" t="s">
        <v>495</v>
      </c>
      <c r="CG569" s="119" t="s">
        <v>495</v>
      </c>
      <c r="CH569" s="85" t="b">
        <f t="shared" si="63"/>
        <v>0</v>
      </c>
      <c r="CI569" s="25"/>
      <c r="CJ569" s="25"/>
      <c r="CK569" s="25"/>
      <c r="CP569" s="85" t="b">
        <f t="shared" si="81"/>
        <v>0</v>
      </c>
      <c r="CQ569" s="85" t="b">
        <f t="shared" si="82"/>
        <v>0</v>
      </c>
      <c r="CU569" s="85" t="b">
        <f t="shared" si="83"/>
        <v>0</v>
      </c>
      <c r="CX569" s="85" t="b">
        <f>CX155</f>
        <v>0</v>
      </c>
      <c r="CZ569" s="85" t="b">
        <f t="shared" si="84"/>
        <v>0</v>
      </c>
      <c r="DC569" s="25" t="b">
        <f>DC160</f>
        <v>0</v>
      </c>
      <c r="DD569" s="86"/>
      <c r="DE569" s="86"/>
      <c r="DF569" s="86"/>
      <c r="DG569" s="86"/>
      <c r="DH569" s="86"/>
      <c r="DJ569" s="104"/>
      <c r="DS569" s="86"/>
    </row>
    <row r="570" spans="6:123">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6"/>
      <c r="CF570" s="116" t="s">
        <v>496</v>
      </c>
      <c r="CG570" s="119" t="s">
        <v>496</v>
      </c>
      <c r="CH570" s="85" t="b">
        <f t="shared" si="63"/>
        <v>0</v>
      </c>
      <c r="CI570" s="25"/>
      <c r="CJ570" s="25"/>
      <c r="CK570" s="25"/>
      <c r="CP570" s="85" t="b">
        <f t="shared" si="81"/>
        <v>0</v>
      </c>
      <c r="CQ570" s="85" t="b">
        <f t="shared" si="82"/>
        <v>0</v>
      </c>
      <c r="CU570" s="85" t="b">
        <f t="shared" si="83"/>
        <v>0</v>
      </c>
      <c r="CX570" s="85" t="b">
        <f>CX155</f>
        <v>0</v>
      </c>
      <c r="CZ570" s="85" t="b">
        <f t="shared" si="84"/>
        <v>0</v>
      </c>
      <c r="DC570" s="25" t="b">
        <f>DC160</f>
        <v>0</v>
      </c>
      <c r="DD570" s="86"/>
      <c r="DE570" s="86"/>
      <c r="DF570" s="86"/>
      <c r="DG570" s="86"/>
      <c r="DH570" s="86"/>
      <c r="DJ570" s="104"/>
      <c r="DS570" s="86"/>
    </row>
    <row r="571" spans="6:123">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6"/>
      <c r="CF571" s="116" t="s">
        <v>497</v>
      </c>
      <c r="CG571" s="119" t="s">
        <v>497</v>
      </c>
      <c r="CH571" s="85" t="b">
        <f t="shared" si="63"/>
        <v>0</v>
      </c>
      <c r="CI571" s="25"/>
      <c r="CJ571" s="25"/>
      <c r="CK571" s="25"/>
      <c r="CP571" s="85" t="b">
        <f t="shared" si="81"/>
        <v>0</v>
      </c>
      <c r="CQ571" s="85" t="b">
        <f t="shared" si="82"/>
        <v>0</v>
      </c>
      <c r="CU571" s="85" t="b">
        <f t="shared" si="83"/>
        <v>0</v>
      </c>
      <c r="CX571" s="85" t="b">
        <f>CX155</f>
        <v>0</v>
      </c>
      <c r="CZ571" s="85" t="b">
        <f t="shared" si="84"/>
        <v>0</v>
      </c>
      <c r="DC571" s="25" t="b">
        <f>DC160</f>
        <v>0</v>
      </c>
      <c r="DD571" s="86"/>
      <c r="DE571" s="86"/>
      <c r="DF571" s="86"/>
      <c r="DG571" s="86"/>
      <c r="DH571" s="86"/>
      <c r="DJ571" s="104"/>
      <c r="DS571" s="86"/>
    </row>
    <row r="572" spans="6:123">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6"/>
      <c r="CF572" s="116" t="s">
        <v>498</v>
      </c>
      <c r="CG572" s="119" t="s">
        <v>498</v>
      </c>
      <c r="CH572" s="85" t="b">
        <f t="shared" si="63"/>
        <v>0</v>
      </c>
      <c r="CI572" s="25"/>
      <c r="CJ572" s="25"/>
      <c r="CK572" s="25"/>
      <c r="CP572" s="85" t="b">
        <f t="shared" si="81"/>
        <v>0</v>
      </c>
      <c r="CQ572" s="85" t="b">
        <f t="shared" si="82"/>
        <v>0</v>
      </c>
      <c r="CU572" s="85" t="b">
        <f t="shared" si="83"/>
        <v>0</v>
      </c>
      <c r="CX572" s="85" t="b">
        <f>CX155</f>
        <v>0</v>
      </c>
      <c r="CZ572" s="85" t="b">
        <f t="shared" si="84"/>
        <v>0</v>
      </c>
      <c r="DC572" s="25" t="b">
        <f>DC160</f>
        <v>0</v>
      </c>
      <c r="DD572" s="86"/>
      <c r="DE572" s="86"/>
      <c r="DF572" s="86"/>
      <c r="DG572" s="86"/>
      <c r="DH572" s="86"/>
      <c r="DJ572" s="104"/>
      <c r="DS572" s="86"/>
    </row>
    <row r="573" spans="6:123">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6"/>
      <c r="CF573" s="116" t="s">
        <v>499</v>
      </c>
      <c r="CG573" s="119" t="s">
        <v>499</v>
      </c>
      <c r="CH573" s="85" t="b">
        <f t="shared" si="63"/>
        <v>0</v>
      </c>
      <c r="CI573" s="25"/>
      <c r="CJ573" s="25"/>
      <c r="CK573" s="25"/>
      <c r="CP573" s="85" t="b">
        <f t="shared" si="81"/>
        <v>0</v>
      </c>
      <c r="CQ573" s="85" t="b">
        <f t="shared" si="82"/>
        <v>0</v>
      </c>
      <c r="CU573" s="85" t="b">
        <f t="shared" si="83"/>
        <v>0</v>
      </c>
      <c r="CX573" s="85" t="b">
        <f>CX155</f>
        <v>0</v>
      </c>
      <c r="CZ573" s="85" t="b">
        <f t="shared" si="84"/>
        <v>0</v>
      </c>
      <c r="DC573" s="25" t="b">
        <f>DC160</f>
        <v>0</v>
      </c>
      <c r="DD573" s="86"/>
      <c r="DE573" s="86"/>
      <c r="DF573" s="86"/>
      <c r="DG573" s="86"/>
      <c r="DH573" s="86"/>
      <c r="DJ573" s="104"/>
      <c r="DS573" s="86"/>
    </row>
    <row r="574" spans="6:123">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6"/>
      <c r="CF574" s="116" t="s">
        <v>500</v>
      </c>
      <c r="CG574" s="119" t="s">
        <v>500</v>
      </c>
      <c r="CH574" s="85" t="b">
        <f t="shared" si="63"/>
        <v>0</v>
      </c>
      <c r="CI574" s="25"/>
      <c r="CJ574" s="25"/>
      <c r="CK574" s="25"/>
      <c r="CP574" s="85" t="b">
        <f t="shared" si="81"/>
        <v>0</v>
      </c>
      <c r="CQ574" s="85" t="b">
        <f t="shared" si="82"/>
        <v>0</v>
      </c>
      <c r="CU574" s="85" t="b">
        <f t="shared" si="83"/>
        <v>0</v>
      </c>
      <c r="CX574" s="85" t="b">
        <f>CX155</f>
        <v>0</v>
      </c>
      <c r="CZ574" s="85" t="b">
        <f t="shared" si="84"/>
        <v>0</v>
      </c>
      <c r="DC574" s="25" t="b">
        <f>DC160</f>
        <v>0</v>
      </c>
      <c r="DD574" s="86"/>
      <c r="DE574" s="86"/>
      <c r="DF574" s="86"/>
      <c r="DG574" s="86"/>
      <c r="DH574" s="86"/>
      <c r="DJ574" s="104"/>
      <c r="DS574" s="86"/>
    </row>
    <row r="575" spans="6:123">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6"/>
      <c r="CF575" s="116" t="s">
        <v>501</v>
      </c>
      <c r="CG575" s="119" t="s">
        <v>501</v>
      </c>
      <c r="CH575" s="85" t="b">
        <f t="shared" si="63"/>
        <v>0</v>
      </c>
      <c r="CI575" s="25"/>
      <c r="CJ575" s="25"/>
      <c r="CK575" s="25"/>
      <c r="CP575" s="85" t="b">
        <f t="shared" si="81"/>
        <v>0</v>
      </c>
      <c r="CQ575" s="85" t="b">
        <f t="shared" si="82"/>
        <v>0</v>
      </c>
      <c r="CU575" s="85" t="b">
        <f t="shared" si="83"/>
        <v>0</v>
      </c>
      <c r="CX575" s="85" t="b">
        <f>CX155</f>
        <v>0</v>
      </c>
      <c r="CZ575" s="85" t="b">
        <f t="shared" si="84"/>
        <v>0</v>
      </c>
      <c r="DC575" s="25" t="b">
        <f>DC160</f>
        <v>0</v>
      </c>
      <c r="DD575" s="86"/>
      <c r="DE575" s="86"/>
      <c r="DF575" s="86"/>
      <c r="DG575" s="86"/>
      <c r="DH575" s="86"/>
      <c r="DJ575" s="104"/>
      <c r="DS575" s="86"/>
    </row>
    <row r="576" spans="6:123">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6"/>
      <c r="CF576" s="116" t="s">
        <v>502</v>
      </c>
      <c r="CG576" s="119" t="s">
        <v>502</v>
      </c>
      <c r="CH576" s="85" t="b">
        <f t="shared" si="63"/>
        <v>0</v>
      </c>
      <c r="CI576" s="25"/>
      <c r="CJ576" s="25"/>
      <c r="CK576" s="25"/>
      <c r="CP576" s="85" t="b">
        <f t="shared" si="81"/>
        <v>0</v>
      </c>
      <c r="CQ576" s="85" t="b">
        <f t="shared" si="82"/>
        <v>0</v>
      </c>
      <c r="CU576" s="85" t="b">
        <f t="shared" si="83"/>
        <v>0</v>
      </c>
      <c r="CX576" s="85" t="b">
        <f>CX155</f>
        <v>0</v>
      </c>
      <c r="CZ576" s="85" t="b">
        <f t="shared" si="84"/>
        <v>0</v>
      </c>
      <c r="DC576" s="25" t="b">
        <f>DC160</f>
        <v>0</v>
      </c>
      <c r="DD576" s="86"/>
      <c r="DE576" s="86"/>
      <c r="DF576" s="86"/>
      <c r="DG576" s="86"/>
      <c r="DH576" s="86"/>
      <c r="DJ576" s="104"/>
      <c r="DS576" s="86"/>
    </row>
    <row r="577" spans="6:123">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6"/>
      <c r="CF577" s="116" t="s">
        <v>503</v>
      </c>
      <c r="CG577" s="119" t="s">
        <v>503</v>
      </c>
      <c r="CH577" s="85" t="b">
        <f t="shared" si="63"/>
        <v>0</v>
      </c>
      <c r="CI577" s="25"/>
      <c r="CJ577" s="25"/>
      <c r="CK577" s="25"/>
      <c r="CP577" s="85" t="b">
        <f t="shared" si="81"/>
        <v>0</v>
      </c>
      <c r="CQ577" s="85" t="b">
        <f t="shared" si="82"/>
        <v>0</v>
      </c>
      <c r="CU577" s="85" t="b">
        <f t="shared" si="83"/>
        <v>0</v>
      </c>
      <c r="CX577" s="85" t="b">
        <f>CX155</f>
        <v>0</v>
      </c>
      <c r="CZ577" s="85" t="b">
        <f t="shared" si="84"/>
        <v>0</v>
      </c>
      <c r="DC577" s="25" t="b">
        <f>DC160</f>
        <v>0</v>
      </c>
      <c r="DD577" s="86"/>
      <c r="DE577" s="86"/>
      <c r="DF577" s="86"/>
      <c r="DG577" s="86"/>
      <c r="DH577" s="86"/>
      <c r="DJ577" s="104"/>
      <c r="DS577" s="86"/>
    </row>
    <row r="578" spans="6:123">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6"/>
      <c r="CF578" s="116" t="s">
        <v>281</v>
      </c>
      <c r="CG578" s="119" t="s">
        <v>281</v>
      </c>
      <c r="CH578" s="85" t="b">
        <f t="shared" si="63"/>
        <v>0</v>
      </c>
      <c r="CI578" s="25"/>
      <c r="CJ578" s="25"/>
      <c r="CK578" s="25"/>
      <c r="CP578" s="85" t="b">
        <f t="shared" si="81"/>
        <v>0</v>
      </c>
      <c r="CQ578" s="85" t="b">
        <f t="shared" si="82"/>
        <v>0</v>
      </c>
      <c r="CS578" s="85" t="b">
        <f>$CS$150</f>
        <v>0</v>
      </c>
      <c r="CY578" s="85" t="b">
        <f>CY156</f>
        <v>0</v>
      </c>
      <c r="DC578" s="25"/>
      <c r="DD578" s="86"/>
      <c r="DE578" s="86"/>
      <c r="DF578" s="86"/>
      <c r="DG578" s="86"/>
      <c r="DH578" s="86"/>
      <c r="DJ578" s="104"/>
      <c r="DS578" s="86"/>
    </row>
    <row r="579" spans="6:123">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6"/>
      <c r="CF579" s="116" t="s">
        <v>978</v>
      </c>
      <c r="CG579" s="116" t="s">
        <v>978</v>
      </c>
      <c r="CH579" s="85" t="b">
        <f t="shared" si="63"/>
        <v>0</v>
      </c>
      <c r="CI579" s="25"/>
      <c r="CJ579" s="25"/>
      <c r="CK579" s="25"/>
      <c r="CP579" s="85" t="b">
        <f t="shared" ref="CP579:CP580" si="85">IF(COUNTIF(DJ:DJ,CF579)&gt;0,TRUE,FALSE)</f>
        <v>0</v>
      </c>
      <c r="CQ579" s="85" t="b">
        <f t="shared" ref="CQ579:CQ580" si="86">IF(COUNTIF($BU$164:$CB$339,CF579)&gt;0,TRUE,FALSE)</f>
        <v>0</v>
      </c>
      <c r="CU579" s="85" t="b">
        <f>$CU$152</f>
        <v>0</v>
      </c>
      <c r="CW579" s="85" t="b">
        <f>$CW$154</f>
        <v>0</v>
      </c>
      <c r="CZ579" s="85" t="b">
        <f>$CZ$157</f>
        <v>0</v>
      </c>
      <c r="DB579" s="85" t="b">
        <f>$DB$159</f>
        <v>0</v>
      </c>
      <c r="DC579" s="25"/>
      <c r="DD579" s="86"/>
      <c r="DE579" s="86"/>
      <c r="DF579" s="86"/>
      <c r="DG579" s="86"/>
      <c r="DH579" s="86"/>
      <c r="DJ579" s="104"/>
      <c r="DS579" s="86"/>
    </row>
    <row r="580" spans="6:123">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6"/>
      <c r="CF580" s="116" t="s">
        <v>996</v>
      </c>
      <c r="CG580" s="119" t="s">
        <v>996</v>
      </c>
      <c r="CH580" s="85" t="b">
        <f t="shared" ref="CH580:CH581" si="87">IF(COUNTIF(CP580:DC580,TRUE)=0,FALSE,TRUE)</f>
        <v>0</v>
      </c>
      <c r="CI580" s="25"/>
      <c r="CJ580" s="25"/>
      <c r="CK580" s="25"/>
      <c r="CP580" s="85" t="b">
        <f t="shared" si="85"/>
        <v>0</v>
      </c>
      <c r="CQ580" s="85" t="b">
        <f t="shared" si="86"/>
        <v>0</v>
      </c>
      <c r="CS580" s="85" t="b">
        <f>$CS$150</f>
        <v>0</v>
      </c>
      <c r="CY580" s="85" t="b">
        <f>CY156</f>
        <v>0</v>
      </c>
      <c r="DC580" s="25"/>
      <c r="DD580" s="86"/>
      <c r="DE580" s="86"/>
      <c r="DF580" s="86"/>
      <c r="DG580" s="86"/>
      <c r="DH580" s="86"/>
      <c r="DJ580" s="104"/>
      <c r="DS580" s="86"/>
    </row>
    <row r="581" spans="6:123">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6"/>
      <c r="CF581" s="116" t="s">
        <v>989</v>
      </c>
      <c r="CG581" s="116" t="s">
        <v>989</v>
      </c>
      <c r="CH581" s="85" t="b">
        <f t="shared" si="87"/>
        <v>0</v>
      </c>
      <c r="CI581" s="25"/>
      <c r="CJ581" s="25"/>
      <c r="CK581" s="25"/>
      <c r="CP581" s="85" t="b">
        <f t="shared" ref="CP581" si="88">IF(COUNTIF(DJ:DJ,CF581)&gt;0,TRUE,FALSE)</f>
        <v>0</v>
      </c>
      <c r="CQ581" s="85" t="b">
        <f t="shared" ref="CQ581" si="89">IF(COUNTIF($BU$164:$CB$339,CF581)&gt;0,TRUE,FALSE)</f>
        <v>0</v>
      </c>
      <c r="CU581" s="85" t="b">
        <f>$CU$152</f>
        <v>0</v>
      </c>
      <c r="CW581" s="85" t="b">
        <f>$CW$154</f>
        <v>0</v>
      </c>
      <c r="CZ581" s="85" t="b">
        <f>$CZ$157</f>
        <v>0</v>
      </c>
      <c r="DB581" s="85" t="b">
        <f>$DB$159</f>
        <v>0</v>
      </c>
      <c r="DC581" s="25"/>
      <c r="DD581" s="86"/>
      <c r="DE581" s="86"/>
      <c r="DF581" s="86"/>
      <c r="DG581" s="86"/>
      <c r="DH581" s="86"/>
      <c r="DJ581" s="104"/>
      <c r="DS581" s="86"/>
    </row>
    <row r="582" spans="6:123">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6"/>
      <c r="CF582" s="116" t="s">
        <v>284</v>
      </c>
      <c r="CG582" s="119" t="s">
        <v>284</v>
      </c>
      <c r="CH582" s="85" t="b">
        <f t="shared" si="63"/>
        <v>0</v>
      </c>
      <c r="CI582" s="25"/>
      <c r="CJ582" s="25"/>
      <c r="CK582" s="25"/>
      <c r="CP582" s="85" t="b">
        <f>IF(COUNTIF(DJ:DJ,CF582)&gt;0,TRUE,FALSE)</f>
        <v>0</v>
      </c>
      <c r="CQ582" s="85" t="b">
        <f>IF(COUNTIF($BU$164:$CB$339,CF582)&gt;0,TRUE,FALSE)</f>
        <v>0</v>
      </c>
      <c r="CS582" s="85" t="b">
        <f>$CS$150</f>
        <v>0</v>
      </c>
      <c r="CT582" s="85" t="b">
        <f>$CT$151</f>
        <v>0</v>
      </c>
      <c r="CY582" s="85" t="b">
        <f>CY156</f>
        <v>0</v>
      </c>
      <c r="DC582" s="25"/>
      <c r="DD582" s="86"/>
      <c r="DE582" s="86"/>
      <c r="DF582" s="86"/>
      <c r="DG582" s="86"/>
      <c r="DH582" s="86"/>
      <c r="DJ582" s="104"/>
      <c r="DS582" s="86"/>
    </row>
    <row r="583" spans="6:123">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6"/>
      <c r="CF583" s="116" t="s">
        <v>504</v>
      </c>
      <c r="CG583" s="119" t="s">
        <v>504</v>
      </c>
      <c r="CH583" s="85" t="b">
        <f t="shared" si="63"/>
        <v>0</v>
      </c>
      <c r="CI583" s="25"/>
      <c r="CJ583" s="25"/>
      <c r="CK583" s="25"/>
      <c r="CP583" s="85" t="b">
        <f>IF(COUNTIF(DJ:DJ,CF583)&gt;0,TRUE,FALSE)</f>
        <v>0</v>
      </c>
      <c r="CQ583" s="85" t="b">
        <f>IF(COUNTIF($BU$164:$CB$339,CF583)&gt;0,TRUE,FALSE)</f>
        <v>0</v>
      </c>
      <c r="CT583" s="85" t="b">
        <f>$CT$152</f>
        <v>0</v>
      </c>
      <c r="CU583" s="85" t="b">
        <f>$CU$152</f>
        <v>0</v>
      </c>
      <c r="CW583" s="85" t="b">
        <f>$CW$154</f>
        <v>0</v>
      </c>
      <c r="CZ583" s="85" t="b">
        <f>CZ157</f>
        <v>0</v>
      </c>
      <c r="DB583" s="85" t="b">
        <f>$DB$159</f>
        <v>0</v>
      </c>
      <c r="DC583" s="25"/>
      <c r="DD583" s="86"/>
      <c r="DE583" s="86"/>
      <c r="DF583" s="86"/>
      <c r="DG583" s="86"/>
      <c r="DH583" s="86"/>
      <c r="DJ583" s="104"/>
      <c r="DS583" s="86"/>
    </row>
    <row r="584" spans="6:123">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6"/>
      <c r="CF584" s="116" t="s">
        <v>285</v>
      </c>
      <c r="CG584" s="119" t="s">
        <v>285</v>
      </c>
      <c r="CH584" s="85" t="b">
        <f t="shared" si="63"/>
        <v>0</v>
      </c>
      <c r="CI584" s="25"/>
      <c r="CJ584" s="25"/>
      <c r="CK584" s="25"/>
      <c r="CP584" s="85" t="b">
        <f>IF(COUNTIF(DJ:DJ,CF584)&gt;0,TRUE,FALSE)</f>
        <v>0</v>
      </c>
      <c r="CQ584" s="85" t="b">
        <f>IF(COUNTIF($BU$164:$CB$339,CF584)&gt;0,TRUE,FALSE)</f>
        <v>0</v>
      </c>
      <c r="CS584" s="85" t="b">
        <f>$CS$150</f>
        <v>0</v>
      </c>
      <c r="CY584" s="85" t="b">
        <f>CY156</f>
        <v>0</v>
      </c>
      <c r="DC584" s="25"/>
      <c r="DD584" s="86"/>
      <c r="DE584" s="86"/>
      <c r="DF584" s="86"/>
      <c r="DG584" s="86"/>
      <c r="DH584" s="86"/>
      <c r="DJ584" s="104"/>
      <c r="DS584" s="86"/>
    </row>
    <row r="585" spans="6:123">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6"/>
      <c r="CF585" s="116" t="s">
        <v>997</v>
      </c>
      <c r="CG585" s="116" t="s">
        <v>997</v>
      </c>
      <c r="CI585" s="25"/>
      <c r="CJ585" s="25"/>
      <c r="CK585" s="25"/>
      <c r="DC585" s="25"/>
      <c r="DD585" s="86"/>
      <c r="DE585" s="86"/>
      <c r="DF585" s="86"/>
      <c r="DG585" s="86"/>
      <c r="DH585" s="86"/>
      <c r="DJ585" s="104"/>
      <c r="DS585" s="86"/>
    </row>
    <row r="586" spans="6:123">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6"/>
      <c r="CF586" s="116" t="s">
        <v>286</v>
      </c>
      <c r="CG586" s="119" t="s">
        <v>286</v>
      </c>
      <c r="CH586" s="85" t="b">
        <f t="shared" si="63"/>
        <v>0</v>
      </c>
      <c r="CI586" s="25"/>
      <c r="CJ586" s="25"/>
      <c r="CK586" s="25"/>
      <c r="CP586" s="85" t="b">
        <f>IF(COUNTIF(DJ:DJ,CF586)&gt;0,TRUE,FALSE)</f>
        <v>0</v>
      </c>
      <c r="CQ586" s="85" t="b">
        <f>IF(COUNTIF($BU$164:$CB$339,CF586)&gt;0,TRUE,FALSE)</f>
        <v>0</v>
      </c>
      <c r="CS586" s="85" t="b">
        <f>$CS$150</f>
        <v>0</v>
      </c>
      <c r="CY586" s="85" t="b">
        <f>CY156</f>
        <v>0</v>
      </c>
      <c r="DC586" s="25"/>
      <c r="DD586" s="86"/>
      <c r="DE586" s="86"/>
      <c r="DF586" s="86"/>
      <c r="DG586" s="86"/>
      <c r="DH586" s="86"/>
      <c r="DJ586" s="104"/>
      <c r="DS586" s="86"/>
    </row>
    <row r="587" spans="6:123">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6"/>
      <c r="CF587" s="116" t="s">
        <v>998</v>
      </c>
      <c r="CG587" s="116" t="s">
        <v>998</v>
      </c>
      <c r="CI587" s="25"/>
      <c r="CJ587" s="25"/>
      <c r="CK587" s="25"/>
      <c r="DC587" s="25"/>
      <c r="DD587" s="86"/>
      <c r="DE587" s="86"/>
      <c r="DF587" s="86"/>
      <c r="DG587" s="86"/>
      <c r="DH587" s="86"/>
      <c r="DJ587" s="104"/>
      <c r="DS587" s="86"/>
    </row>
    <row r="588" spans="6:123">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6"/>
      <c r="CF588" s="116" t="s">
        <v>287</v>
      </c>
      <c r="CG588" s="119" t="s">
        <v>287</v>
      </c>
      <c r="CH588" s="85" t="b">
        <f t="shared" ref="CH588:CH678" si="90">IF(COUNTIF(CP588:DC588,TRUE)=0,FALSE,TRUE)</f>
        <v>0</v>
      </c>
      <c r="CI588" s="25"/>
      <c r="CJ588" s="25"/>
      <c r="CK588" s="25"/>
      <c r="CP588" s="85" t="b">
        <f>IF(COUNTIF(DJ:DJ,CF588)&gt;0,TRUE,FALSE)</f>
        <v>0</v>
      </c>
      <c r="CQ588" s="85" t="b">
        <f>IF(COUNTIF($BU$164:$CB$339,CF588)&gt;0,TRUE,FALSE)</f>
        <v>0</v>
      </c>
      <c r="CS588" s="85" t="b">
        <f>$CS$150</f>
        <v>0</v>
      </c>
      <c r="CY588" s="85" t="b">
        <f>CY156</f>
        <v>0</v>
      </c>
      <c r="DC588" s="25"/>
      <c r="DD588" s="86"/>
      <c r="DE588" s="86"/>
      <c r="DF588" s="86"/>
      <c r="DG588" s="86"/>
      <c r="DH588" s="86"/>
      <c r="DJ588" s="104"/>
      <c r="DS588" s="86"/>
    </row>
    <row r="589" spans="6:123">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6"/>
      <c r="CF589" s="116" t="s">
        <v>999</v>
      </c>
      <c r="CG589" s="116" t="s">
        <v>999</v>
      </c>
      <c r="CI589" s="25"/>
      <c r="CJ589" s="25"/>
      <c r="CK589" s="25"/>
      <c r="DC589" s="25"/>
      <c r="DD589" s="86"/>
      <c r="DE589" s="86"/>
      <c r="DF589" s="86"/>
      <c r="DG589" s="86"/>
      <c r="DH589" s="86"/>
      <c r="DJ589" s="104"/>
      <c r="DS589" s="86"/>
    </row>
    <row r="590" spans="6:123">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6"/>
      <c r="CF590" s="116" t="s">
        <v>290</v>
      </c>
      <c r="CG590" s="119" t="s">
        <v>290</v>
      </c>
      <c r="CH590" s="85" t="b">
        <f t="shared" si="90"/>
        <v>0</v>
      </c>
      <c r="CI590" s="25"/>
      <c r="CJ590" s="25"/>
      <c r="CK590" s="25"/>
      <c r="CP590" s="85" t="b">
        <f>IF(COUNTIF(DJ:DJ,CF590)&gt;0,TRUE,FALSE)</f>
        <v>0</v>
      </c>
      <c r="CQ590" s="85" t="b">
        <f>IF(COUNTIF($BU$164:$CB$339,CF590)&gt;0,TRUE,FALSE)</f>
        <v>0</v>
      </c>
      <c r="CS590" s="85" t="b">
        <f>$CS$150</f>
        <v>0</v>
      </c>
      <c r="CY590" s="85" t="b">
        <f>CY156</f>
        <v>0</v>
      </c>
      <c r="DC590" s="25"/>
      <c r="DD590" s="86"/>
      <c r="DE590" s="86"/>
      <c r="DF590" s="86"/>
      <c r="DG590" s="86"/>
      <c r="DH590" s="86"/>
      <c r="DJ590" s="104"/>
      <c r="DS590" s="86"/>
    </row>
    <row r="591" spans="6:123">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6"/>
      <c r="CF591" s="116" t="str">
        <f>CF590&amp;"_1mM"</f>
        <v>MARK2_1mM</v>
      </c>
      <c r="CG591" s="116" t="str">
        <f>CG590&amp;"_1mM"</f>
        <v>MARK2_1mM</v>
      </c>
      <c r="CI591" s="25"/>
      <c r="CJ591" s="25"/>
      <c r="CK591" s="25"/>
      <c r="DC591" s="25"/>
      <c r="DD591" s="86"/>
      <c r="DE591" s="86"/>
      <c r="DF591" s="86"/>
      <c r="DG591" s="86"/>
      <c r="DH591" s="86"/>
      <c r="DJ591" s="104"/>
      <c r="DS591" s="86"/>
    </row>
    <row r="592" spans="6:123">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6"/>
      <c r="CF592" s="116" t="s">
        <v>291</v>
      </c>
      <c r="CG592" s="119" t="s">
        <v>291</v>
      </c>
      <c r="CH592" s="85" t="b">
        <f t="shared" si="90"/>
        <v>0</v>
      </c>
      <c r="CI592" s="25"/>
      <c r="CJ592" s="25"/>
      <c r="CK592" s="25"/>
      <c r="CP592" s="85" t="b">
        <f>IF(COUNTIF(DJ:DJ,CF592)&gt;0,TRUE,FALSE)</f>
        <v>0</v>
      </c>
      <c r="CQ592" s="85" t="b">
        <f>IF(COUNTIF($BU$164:$CB$339,CF592)&gt;0,TRUE,FALSE)</f>
        <v>0</v>
      </c>
      <c r="CS592" s="85" t="b">
        <f>$CS$150</f>
        <v>0</v>
      </c>
      <c r="CY592" s="85" t="b">
        <f>CY156</f>
        <v>0</v>
      </c>
      <c r="DC592" s="25"/>
      <c r="DD592" s="86"/>
      <c r="DE592" s="86"/>
      <c r="DF592" s="86"/>
      <c r="DG592" s="86"/>
      <c r="DH592" s="86"/>
      <c r="DJ592" s="104"/>
      <c r="DS592" s="86"/>
    </row>
    <row r="593" spans="6:123">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6"/>
      <c r="CF593" s="116" t="str">
        <f>CF592&amp;"_1mM"</f>
        <v>MARK3_1mM</v>
      </c>
      <c r="CG593" s="116" t="str">
        <f>CG592&amp;"_1mM"</f>
        <v>MARK3_1mM</v>
      </c>
      <c r="CI593" s="25"/>
      <c r="CJ593" s="25"/>
      <c r="CK593" s="25"/>
      <c r="DC593" s="25"/>
      <c r="DD593" s="86"/>
      <c r="DE593" s="86"/>
      <c r="DF593" s="86"/>
      <c r="DG593" s="86"/>
      <c r="DH593" s="86"/>
      <c r="DJ593" s="104"/>
      <c r="DS593" s="86"/>
    </row>
    <row r="594" spans="6:123">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6"/>
      <c r="CF594" s="116" t="s">
        <v>292</v>
      </c>
      <c r="CG594" s="119" t="s">
        <v>292</v>
      </c>
      <c r="CH594" s="85" t="b">
        <f t="shared" si="90"/>
        <v>0</v>
      </c>
      <c r="CI594" s="25"/>
      <c r="CJ594" s="25"/>
      <c r="CK594" s="25"/>
      <c r="CP594" s="85" t="b">
        <f>IF(COUNTIF(DJ:DJ,CF594)&gt;0,TRUE,FALSE)</f>
        <v>0</v>
      </c>
      <c r="CQ594" s="85" t="b">
        <f>IF(COUNTIF($BU$164:$CB$339,CF594)&gt;0,TRUE,FALSE)</f>
        <v>0</v>
      </c>
      <c r="CS594" s="85" t="b">
        <f>$CS$150</f>
        <v>0</v>
      </c>
      <c r="CY594" s="85" t="b">
        <f>CY156</f>
        <v>0</v>
      </c>
      <c r="DC594" s="25"/>
      <c r="DD594" s="86"/>
      <c r="DE594" s="86"/>
      <c r="DF594" s="86"/>
      <c r="DG594" s="86"/>
      <c r="DH594" s="86"/>
      <c r="DJ594" s="104"/>
      <c r="DS594" s="86"/>
    </row>
    <row r="595" spans="6:123">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6"/>
      <c r="CF595" s="116" t="s">
        <v>880</v>
      </c>
      <c r="CG595" s="119" t="s">
        <v>881</v>
      </c>
      <c r="CH595" s="85" t="b">
        <f t="shared" ref="CH595" si="91">IF(COUNTIF(CP595:DC595,TRUE)=0,FALSE,TRUE)</f>
        <v>0</v>
      </c>
      <c r="CI595" s="25"/>
      <c r="CJ595" s="25"/>
      <c r="CK595" s="25"/>
      <c r="CP595" s="85" t="b">
        <f>IF(COUNTIF(DJ:DJ,CF595)&gt;0,TRUE,FALSE)</f>
        <v>0</v>
      </c>
      <c r="CQ595" s="85" t="b">
        <f>IF(COUNTIF($BU$164:$CB$339,CF595)&gt;0,TRUE,FALSE)</f>
        <v>0</v>
      </c>
      <c r="CU595" s="85" t="b">
        <f>$CU$152</f>
        <v>0</v>
      </c>
      <c r="CW595" s="85" t="b">
        <f>$CW$154</f>
        <v>0</v>
      </c>
      <c r="CZ595" s="85" t="b">
        <f>$CZ$157</f>
        <v>0</v>
      </c>
      <c r="DB595" s="85" t="b">
        <f>$DB$159</f>
        <v>0</v>
      </c>
      <c r="DC595" s="25"/>
      <c r="DD595" s="86"/>
      <c r="DE595" s="86"/>
      <c r="DF595" s="86"/>
      <c r="DG595" s="86"/>
      <c r="DH595" s="86"/>
      <c r="DJ595" s="104"/>
      <c r="DS595" s="86"/>
    </row>
    <row r="596" spans="6:123">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6"/>
      <c r="CF596" s="116" t="s">
        <v>293</v>
      </c>
      <c r="CG596" s="119" t="s">
        <v>293</v>
      </c>
      <c r="CH596" s="85" t="b">
        <f t="shared" si="90"/>
        <v>0</v>
      </c>
      <c r="CI596" s="25"/>
      <c r="CJ596" s="25"/>
      <c r="CK596" s="25"/>
      <c r="CP596" s="85" t="b">
        <f>IF(COUNTIF(DJ:DJ,CF596)&gt;0,TRUE,FALSE)</f>
        <v>0</v>
      </c>
      <c r="CQ596" s="85" t="b">
        <f>IF(COUNTIF($BU$164:$CB$339,CF596)&gt;0,TRUE,FALSE)</f>
        <v>0</v>
      </c>
      <c r="CS596" s="85" t="b">
        <f>$CS$150</f>
        <v>0</v>
      </c>
      <c r="CY596" s="85" t="b">
        <f>CY156</f>
        <v>0</v>
      </c>
      <c r="DC596" s="25"/>
      <c r="DD596" s="86"/>
      <c r="DE596" s="86"/>
      <c r="DF596" s="86"/>
      <c r="DG596" s="86"/>
      <c r="DH596" s="86"/>
      <c r="DJ596" s="104"/>
      <c r="DS596" s="86"/>
    </row>
    <row r="597" spans="6:123">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6"/>
      <c r="CF597" s="116" t="str">
        <f>CF596&amp;"_1mM"</f>
        <v>MELK_1mM</v>
      </c>
      <c r="CG597" s="116" t="str">
        <f>CG596&amp;"_1mM"</f>
        <v>MELK_1mM</v>
      </c>
      <c r="CI597" s="25"/>
      <c r="CJ597" s="25"/>
      <c r="CK597" s="25"/>
      <c r="DC597" s="25"/>
      <c r="DD597" s="86"/>
      <c r="DE597" s="86"/>
      <c r="DF597" s="86"/>
      <c r="DG597" s="86"/>
      <c r="DH597" s="86"/>
      <c r="DJ597" s="104"/>
      <c r="DS597" s="86"/>
    </row>
    <row r="598" spans="6:123">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6"/>
      <c r="CF598" s="116" t="s">
        <v>296</v>
      </c>
      <c r="CG598" s="119" t="s">
        <v>296</v>
      </c>
      <c r="CH598" s="85" t="b">
        <f t="shared" si="90"/>
        <v>0</v>
      </c>
      <c r="CI598" s="25"/>
      <c r="CJ598" s="25"/>
      <c r="CK598" s="25"/>
      <c r="CP598" s="85" t="b">
        <f t="shared" ref="CP598:CP603" si="92">IF(COUNTIF(DJ:DJ,CF598)&gt;0,TRUE,FALSE)</f>
        <v>0</v>
      </c>
      <c r="CQ598" s="85" t="b">
        <f t="shared" ref="CQ598:CQ603" si="93">IF(COUNTIF($BU$164:$CB$339,CF598)&gt;0,TRUE,FALSE)</f>
        <v>0</v>
      </c>
      <c r="CS598" s="85" t="b">
        <f>$CS$150</f>
        <v>0</v>
      </c>
      <c r="CY598" s="85" t="b">
        <f>CY156</f>
        <v>0</v>
      </c>
      <c r="DC598" s="25"/>
      <c r="DD598" s="86"/>
      <c r="DE598" s="86"/>
      <c r="DF598" s="86"/>
      <c r="DG598" s="86"/>
      <c r="DH598" s="86"/>
      <c r="DJ598" s="104"/>
      <c r="DS598" s="86"/>
    </row>
    <row r="599" spans="6:123">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6"/>
      <c r="CF599" s="116" t="s">
        <v>562</v>
      </c>
      <c r="CG599" s="119" t="s">
        <v>562</v>
      </c>
      <c r="CH599" s="85" t="b">
        <f t="shared" si="90"/>
        <v>0</v>
      </c>
      <c r="CI599" s="25"/>
      <c r="CJ599" s="25"/>
      <c r="CK599" s="25"/>
      <c r="CP599" s="85" t="b">
        <f t="shared" si="92"/>
        <v>0</v>
      </c>
      <c r="CQ599" s="85" t="b">
        <f t="shared" si="93"/>
        <v>0</v>
      </c>
      <c r="CU599" s="85" t="b">
        <f>$CU$152</f>
        <v>0</v>
      </c>
      <c r="CW599" s="85" t="b">
        <f>$CW$154</f>
        <v>0</v>
      </c>
      <c r="CZ599" s="85" t="b">
        <f>CZ157</f>
        <v>0</v>
      </c>
      <c r="DB599" s="85" t="b">
        <f>$DB$159</f>
        <v>0</v>
      </c>
      <c r="DC599" s="25"/>
      <c r="DD599" s="86"/>
      <c r="DE599" s="86"/>
      <c r="DF599" s="86"/>
      <c r="DG599" s="86"/>
      <c r="DH599" s="86"/>
      <c r="DJ599" s="104"/>
      <c r="DS599" s="86"/>
    </row>
    <row r="600" spans="6:123">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6"/>
      <c r="CF600" s="118" t="s">
        <v>505</v>
      </c>
      <c r="CG600" s="119" t="s">
        <v>505</v>
      </c>
      <c r="CH600" s="85" t="b">
        <f t="shared" si="90"/>
        <v>0</v>
      </c>
      <c r="CI600" s="25"/>
      <c r="CJ600" s="25"/>
      <c r="CK600" s="25"/>
      <c r="CP600" s="85" t="b">
        <f t="shared" si="92"/>
        <v>0</v>
      </c>
      <c r="CQ600" s="85" t="b">
        <f t="shared" si="93"/>
        <v>0</v>
      </c>
      <c r="CU600" s="85" t="b">
        <f>$CU$152</f>
        <v>0</v>
      </c>
      <c r="CX600" s="85" t="b">
        <f>CX155</f>
        <v>0</v>
      </c>
      <c r="CZ600" s="85" t="b">
        <f>$CZ$157</f>
        <v>0</v>
      </c>
      <c r="DC600" s="25" t="b">
        <f>DC160</f>
        <v>0</v>
      </c>
      <c r="DD600" s="86"/>
      <c r="DE600" s="86"/>
      <c r="DF600" s="86"/>
      <c r="DG600" s="86"/>
      <c r="DH600" s="86"/>
      <c r="DJ600" s="104"/>
      <c r="DS600" s="86"/>
    </row>
    <row r="601" spans="6:123">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6"/>
      <c r="CF601" s="118" t="s">
        <v>506</v>
      </c>
      <c r="CG601" s="119" t="s">
        <v>506</v>
      </c>
      <c r="CH601" s="85" t="b">
        <f t="shared" si="90"/>
        <v>0</v>
      </c>
      <c r="CI601" s="25"/>
      <c r="CJ601" s="25"/>
      <c r="CK601" s="25"/>
      <c r="CP601" s="85" t="b">
        <f t="shared" si="92"/>
        <v>0</v>
      </c>
      <c r="CQ601" s="85" t="b">
        <f t="shared" si="93"/>
        <v>0</v>
      </c>
      <c r="CU601" s="85" t="b">
        <f>$CU$152</f>
        <v>0</v>
      </c>
      <c r="CX601" s="85" t="b">
        <f>CX155</f>
        <v>0</v>
      </c>
      <c r="CZ601" s="85" t="b">
        <f>$CZ$157</f>
        <v>0</v>
      </c>
      <c r="DC601" s="25" t="b">
        <f>DC160</f>
        <v>0</v>
      </c>
      <c r="DD601" s="86"/>
      <c r="DE601" s="86"/>
      <c r="DF601" s="86"/>
      <c r="DG601" s="86"/>
      <c r="DH601" s="86"/>
      <c r="DJ601" s="104"/>
      <c r="DS601" s="86"/>
    </row>
    <row r="602" spans="6:123">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6"/>
      <c r="CF602" s="116" t="s">
        <v>507</v>
      </c>
      <c r="CG602" s="119" t="s">
        <v>507</v>
      </c>
      <c r="CH602" s="85" t="b">
        <f t="shared" si="90"/>
        <v>0</v>
      </c>
      <c r="CI602" s="25"/>
      <c r="CJ602" s="25"/>
      <c r="CK602" s="25"/>
      <c r="CP602" s="85" t="b">
        <f t="shared" si="92"/>
        <v>0</v>
      </c>
      <c r="CQ602" s="85" t="b">
        <f t="shared" si="93"/>
        <v>0</v>
      </c>
      <c r="CU602" s="85" t="b">
        <f>$CU$152</f>
        <v>0</v>
      </c>
      <c r="CX602" s="85" t="b">
        <f>CX155</f>
        <v>0</v>
      </c>
      <c r="CZ602" s="85" t="b">
        <f>$CZ$157</f>
        <v>0</v>
      </c>
      <c r="DC602" s="25" t="b">
        <f>DC160</f>
        <v>0</v>
      </c>
      <c r="DD602" s="86"/>
      <c r="DE602" s="86"/>
      <c r="DF602" s="86"/>
      <c r="DG602" s="86"/>
      <c r="DH602" s="86"/>
      <c r="DJ602" s="104"/>
      <c r="DS602" s="86"/>
    </row>
    <row r="603" spans="6:123">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6"/>
      <c r="CF603" s="116" t="s">
        <v>297</v>
      </c>
      <c r="CG603" s="119" t="s">
        <v>297</v>
      </c>
      <c r="CH603" s="85" t="b">
        <f t="shared" si="90"/>
        <v>0</v>
      </c>
      <c r="CI603" s="25"/>
      <c r="CJ603" s="25"/>
      <c r="CK603" s="25"/>
      <c r="CP603" s="85" t="b">
        <f t="shared" si="92"/>
        <v>0</v>
      </c>
      <c r="CQ603" s="85" t="b">
        <f t="shared" si="93"/>
        <v>0</v>
      </c>
      <c r="CS603" s="85" t="b">
        <f>$CS$150</f>
        <v>0</v>
      </c>
      <c r="CY603" s="85" t="b">
        <f>CY156</f>
        <v>0</v>
      </c>
      <c r="DC603" s="25"/>
      <c r="DD603" s="86"/>
      <c r="DE603" s="86"/>
      <c r="DF603" s="86"/>
      <c r="DG603" s="86"/>
      <c r="DH603" s="86"/>
      <c r="DJ603" s="104"/>
      <c r="DS603" s="86"/>
    </row>
    <row r="604" spans="6:123">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6"/>
      <c r="CF604" s="116" t="str">
        <f>CF603&amp;"_1mM"</f>
        <v>MNK1_1mM</v>
      </c>
      <c r="CG604" s="116" t="str">
        <f>CG603&amp;"_1mM"</f>
        <v>MNK1_1mM</v>
      </c>
      <c r="CI604" s="25"/>
      <c r="CJ604" s="25"/>
      <c r="CK604" s="25"/>
      <c r="DC604" s="25"/>
      <c r="DD604" s="86"/>
      <c r="DE604" s="86"/>
      <c r="DF604" s="86"/>
      <c r="DG604" s="86"/>
      <c r="DH604" s="86"/>
      <c r="DJ604" s="104"/>
      <c r="DS604" s="86"/>
    </row>
    <row r="605" spans="6:123">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6"/>
      <c r="CF605" s="116" t="s">
        <v>298</v>
      </c>
      <c r="CG605" s="119" t="s">
        <v>298</v>
      </c>
      <c r="CH605" s="85" t="b">
        <f t="shared" si="90"/>
        <v>0</v>
      </c>
      <c r="CI605" s="25"/>
      <c r="CJ605" s="25"/>
      <c r="CK605" s="25"/>
      <c r="CP605" s="85" t="b">
        <f>IF(COUNTIF(DJ:DJ,CF605)&gt;0,TRUE,FALSE)</f>
        <v>0</v>
      </c>
      <c r="CQ605" s="85" t="b">
        <f>IF(COUNTIF($BU$164:$CB$339,CF605)&gt;0,TRUE,FALSE)</f>
        <v>0</v>
      </c>
      <c r="CS605" s="85" t="b">
        <f>$CS$150</f>
        <v>0</v>
      </c>
      <c r="CY605" s="85" t="b">
        <f>CY156</f>
        <v>0</v>
      </c>
      <c r="DC605" s="25"/>
      <c r="DD605" s="86"/>
      <c r="DE605" s="86"/>
      <c r="DF605" s="86"/>
      <c r="DG605" s="86"/>
      <c r="DH605" s="86"/>
      <c r="DJ605" s="104"/>
      <c r="DS605" s="86"/>
    </row>
    <row r="606" spans="6:123">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6"/>
      <c r="CF606" s="116" t="s">
        <v>882</v>
      </c>
      <c r="CG606" s="119" t="s">
        <v>882</v>
      </c>
      <c r="CH606" s="85" t="b">
        <f t="shared" ref="CH606" si="94">IF(COUNTIF(CP606:DC606,TRUE)=0,FALSE,TRUE)</f>
        <v>0</v>
      </c>
      <c r="CI606" s="25"/>
      <c r="CJ606" s="25"/>
      <c r="CK606" s="25"/>
      <c r="CP606" s="85" t="b">
        <f>IF(COUNTIF(DJ:DJ,CF606)&gt;0,TRUE,FALSE)</f>
        <v>0</v>
      </c>
      <c r="CQ606" s="85" t="b">
        <f>IF(COUNTIF($BU$164:$CB$339,CF606)&gt;0,TRUE,FALSE)</f>
        <v>0</v>
      </c>
      <c r="CU606" s="85" t="b">
        <f>$CU$152</f>
        <v>0</v>
      </c>
      <c r="CW606" s="85" t="b">
        <f>$CW$154</f>
        <v>0</v>
      </c>
      <c r="CZ606" s="85" t="b">
        <f>$CZ$157</f>
        <v>0</v>
      </c>
      <c r="DB606" s="85" t="b">
        <f>$DB$159</f>
        <v>0</v>
      </c>
      <c r="DC606" s="25"/>
      <c r="DD606" s="86"/>
      <c r="DE606" s="86"/>
      <c r="DF606" s="86"/>
      <c r="DG606" s="86"/>
      <c r="DH606" s="86"/>
      <c r="DJ606" s="104"/>
      <c r="DS606" s="86"/>
    </row>
    <row r="607" spans="6:123">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6"/>
      <c r="BH607" s="8"/>
      <c r="CF607" s="116" t="s">
        <v>508</v>
      </c>
      <c r="CG607" s="119" t="s">
        <v>508</v>
      </c>
      <c r="CH607" s="85" t="b">
        <f t="shared" si="90"/>
        <v>0</v>
      </c>
      <c r="CI607" s="25"/>
      <c r="CJ607" s="25"/>
      <c r="CK607" s="25"/>
      <c r="CP607" s="85" t="b">
        <f>IF(COUNTIF(DJ:DJ,CF607)&gt;0,TRUE,FALSE)</f>
        <v>0</v>
      </c>
      <c r="CQ607" s="85" t="b">
        <f>IF(COUNTIF($BU$164:$CB$339,CF607)&gt;0,TRUE,FALSE)</f>
        <v>0</v>
      </c>
      <c r="CU607" s="85" t="b">
        <f>$CU$152</f>
        <v>0</v>
      </c>
      <c r="CX607" s="85" t="b">
        <f>CX155</f>
        <v>0</v>
      </c>
      <c r="CZ607" s="85" t="b">
        <f>$CZ$157</f>
        <v>0</v>
      </c>
      <c r="DC607" s="25" t="b">
        <f>DC160</f>
        <v>0</v>
      </c>
      <c r="DD607" s="86"/>
      <c r="DE607" s="86"/>
      <c r="DF607" s="86"/>
      <c r="DG607" s="86"/>
      <c r="DH607" s="86"/>
      <c r="DJ607" s="104"/>
      <c r="DS607" s="86"/>
    </row>
    <row r="608" spans="6:123">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6"/>
      <c r="CF608" s="116" t="s">
        <v>301</v>
      </c>
      <c r="CG608" s="119" t="s">
        <v>301</v>
      </c>
      <c r="CH608" s="85" t="b">
        <f t="shared" si="90"/>
        <v>0</v>
      </c>
      <c r="CI608" s="25"/>
      <c r="CJ608" s="25"/>
      <c r="CK608" s="25"/>
      <c r="CP608" s="85" t="b">
        <f>IF(COUNTIF(DJ:DJ,CF608)&gt;0,TRUE,FALSE)</f>
        <v>0</v>
      </c>
      <c r="CQ608" s="85" t="b">
        <f>IF(COUNTIF($BU$164:$CB$339,CF608)&gt;0,TRUE,FALSE)</f>
        <v>0</v>
      </c>
      <c r="CS608" s="85" t="b">
        <f>$CS$150</f>
        <v>0</v>
      </c>
      <c r="CY608" s="85" t="b">
        <f>CY156</f>
        <v>0</v>
      </c>
      <c r="DC608" s="25"/>
      <c r="DD608" s="86"/>
      <c r="DE608" s="86"/>
      <c r="DF608" s="86"/>
      <c r="DG608" s="86"/>
      <c r="DH608" s="86"/>
      <c r="DJ608" s="104"/>
      <c r="DS608" s="86"/>
    </row>
    <row r="609" spans="6:123">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6"/>
      <c r="CF609" s="116" t="str">
        <f>CF608&amp;"_1mM"</f>
        <v>MRCKα_1mM</v>
      </c>
      <c r="CG609" s="116" t="str">
        <f>CG608&amp;"_1mM"</f>
        <v>MRCKα_1mM</v>
      </c>
      <c r="CI609" s="25"/>
      <c r="CJ609" s="25"/>
      <c r="CK609" s="25"/>
      <c r="DC609" s="25"/>
      <c r="DD609" s="86"/>
      <c r="DE609" s="86"/>
      <c r="DF609" s="86"/>
      <c r="DG609" s="86"/>
      <c r="DH609" s="86"/>
      <c r="DJ609" s="104"/>
      <c r="DS609" s="86"/>
    </row>
    <row r="610" spans="6:123">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6"/>
      <c r="CF610" s="116" t="s">
        <v>302</v>
      </c>
      <c r="CG610" s="119" t="s">
        <v>302</v>
      </c>
      <c r="CH610" s="85" t="b">
        <f t="shared" si="90"/>
        <v>0</v>
      </c>
      <c r="CI610" s="25"/>
      <c r="CJ610" s="25"/>
      <c r="CK610" s="25"/>
      <c r="CP610" s="85" t="b">
        <f>IF(COUNTIF(DJ:DJ,CF610)&gt;0,TRUE,FALSE)</f>
        <v>0</v>
      </c>
      <c r="CQ610" s="85" t="b">
        <f>IF(COUNTIF($BU$164:$CB$339,CF610)&gt;0,TRUE,FALSE)</f>
        <v>0</v>
      </c>
      <c r="CS610" s="85" t="b">
        <f>$CS$150</f>
        <v>0</v>
      </c>
      <c r="CY610" s="85" t="b">
        <f>CY156</f>
        <v>0</v>
      </c>
      <c r="DC610" s="25"/>
      <c r="DD610" s="86"/>
      <c r="DE610" s="86"/>
      <c r="DF610" s="86"/>
      <c r="DG610" s="86"/>
      <c r="DH610" s="86"/>
      <c r="DJ610" s="104"/>
      <c r="DS610" s="86"/>
    </row>
    <row r="611" spans="6:123">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6"/>
      <c r="CF611" s="116" t="str">
        <f>CF610&amp;"_1mM"</f>
        <v>MRCKβ_1mM</v>
      </c>
      <c r="CG611" s="116" t="str">
        <f>CG610&amp;"_1mM"</f>
        <v>MRCKβ_1mM</v>
      </c>
      <c r="CI611" s="25"/>
      <c r="CJ611" s="25"/>
      <c r="CK611" s="25"/>
      <c r="DC611" s="25"/>
      <c r="DD611" s="86"/>
      <c r="DE611" s="86"/>
      <c r="DF611" s="86"/>
      <c r="DG611" s="86"/>
      <c r="DH611" s="86"/>
      <c r="DJ611" s="104"/>
      <c r="DS611" s="86"/>
    </row>
    <row r="612" spans="6:123">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6"/>
      <c r="CF612" s="116" t="s">
        <v>303</v>
      </c>
      <c r="CG612" s="119" t="s">
        <v>303</v>
      </c>
      <c r="CH612" s="85" t="b">
        <f t="shared" si="90"/>
        <v>0</v>
      </c>
      <c r="CI612" s="25"/>
      <c r="CJ612" s="25"/>
      <c r="CK612" s="25"/>
      <c r="CP612" s="85" t="b">
        <f>IF(COUNTIF(DJ:DJ,CF612)&gt;0,TRUE,FALSE)</f>
        <v>0</v>
      </c>
      <c r="CQ612" s="85" t="b">
        <f>IF(COUNTIF($BU$164:$CB$339,CF612)&gt;0,TRUE,FALSE)</f>
        <v>0</v>
      </c>
      <c r="CS612" s="85" t="b">
        <f>$CS$150</f>
        <v>0</v>
      </c>
      <c r="CY612" s="85" t="b">
        <f>CY156</f>
        <v>0</v>
      </c>
      <c r="DC612" s="25"/>
      <c r="DD612" s="86"/>
      <c r="DE612" s="86"/>
      <c r="DF612" s="86"/>
      <c r="DG612" s="86"/>
      <c r="DH612" s="86"/>
      <c r="DJ612" s="104"/>
      <c r="DS612" s="86"/>
    </row>
    <row r="613" spans="6:123">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6"/>
      <c r="CF613" s="116" t="str">
        <f>CF612&amp;"_1mM"</f>
        <v>MSK1_1mM</v>
      </c>
      <c r="CG613" s="116" t="str">
        <f>CG612&amp;"_1mM"</f>
        <v>MSK1_1mM</v>
      </c>
      <c r="CH613" s="85" t="b">
        <f t="shared" si="90"/>
        <v>0</v>
      </c>
      <c r="CI613" s="25"/>
      <c r="CJ613" s="25"/>
      <c r="CK613" s="25"/>
      <c r="CP613" s="85" t="b">
        <f>IF(COUNTIF(DJ:DJ,CF613)&gt;0,TRUE,FALSE)</f>
        <v>0</v>
      </c>
      <c r="CQ613" s="85" t="b">
        <f>IF(COUNTIF($BU$164:$CB$339,CF613)&gt;0,TRUE,FALSE)</f>
        <v>0</v>
      </c>
      <c r="CU613" s="85" t="b">
        <f>$CU$152</f>
        <v>0</v>
      </c>
      <c r="CW613" s="85" t="b">
        <f>$CW$154</f>
        <v>0</v>
      </c>
      <c r="CZ613" s="85" t="b">
        <f>$CZ$157</f>
        <v>0</v>
      </c>
      <c r="DB613" s="85" t="b">
        <f>$DB$159</f>
        <v>0</v>
      </c>
      <c r="DC613" s="25"/>
      <c r="DD613" s="86"/>
      <c r="DE613" s="86"/>
      <c r="DF613" s="86"/>
      <c r="DG613" s="86"/>
      <c r="DH613" s="86"/>
      <c r="DJ613" s="104"/>
      <c r="DS613" s="86"/>
    </row>
    <row r="614" spans="6:123">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6"/>
      <c r="CF614" s="116" t="s">
        <v>304</v>
      </c>
      <c r="CG614" s="119" t="s">
        <v>304</v>
      </c>
      <c r="CH614" s="85" t="b">
        <f t="shared" si="90"/>
        <v>0</v>
      </c>
      <c r="CI614" s="25"/>
      <c r="CJ614" s="25"/>
      <c r="CK614" s="25"/>
      <c r="CP614" s="85" t="b">
        <f>IF(COUNTIF(DJ:DJ,CF614)&gt;0,TRUE,FALSE)</f>
        <v>0</v>
      </c>
      <c r="CQ614" s="85" t="b">
        <f>IF(COUNTIF($BU$164:$CB$339,CF614)&gt;0,TRUE,FALSE)</f>
        <v>0</v>
      </c>
      <c r="CS614" s="85" t="b">
        <f>$CS$150</f>
        <v>0</v>
      </c>
      <c r="CY614" s="85" t="b">
        <f>CY156</f>
        <v>0</v>
      </c>
      <c r="DC614" s="25"/>
      <c r="DD614" s="86"/>
      <c r="DE614" s="86"/>
      <c r="DF614" s="86"/>
      <c r="DG614" s="86"/>
      <c r="DH614" s="86"/>
      <c r="DJ614" s="104"/>
      <c r="DS614" s="86"/>
    </row>
    <row r="615" spans="6:123">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6"/>
      <c r="CF615" s="116" t="str">
        <f>CF614&amp;"_1mM"</f>
        <v>MSK2_1mM</v>
      </c>
      <c r="CG615" s="116" t="str">
        <f>CG614&amp;"_1mM"</f>
        <v>MSK2_1mM</v>
      </c>
      <c r="CH615" s="85" t="b">
        <f t="shared" si="90"/>
        <v>0</v>
      </c>
      <c r="CI615" s="25"/>
      <c r="CJ615" s="25"/>
      <c r="CK615" s="25"/>
      <c r="CP615" s="85" t="b">
        <f>IF(COUNTIF(DJ:DJ,CF615)&gt;0,TRUE,FALSE)</f>
        <v>0</v>
      </c>
      <c r="CQ615" s="85" t="b">
        <f>IF(COUNTIF($BU$164:$CB$339,CF615)&gt;0,TRUE,FALSE)</f>
        <v>0</v>
      </c>
      <c r="CU615" s="85" t="b">
        <f>$CU$152</f>
        <v>0</v>
      </c>
      <c r="CW615" s="85" t="b">
        <f>$CW$154</f>
        <v>0</v>
      </c>
      <c r="CZ615" s="85" t="b">
        <f>$CZ$157</f>
        <v>0</v>
      </c>
      <c r="DB615" s="85" t="b">
        <f>$DB$159</f>
        <v>0</v>
      </c>
      <c r="DC615" s="25"/>
      <c r="DD615" s="86"/>
      <c r="DE615" s="86"/>
      <c r="DF615" s="86"/>
      <c r="DG615" s="86"/>
      <c r="DH615" s="86"/>
      <c r="DJ615" s="104"/>
      <c r="DS615" s="86"/>
    </row>
    <row r="616" spans="6:123">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6"/>
      <c r="CF616" s="116" t="s">
        <v>306</v>
      </c>
      <c r="CG616" s="119" t="s">
        <v>306</v>
      </c>
      <c r="CH616" s="85" t="b">
        <f t="shared" si="90"/>
        <v>0</v>
      </c>
      <c r="CI616" s="25"/>
      <c r="CJ616" s="25"/>
      <c r="CK616" s="25"/>
      <c r="CP616" s="85" t="b">
        <f>IF(COUNTIF(DJ:DJ,CF616)&gt;0,TRUE,FALSE)</f>
        <v>0</v>
      </c>
      <c r="CQ616" s="85" t="b">
        <f>IF(COUNTIF($BU$164:$CB$339,CF616)&gt;0,TRUE,FALSE)</f>
        <v>0</v>
      </c>
      <c r="CS616" s="85" t="b">
        <f>$CS$150</f>
        <v>0</v>
      </c>
      <c r="CY616" s="85" t="b">
        <f>CY156</f>
        <v>0</v>
      </c>
      <c r="DC616" s="25"/>
      <c r="DD616" s="86"/>
      <c r="DE616" s="86"/>
      <c r="DF616" s="86"/>
      <c r="DG616" s="86"/>
      <c r="DH616" s="86"/>
      <c r="DJ616" s="104"/>
      <c r="DS616" s="86"/>
    </row>
    <row r="617" spans="6:123">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6"/>
      <c r="CF617" s="116" t="str">
        <f>CF616&amp;"_1mM"</f>
        <v>MSSK1_1mM</v>
      </c>
      <c r="CG617" s="116" t="str">
        <f>CG616&amp;"_1mM"</f>
        <v>MSSK1_1mM</v>
      </c>
      <c r="CI617" s="25"/>
      <c r="CJ617" s="25"/>
      <c r="CK617" s="25"/>
      <c r="DC617" s="25"/>
      <c r="DD617" s="86"/>
      <c r="DE617" s="86"/>
      <c r="DF617" s="86"/>
      <c r="DG617" s="86"/>
      <c r="DH617" s="86"/>
      <c r="DJ617" s="104"/>
      <c r="DS617" s="86"/>
    </row>
    <row r="618" spans="6:123">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6"/>
      <c r="CF618" s="116" t="s">
        <v>307</v>
      </c>
      <c r="CG618" s="119" t="s">
        <v>307</v>
      </c>
      <c r="CH618" s="85" t="b">
        <f t="shared" si="90"/>
        <v>0</v>
      </c>
      <c r="CI618" s="25"/>
      <c r="CJ618" s="25"/>
      <c r="CK618" s="25"/>
      <c r="CP618" s="85" t="b">
        <f>IF(COUNTIF(DJ:DJ,CF618)&gt;0,TRUE,FALSE)</f>
        <v>0</v>
      </c>
      <c r="CQ618" s="85" t="b">
        <f>IF(COUNTIF($BU$164:$CB$339,CF618)&gt;0,TRUE,FALSE)</f>
        <v>0</v>
      </c>
      <c r="CS618" s="85" t="b">
        <f>$CS$150</f>
        <v>0</v>
      </c>
      <c r="CT618" s="85" t="b">
        <f>$CT$151</f>
        <v>0</v>
      </c>
      <c r="CY618" s="85" t="b">
        <f>CY156</f>
        <v>0</v>
      </c>
      <c r="DC618" s="25"/>
      <c r="DD618" s="86"/>
      <c r="DE618" s="86"/>
      <c r="DF618" s="86"/>
      <c r="DG618" s="86"/>
      <c r="DH618" s="86"/>
      <c r="DJ618" s="104"/>
      <c r="DS618" s="86"/>
    </row>
    <row r="619" spans="6:123">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6"/>
      <c r="CF619" s="116" t="s">
        <v>509</v>
      </c>
      <c r="CG619" s="119" t="s">
        <v>509</v>
      </c>
      <c r="CH619" s="85" t="b">
        <f t="shared" si="90"/>
        <v>0</v>
      </c>
      <c r="CI619" s="25"/>
      <c r="CJ619" s="25"/>
      <c r="CK619" s="25"/>
      <c r="CP619" s="85" t="b">
        <f>IF(COUNTIF(DJ:DJ,CF619)&gt;0,TRUE,FALSE)</f>
        <v>0</v>
      </c>
      <c r="CQ619" s="85" t="b">
        <f>IF(COUNTIF($BU$164:$CB$339,CF619)&gt;0,TRUE,FALSE)</f>
        <v>0</v>
      </c>
      <c r="CT619" s="85" t="b">
        <f>$CT$152</f>
        <v>0</v>
      </c>
      <c r="CU619" s="85" t="b">
        <f>$CU$152</f>
        <v>0</v>
      </c>
      <c r="CW619" s="85" t="b">
        <f>$CW$154</f>
        <v>0</v>
      </c>
      <c r="CZ619" s="85" t="b">
        <f>CZ157</f>
        <v>0</v>
      </c>
      <c r="DB619" s="85" t="b">
        <f>$DB$159</f>
        <v>0</v>
      </c>
      <c r="DC619" s="25"/>
      <c r="DD619" s="86"/>
      <c r="DE619" s="86"/>
      <c r="DF619" s="86"/>
      <c r="DG619" s="86"/>
      <c r="DH619" s="86"/>
      <c r="DJ619" s="104"/>
      <c r="DS619" s="86"/>
    </row>
    <row r="620" spans="6:123">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6"/>
      <c r="CF620" s="116" t="s">
        <v>308</v>
      </c>
      <c r="CG620" s="119" t="s">
        <v>308</v>
      </c>
      <c r="CH620" s="85" t="b">
        <f t="shared" si="90"/>
        <v>0</v>
      </c>
      <c r="CI620" s="25"/>
      <c r="CJ620" s="25"/>
      <c r="CK620" s="25"/>
      <c r="CP620" s="85" t="b">
        <f>IF(COUNTIF(DJ:DJ,CF620)&gt;0,TRUE,FALSE)</f>
        <v>0</v>
      </c>
      <c r="CQ620" s="85" t="b">
        <f>IF(COUNTIF($BU$164:$CB$339,CF620)&gt;0,TRUE,FALSE)</f>
        <v>0</v>
      </c>
      <c r="CS620" s="85" t="b">
        <f>$CS$150</f>
        <v>0</v>
      </c>
      <c r="CY620" s="85" t="b">
        <f>CY156</f>
        <v>0</v>
      </c>
      <c r="DC620" s="25"/>
      <c r="DD620" s="86"/>
      <c r="DE620" s="86"/>
      <c r="DF620" s="86"/>
      <c r="DG620" s="86"/>
      <c r="DH620" s="86"/>
      <c r="DJ620" s="104"/>
      <c r="DS620" s="86"/>
    </row>
    <row r="621" spans="6:123">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6"/>
      <c r="CF621" s="116" t="s">
        <v>883</v>
      </c>
      <c r="CG621" s="119" t="s">
        <v>883</v>
      </c>
      <c r="CH621" s="85" t="b">
        <f t="shared" ref="CH621" si="95">IF(COUNTIF(CP621:DC621,TRUE)=0,FALSE,TRUE)</f>
        <v>0</v>
      </c>
      <c r="CI621" s="25"/>
      <c r="CJ621" s="25"/>
      <c r="CK621" s="25"/>
      <c r="CP621" s="85" t="b">
        <f>IF(COUNTIF(DJ:DJ,CF621)&gt;0,TRUE,FALSE)</f>
        <v>0</v>
      </c>
      <c r="CQ621" s="85" t="b">
        <f>IF(COUNTIF($BU$164:$CB$339,CF621)&gt;0,TRUE,FALSE)</f>
        <v>0</v>
      </c>
      <c r="CU621" s="85" t="b">
        <f>$CU$152</f>
        <v>0</v>
      </c>
      <c r="CW621" s="85" t="b">
        <f>$CW$154</f>
        <v>0</v>
      </c>
      <c r="CZ621" s="85" t="b">
        <f>$CZ$157</f>
        <v>0</v>
      </c>
      <c r="DB621" s="85" t="b">
        <f>$DB$159</f>
        <v>0</v>
      </c>
      <c r="DC621" s="25"/>
      <c r="DD621" s="86"/>
      <c r="DE621" s="86"/>
      <c r="DF621" s="86"/>
      <c r="DG621" s="86"/>
      <c r="DH621" s="86"/>
      <c r="DJ621" s="104"/>
      <c r="DS621" s="86"/>
    </row>
    <row r="622" spans="6:123">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6"/>
      <c r="CF622" s="116" t="s">
        <v>309</v>
      </c>
      <c r="CG622" s="119" t="s">
        <v>309</v>
      </c>
      <c r="CH622" s="85" t="b">
        <f t="shared" si="90"/>
        <v>0</v>
      </c>
      <c r="CI622" s="25"/>
      <c r="CJ622" s="25"/>
      <c r="CK622" s="25"/>
      <c r="CP622" s="85" t="b">
        <f>IF(COUNTIF(DJ:DJ,CF622)&gt;0,TRUE,FALSE)</f>
        <v>0</v>
      </c>
      <c r="CQ622" s="85" t="b">
        <f>IF(COUNTIF($BU$164:$CB$339,CF622)&gt;0,TRUE,FALSE)</f>
        <v>0</v>
      </c>
      <c r="CS622" s="85" t="b">
        <f>$CS$150</f>
        <v>0</v>
      </c>
      <c r="CY622" s="85" t="b">
        <f>CY156</f>
        <v>0</v>
      </c>
      <c r="DC622" s="25"/>
      <c r="DD622" s="86"/>
      <c r="DE622" s="86"/>
      <c r="DF622" s="86"/>
      <c r="DG622" s="86"/>
      <c r="DH622" s="86"/>
      <c r="DJ622" s="104"/>
      <c r="DS622" s="86"/>
    </row>
    <row r="623" spans="6:123">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6"/>
      <c r="CF623" s="116" t="str">
        <f>CF622&amp;"_1mM"</f>
        <v>MST3_1mM</v>
      </c>
      <c r="CG623" s="116" t="str">
        <f>CG622&amp;"_1mM"</f>
        <v>MST3_1mM</v>
      </c>
      <c r="CI623" s="25"/>
      <c r="CJ623" s="25"/>
      <c r="CK623" s="25"/>
      <c r="DC623" s="25"/>
      <c r="DD623" s="86"/>
      <c r="DE623" s="86"/>
      <c r="DF623" s="86"/>
      <c r="DG623" s="86"/>
      <c r="DH623" s="86"/>
      <c r="DJ623" s="104"/>
      <c r="DS623" s="86"/>
    </row>
    <row r="624" spans="6:123">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7"/>
      <c r="AL624" s="47"/>
      <c r="AM624" s="47"/>
      <c r="AN624" s="44"/>
      <c r="AO624" s="47"/>
      <c r="AP624" s="47"/>
      <c r="AQ624" s="47"/>
      <c r="AR624" s="44"/>
      <c r="AS624" s="47"/>
      <c r="AT624" s="47"/>
      <c r="AU624" s="47"/>
      <c r="AV624" s="44"/>
      <c r="AW624" s="47"/>
      <c r="AX624" s="47"/>
      <c r="AY624" s="44"/>
      <c r="AZ624" s="44"/>
      <c r="BA624" s="44"/>
      <c r="BB624" s="44"/>
      <c r="BC624" s="44"/>
      <c r="BD624" s="44"/>
      <c r="BE624" s="44"/>
      <c r="BF624" s="44"/>
      <c r="BG624" s="46"/>
      <c r="CF624" s="116" t="s">
        <v>311</v>
      </c>
      <c r="CG624" s="119" t="s">
        <v>311</v>
      </c>
      <c r="CH624" s="85" t="b">
        <f t="shared" si="90"/>
        <v>0</v>
      </c>
      <c r="CI624" s="25"/>
      <c r="CJ624" s="25"/>
      <c r="CK624" s="25"/>
      <c r="CP624" s="85" t="b">
        <f>IF(COUNTIF(DJ:DJ,CF624)&gt;0,TRUE,FALSE)</f>
        <v>0</v>
      </c>
      <c r="CQ624" s="85" t="b">
        <f>IF(COUNTIF($BU$164:$CB$339,CF624)&gt;0,TRUE,FALSE)</f>
        <v>0</v>
      </c>
      <c r="CS624" s="85" t="b">
        <f>$CS$150</f>
        <v>0</v>
      </c>
      <c r="CY624" s="85" t="b">
        <f>CY156</f>
        <v>0</v>
      </c>
      <c r="DC624" s="25"/>
      <c r="DD624" s="86"/>
      <c r="DE624" s="86"/>
      <c r="DF624" s="86"/>
      <c r="DG624" s="86"/>
      <c r="DH624" s="86"/>
      <c r="DJ624" s="104"/>
      <c r="DS624" s="86"/>
    </row>
    <row r="625" spans="6:123">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7"/>
      <c r="AL625" s="47"/>
      <c r="AM625" s="47"/>
      <c r="AN625" s="44"/>
      <c r="AO625" s="47"/>
      <c r="AP625" s="47"/>
      <c r="AQ625" s="47"/>
      <c r="AR625" s="44"/>
      <c r="AS625" s="47"/>
      <c r="AT625" s="47"/>
      <c r="AU625" s="47"/>
      <c r="AV625" s="44"/>
      <c r="AW625" s="47"/>
      <c r="AX625" s="47"/>
      <c r="AY625" s="44"/>
      <c r="AZ625" s="44"/>
      <c r="BA625" s="44"/>
      <c r="BB625" s="44"/>
      <c r="BC625" s="44"/>
      <c r="BD625" s="44"/>
      <c r="BE625" s="44"/>
      <c r="BF625" s="44"/>
      <c r="BG625" s="46"/>
      <c r="CF625" s="116" t="str">
        <f>CF624&amp;"_1mM"</f>
        <v>MST4_1mM</v>
      </c>
      <c r="CG625" s="116" t="str">
        <f>CG624&amp;"_1mM"</f>
        <v>MST4_1mM</v>
      </c>
      <c r="CI625" s="25"/>
      <c r="CJ625" s="25"/>
      <c r="CK625" s="25"/>
      <c r="DC625" s="25"/>
      <c r="DD625" s="86"/>
      <c r="DE625" s="86"/>
      <c r="DF625" s="86"/>
      <c r="DG625" s="86"/>
      <c r="DH625" s="86"/>
      <c r="DJ625" s="104"/>
      <c r="DS625" s="86"/>
    </row>
    <row r="626" spans="6:123">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7"/>
      <c r="AL626" s="48"/>
      <c r="AM626" s="47"/>
      <c r="AN626" s="44"/>
      <c r="AO626" s="47"/>
      <c r="AP626" s="47"/>
      <c r="AQ626" s="47"/>
      <c r="AR626" s="44"/>
      <c r="AS626" s="47"/>
      <c r="AT626" s="47"/>
      <c r="AU626" s="47"/>
      <c r="AV626" s="44"/>
      <c r="AW626" s="47"/>
      <c r="AX626" s="47"/>
      <c r="AY626" s="44"/>
      <c r="AZ626" s="44"/>
      <c r="BA626" s="44"/>
      <c r="BB626" s="44"/>
      <c r="BC626" s="44"/>
      <c r="BD626" s="44"/>
      <c r="BE626" s="44"/>
      <c r="BF626" s="44"/>
      <c r="BG626" s="46"/>
      <c r="CF626" s="116" t="s">
        <v>312</v>
      </c>
      <c r="CG626" s="119" t="s">
        <v>312</v>
      </c>
      <c r="CH626" s="85" t="b">
        <f t="shared" si="90"/>
        <v>0</v>
      </c>
      <c r="CI626" s="25"/>
      <c r="CJ626" s="25"/>
      <c r="CK626" s="25"/>
      <c r="CP626" s="85" t="b">
        <f>IF(COUNTIF(DJ:DJ,CF626)&gt;0,TRUE,FALSE)</f>
        <v>0</v>
      </c>
      <c r="CQ626" s="85" t="b">
        <f>IF(COUNTIF($BU$164:$CB$339,CF626)&gt;0,TRUE,FALSE)</f>
        <v>0</v>
      </c>
      <c r="CS626" s="85" t="b">
        <f>$CS$150</f>
        <v>0</v>
      </c>
      <c r="CY626" s="85" t="b">
        <f>CY156</f>
        <v>0</v>
      </c>
      <c r="DC626" s="25"/>
      <c r="DD626" s="86"/>
      <c r="DE626" s="86"/>
      <c r="DF626" s="86"/>
      <c r="DG626" s="86"/>
      <c r="DH626" s="86"/>
      <c r="DJ626" s="104"/>
      <c r="DS626" s="86"/>
    </row>
    <row r="627" spans="6:123">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7"/>
      <c r="AL627" s="47"/>
      <c r="AM627" s="47"/>
      <c r="AN627" s="44"/>
      <c r="AO627" s="48"/>
      <c r="AP627" s="47"/>
      <c r="AQ627" s="47"/>
      <c r="AR627" s="44"/>
      <c r="AS627" s="47"/>
      <c r="AT627" s="47"/>
      <c r="AU627" s="48"/>
      <c r="AV627" s="44"/>
      <c r="AW627" s="47"/>
      <c r="AX627" s="47"/>
      <c r="AY627" s="44"/>
      <c r="AZ627" s="44"/>
      <c r="BA627" s="44"/>
      <c r="BB627" s="44"/>
      <c r="BC627" s="44"/>
      <c r="BD627" s="44"/>
      <c r="BE627" s="44"/>
      <c r="BF627" s="44"/>
      <c r="BG627" s="46"/>
      <c r="CF627" s="116" t="str">
        <f>CF626&amp;"_1mM"</f>
        <v>NDR1_1mM</v>
      </c>
      <c r="CG627" s="116" t="str">
        <f>CG626&amp;"_1mM"</f>
        <v>NDR1_1mM</v>
      </c>
      <c r="CI627" s="25"/>
      <c r="CJ627" s="25"/>
      <c r="CK627" s="25"/>
      <c r="DC627" s="25"/>
      <c r="DD627" s="86"/>
      <c r="DE627" s="86"/>
      <c r="DF627" s="86"/>
      <c r="DG627" s="86"/>
      <c r="DH627" s="86"/>
      <c r="DJ627" s="104"/>
      <c r="DS627" s="86"/>
    </row>
    <row r="628" spans="6:123">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7"/>
      <c r="AK628" s="47"/>
      <c r="AL628" s="47"/>
      <c r="AM628" s="47"/>
      <c r="AN628" s="47"/>
      <c r="AO628" s="47"/>
      <c r="AP628" s="47"/>
      <c r="AQ628" s="47"/>
      <c r="AR628" s="47"/>
      <c r="AS628" s="47"/>
      <c r="AT628" s="47"/>
      <c r="AU628" s="47"/>
      <c r="AV628" s="47"/>
      <c r="AW628" s="47"/>
      <c r="AX628" s="47"/>
      <c r="AY628" s="44"/>
      <c r="AZ628" s="44"/>
      <c r="BA628" s="44"/>
      <c r="BB628" s="44"/>
      <c r="BC628" s="44"/>
      <c r="BD628" s="44"/>
      <c r="BE628" s="44"/>
      <c r="BF628" s="44"/>
      <c r="BG628" s="46"/>
      <c r="CF628" s="116" t="s">
        <v>313</v>
      </c>
      <c r="CG628" s="119" t="s">
        <v>313</v>
      </c>
      <c r="CH628" s="85" t="b">
        <f t="shared" si="90"/>
        <v>0</v>
      </c>
      <c r="CI628" s="25"/>
      <c r="CJ628" s="25"/>
      <c r="CK628" s="25"/>
      <c r="CP628" s="85" t="b">
        <f>IF(COUNTIF(DJ:DJ,CF628)&gt;0,TRUE,FALSE)</f>
        <v>0</v>
      </c>
      <c r="CQ628" s="85" t="b">
        <f>IF(COUNTIF($BU$164:$CB$339,CF628)&gt;0,TRUE,FALSE)</f>
        <v>0</v>
      </c>
      <c r="CS628" s="85" t="b">
        <f>$CS$150</f>
        <v>0</v>
      </c>
      <c r="CY628" s="85" t="b">
        <f>CY156</f>
        <v>0</v>
      </c>
      <c r="DC628" s="25"/>
      <c r="DD628" s="86"/>
      <c r="DE628" s="86"/>
      <c r="DF628" s="86"/>
      <c r="DG628" s="86"/>
      <c r="DH628" s="86"/>
      <c r="DJ628" s="104"/>
      <c r="DS628" s="86"/>
    </row>
    <row r="629" spans="6:123">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6"/>
      <c r="CF629" s="116" t="str">
        <f>CF628&amp;"_1mM"</f>
        <v>NDR2_1mM</v>
      </c>
      <c r="CG629" s="116" t="str">
        <f>CG628&amp;"_1mM"</f>
        <v>NDR2_1mM</v>
      </c>
      <c r="CI629" s="25"/>
      <c r="CJ629" s="25"/>
      <c r="CK629" s="25"/>
      <c r="DC629" s="25"/>
      <c r="DD629" s="86"/>
      <c r="DE629" s="86"/>
      <c r="DF629" s="86"/>
      <c r="DG629" s="86"/>
      <c r="DH629" s="86"/>
      <c r="DJ629" s="104"/>
      <c r="DS629" s="86"/>
    </row>
    <row r="630" spans="6:123">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6"/>
      <c r="CF630" s="116" t="s">
        <v>314</v>
      </c>
      <c r="CG630" s="119" t="s">
        <v>314</v>
      </c>
      <c r="CH630" s="85" t="b">
        <f t="shared" si="90"/>
        <v>0</v>
      </c>
      <c r="CI630" s="25"/>
      <c r="CJ630" s="25"/>
      <c r="CK630" s="25"/>
      <c r="CP630" s="85" t="b">
        <f>IF(COUNTIF(DJ:DJ,CF630)&gt;0,TRUE,FALSE)</f>
        <v>0</v>
      </c>
      <c r="CQ630" s="85" t="b">
        <f>IF(COUNTIF($BU$164:$CB$339,CF630)&gt;0,TRUE,FALSE)</f>
        <v>0</v>
      </c>
      <c r="CS630" s="85" t="b">
        <f>$CS$150</f>
        <v>0</v>
      </c>
      <c r="CV630" s="85" t="b">
        <f>CV153</f>
        <v>0</v>
      </c>
      <c r="CY630" s="85" t="b">
        <f>CY156</f>
        <v>0</v>
      </c>
      <c r="DC630" s="25"/>
      <c r="DD630" s="86"/>
      <c r="DE630" s="86"/>
      <c r="DF630" s="86"/>
      <c r="DG630" s="86"/>
      <c r="DH630" s="86"/>
      <c r="DJ630" s="104"/>
      <c r="DS630" s="86"/>
    </row>
    <row r="631" spans="6:123">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6"/>
      <c r="CF631" s="116" t="s">
        <v>510</v>
      </c>
      <c r="CG631" s="119" t="s">
        <v>510</v>
      </c>
      <c r="CH631" s="85" t="b">
        <f t="shared" si="90"/>
        <v>0</v>
      </c>
      <c r="CI631" s="25"/>
      <c r="CJ631" s="25"/>
      <c r="CK631" s="25"/>
      <c r="CP631" s="85" t="b">
        <f>IF(COUNTIF(DJ:DJ,CF631)&gt;0,TRUE,FALSE)</f>
        <v>0</v>
      </c>
      <c r="CQ631" s="85" t="b">
        <f>IF(COUNTIF($BU$164:$CB$339,CF631)&gt;0,TRUE,FALSE)</f>
        <v>0</v>
      </c>
      <c r="CU631" s="85" t="b">
        <f>$CU$152</f>
        <v>0</v>
      </c>
      <c r="CW631" s="85" t="b">
        <f>$CW$154</f>
        <v>0</v>
      </c>
      <c r="CZ631" s="85" t="b">
        <f>CZ157</f>
        <v>0</v>
      </c>
      <c r="DB631" s="85" t="b">
        <f>$DB$159</f>
        <v>0</v>
      </c>
      <c r="DC631" s="25"/>
      <c r="DD631" s="86"/>
      <c r="DE631" s="86"/>
      <c r="DF631" s="86"/>
      <c r="DG631" s="86"/>
      <c r="DH631" s="86"/>
      <c r="DJ631" s="104"/>
      <c r="DS631" s="86"/>
    </row>
    <row r="632" spans="6:123">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6"/>
      <c r="CF632" s="116" t="s">
        <v>316</v>
      </c>
      <c r="CG632" s="119" t="s">
        <v>316</v>
      </c>
      <c r="CH632" s="85" t="b">
        <f t="shared" si="90"/>
        <v>0</v>
      </c>
      <c r="CI632" s="25"/>
      <c r="CJ632" s="25"/>
      <c r="CK632" s="25"/>
      <c r="CP632" s="85" t="b">
        <f>IF(COUNTIF(DJ:DJ,CF632)&gt;0,TRUE,FALSE)</f>
        <v>0</v>
      </c>
      <c r="CQ632" s="85" t="b">
        <f>IF(COUNTIF($BU$164:$CB$339,CF632)&gt;0,TRUE,FALSE)</f>
        <v>0</v>
      </c>
      <c r="CS632" s="85" t="b">
        <f>$CS$150</f>
        <v>0</v>
      </c>
      <c r="CT632" s="85" t="b">
        <f>$CT$151</f>
        <v>0</v>
      </c>
      <c r="CV632" s="85" t="b">
        <f>CV153</f>
        <v>0</v>
      </c>
      <c r="CY632" s="85" t="b">
        <f>CY156</f>
        <v>0</v>
      </c>
      <c r="DC632" s="25"/>
      <c r="DD632" s="86"/>
      <c r="DE632" s="86"/>
      <c r="DF632" s="86"/>
      <c r="DG632" s="86"/>
      <c r="DH632" s="86"/>
      <c r="DJ632" s="104"/>
      <c r="DS632" s="86"/>
    </row>
    <row r="633" spans="6:123">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6"/>
      <c r="CF633" s="116" t="s">
        <v>511</v>
      </c>
      <c r="CG633" s="119" t="s">
        <v>511</v>
      </c>
      <c r="CH633" s="85" t="b">
        <f t="shared" si="90"/>
        <v>0</v>
      </c>
      <c r="CI633" s="25"/>
      <c r="CJ633" s="25"/>
      <c r="CK633" s="25"/>
      <c r="CP633" s="85" t="b">
        <f>IF(COUNTIF(DJ:DJ,CF633)&gt;0,TRUE,FALSE)</f>
        <v>0</v>
      </c>
      <c r="CQ633" s="85" t="b">
        <f>IF(COUNTIF($BU$164:$CB$339,CF633)&gt;0,TRUE,FALSE)</f>
        <v>0</v>
      </c>
      <c r="CT633" s="85" t="b">
        <f>$CT$152</f>
        <v>0</v>
      </c>
      <c r="CU633" s="85" t="b">
        <f>$CU$152</f>
        <v>0</v>
      </c>
      <c r="CW633" s="85" t="b">
        <f>$CW$154</f>
        <v>0</v>
      </c>
      <c r="CZ633" s="85" t="b">
        <f>CZ157</f>
        <v>0</v>
      </c>
      <c r="DB633" s="85" t="b">
        <f>$DB$159</f>
        <v>0</v>
      </c>
      <c r="DC633" s="25"/>
      <c r="DD633" s="86"/>
      <c r="DE633" s="86"/>
      <c r="DF633" s="86"/>
      <c r="DG633" s="86"/>
      <c r="DH633" s="86"/>
      <c r="DJ633" s="104"/>
      <c r="DS633" s="86"/>
    </row>
    <row r="634" spans="6:123">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6"/>
      <c r="CF634" s="116" t="s">
        <v>317</v>
      </c>
      <c r="CG634" s="119" t="s">
        <v>317</v>
      </c>
      <c r="CH634" s="85" t="b">
        <f t="shared" si="90"/>
        <v>0</v>
      </c>
      <c r="CI634" s="25"/>
      <c r="CJ634" s="25"/>
      <c r="CK634" s="25"/>
      <c r="CP634" s="85" t="b">
        <f>IF(COUNTIF(DJ:DJ,CF634)&gt;0,TRUE,FALSE)</f>
        <v>0</v>
      </c>
      <c r="CQ634" s="85" t="b">
        <f>IF(COUNTIF($BU$164:$CB$339,CF634)&gt;0,TRUE,FALSE)</f>
        <v>0</v>
      </c>
      <c r="CS634" s="85" t="b">
        <f>$CS$150</f>
        <v>0</v>
      </c>
      <c r="CY634" s="85" t="b">
        <f>CY156</f>
        <v>0</v>
      </c>
      <c r="DC634" s="25"/>
      <c r="DD634" s="86"/>
      <c r="DE634" s="86"/>
      <c r="DF634" s="86"/>
      <c r="DG634" s="86"/>
      <c r="DH634" s="86"/>
      <c r="DJ634" s="104"/>
      <c r="DS634" s="86"/>
    </row>
    <row r="635" spans="6:123">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6"/>
      <c r="CF635" s="116" t="str">
        <f>CF634&amp;"_1mM"</f>
        <v>NEK4_1mM</v>
      </c>
      <c r="CG635" s="116" t="str">
        <f>CG634&amp;"_1mM"</f>
        <v>NEK4_1mM</v>
      </c>
      <c r="CI635" s="25"/>
      <c r="CJ635" s="25"/>
      <c r="CK635" s="25"/>
      <c r="DC635" s="25"/>
      <c r="DD635" s="86"/>
      <c r="DE635" s="86"/>
      <c r="DF635" s="86"/>
      <c r="DG635" s="86"/>
      <c r="DH635" s="86"/>
      <c r="DJ635" s="104"/>
      <c r="DS635" s="86"/>
    </row>
    <row r="636" spans="6:123">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6"/>
      <c r="CF636" s="116" t="s">
        <v>318</v>
      </c>
      <c r="CG636" s="119" t="s">
        <v>318</v>
      </c>
      <c r="CH636" s="85" t="b">
        <f t="shared" si="90"/>
        <v>0</v>
      </c>
      <c r="CI636" s="25"/>
      <c r="CJ636" s="25"/>
      <c r="CK636" s="25"/>
      <c r="CP636" s="85" t="b">
        <f t="shared" ref="CP636:CP642" si="96">IF(COUNTIF(DJ:DJ,CF636)&gt;0,TRUE,FALSE)</f>
        <v>0</v>
      </c>
      <c r="CQ636" s="85" t="b">
        <f t="shared" ref="CQ636:CQ642" si="97">IF(COUNTIF($BU$164:$CB$339,CF636)&gt;0,TRUE,FALSE)</f>
        <v>0</v>
      </c>
      <c r="CS636" s="85" t="b">
        <f>$CS$150</f>
        <v>0</v>
      </c>
      <c r="CV636" s="85" t="b">
        <f>CV153</f>
        <v>0</v>
      </c>
      <c r="CY636" s="85" t="b">
        <f>CY156</f>
        <v>0</v>
      </c>
      <c r="DC636" s="25"/>
      <c r="DD636" s="86"/>
      <c r="DE636" s="86"/>
      <c r="DF636" s="86"/>
      <c r="DG636" s="86"/>
      <c r="DH636" s="86"/>
      <c r="DJ636" s="104"/>
      <c r="DS636" s="86"/>
    </row>
    <row r="637" spans="6:123">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6"/>
      <c r="CF637" s="116" t="s">
        <v>512</v>
      </c>
      <c r="CG637" s="119" t="s">
        <v>512</v>
      </c>
      <c r="CH637" s="85" t="b">
        <f t="shared" si="90"/>
        <v>0</v>
      </c>
      <c r="CI637" s="25"/>
      <c r="CJ637" s="25"/>
      <c r="CK637" s="25"/>
      <c r="CP637" s="85" t="b">
        <f t="shared" si="96"/>
        <v>0</v>
      </c>
      <c r="CQ637" s="85" t="b">
        <f t="shared" si="97"/>
        <v>0</v>
      </c>
      <c r="CU637" s="85" t="b">
        <f>$CU$152</f>
        <v>0</v>
      </c>
      <c r="CW637" s="85" t="b">
        <f>$CW$154</f>
        <v>0</v>
      </c>
      <c r="CZ637" s="85" t="b">
        <f>CZ157</f>
        <v>0</v>
      </c>
      <c r="DB637" s="85" t="b">
        <f>$DB$159</f>
        <v>0</v>
      </c>
      <c r="DC637" s="25"/>
      <c r="DD637" s="86"/>
      <c r="DE637" s="86"/>
      <c r="DF637" s="86"/>
      <c r="DG637" s="86"/>
      <c r="DH637" s="86"/>
      <c r="DJ637" s="104"/>
      <c r="DS637" s="86"/>
    </row>
    <row r="638" spans="6:123">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6"/>
      <c r="CF638" s="118" t="s">
        <v>319</v>
      </c>
      <c r="CG638" s="119" t="s">
        <v>319</v>
      </c>
      <c r="CH638" s="85" t="b">
        <f t="shared" si="90"/>
        <v>0</v>
      </c>
      <c r="CI638" s="25"/>
      <c r="CJ638" s="25"/>
      <c r="CK638" s="25"/>
      <c r="CP638" s="85" t="b">
        <f t="shared" si="96"/>
        <v>0</v>
      </c>
      <c r="CQ638" s="85" t="b">
        <f t="shared" si="97"/>
        <v>0</v>
      </c>
      <c r="CS638" s="85" t="b">
        <f>$CS$150</f>
        <v>0</v>
      </c>
      <c r="CV638" s="85" t="b">
        <f>CV153</f>
        <v>0</v>
      </c>
      <c r="CY638" s="85" t="b">
        <f>CY156</f>
        <v>0</v>
      </c>
      <c r="DC638" s="25"/>
      <c r="DD638" s="86"/>
      <c r="DE638" s="86"/>
      <c r="DF638" s="86"/>
      <c r="DG638" s="86"/>
      <c r="DH638" s="86"/>
      <c r="DJ638" s="104"/>
      <c r="DS638" s="86"/>
    </row>
    <row r="639" spans="6:123">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6"/>
      <c r="CF639" s="116" t="s">
        <v>513</v>
      </c>
      <c r="CG639" s="119" t="s">
        <v>513</v>
      </c>
      <c r="CH639" s="85" t="b">
        <f t="shared" si="90"/>
        <v>0</v>
      </c>
      <c r="CI639" s="25"/>
      <c r="CJ639" s="25"/>
      <c r="CK639" s="25"/>
      <c r="CP639" s="85" t="b">
        <f t="shared" si="96"/>
        <v>0</v>
      </c>
      <c r="CQ639" s="85" t="b">
        <f t="shared" si="97"/>
        <v>0</v>
      </c>
      <c r="CU639" s="85" t="b">
        <f>$CU$152</f>
        <v>0</v>
      </c>
      <c r="CW639" s="85" t="b">
        <f>$CW$154</f>
        <v>0</v>
      </c>
      <c r="CZ639" s="85" t="b">
        <f>CZ157</f>
        <v>0</v>
      </c>
      <c r="DB639" s="85" t="b">
        <f>$DB$159</f>
        <v>0</v>
      </c>
      <c r="DC639" s="25"/>
      <c r="DD639" s="86"/>
      <c r="DE639" s="86"/>
      <c r="DF639" s="86"/>
      <c r="DG639" s="86"/>
      <c r="DH639" s="86"/>
      <c r="DJ639" s="104"/>
      <c r="DS639" s="86"/>
    </row>
    <row r="640" spans="6:123">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6"/>
      <c r="CF640" s="116" t="s">
        <v>321</v>
      </c>
      <c r="CG640" s="119" t="s">
        <v>321</v>
      </c>
      <c r="CH640" s="85" t="b">
        <f t="shared" si="90"/>
        <v>0</v>
      </c>
      <c r="CI640" s="25"/>
      <c r="CJ640" s="25"/>
      <c r="CK640" s="25"/>
      <c r="CP640" s="85" t="b">
        <f t="shared" si="96"/>
        <v>0</v>
      </c>
      <c r="CQ640" s="85" t="b">
        <f t="shared" si="97"/>
        <v>0</v>
      </c>
      <c r="CS640" s="85" t="b">
        <f>$CS$150</f>
        <v>0</v>
      </c>
      <c r="CV640" s="85" t="b">
        <f>CV153</f>
        <v>0</v>
      </c>
      <c r="CY640" s="85" t="b">
        <f>CY156</f>
        <v>0</v>
      </c>
      <c r="DC640" s="25"/>
      <c r="DD640" s="86"/>
      <c r="DE640" s="86"/>
      <c r="DF640" s="86"/>
      <c r="DG640" s="86"/>
      <c r="DH640" s="86"/>
      <c r="DJ640" s="104"/>
      <c r="DS640" s="86"/>
    </row>
    <row r="641" spans="6:123">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6"/>
      <c r="CF641" s="116" t="s">
        <v>514</v>
      </c>
      <c r="CG641" s="119" t="s">
        <v>514</v>
      </c>
      <c r="CH641" s="85" t="b">
        <f t="shared" si="90"/>
        <v>0</v>
      </c>
      <c r="CI641" s="25"/>
      <c r="CJ641" s="25"/>
      <c r="CK641" s="25"/>
      <c r="CP641" s="85" t="b">
        <f t="shared" si="96"/>
        <v>0</v>
      </c>
      <c r="CQ641" s="85" t="b">
        <f t="shared" si="97"/>
        <v>0</v>
      </c>
      <c r="CU641" s="85" t="b">
        <f>$CU$152</f>
        <v>0</v>
      </c>
      <c r="CW641" s="85" t="b">
        <f>$CW$154</f>
        <v>0</v>
      </c>
      <c r="CZ641" s="85" t="b">
        <f>CZ157</f>
        <v>0</v>
      </c>
      <c r="DB641" s="85" t="b">
        <f>$DB$159</f>
        <v>0</v>
      </c>
      <c r="DC641" s="25"/>
      <c r="DD641" s="86"/>
      <c r="DE641" s="86"/>
      <c r="DF641" s="86"/>
      <c r="DG641" s="86"/>
      <c r="DH641" s="86"/>
      <c r="DJ641" s="104"/>
      <c r="DS641" s="86"/>
    </row>
    <row r="642" spans="6:123">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6"/>
      <c r="CF642" s="116" t="s">
        <v>575</v>
      </c>
      <c r="CG642" s="119" t="s">
        <v>575</v>
      </c>
      <c r="CH642" s="85" t="b">
        <f t="shared" si="90"/>
        <v>0</v>
      </c>
      <c r="CI642" s="25"/>
      <c r="CJ642" s="25"/>
      <c r="CK642" s="25"/>
      <c r="CP642" s="85" t="b">
        <f t="shared" si="96"/>
        <v>0</v>
      </c>
      <c r="CQ642" s="85" t="b">
        <f t="shared" si="97"/>
        <v>0</v>
      </c>
      <c r="CS642" s="85" t="b">
        <f>$CS$150</f>
        <v>0</v>
      </c>
      <c r="CY642" s="85" t="b">
        <f>CY156</f>
        <v>0</v>
      </c>
      <c r="DC642" s="25"/>
      <c r="DD642" s="86"/>
      <c r="DE642" s="86"/>
      <c r="DF642" s="86"/>
      <c r="DG642" s="86"/>
      <c r="DH642" s="86"/>
      <c r="DJ642" s="104"/>
      <c r="DS642" s="86"/>
    </row>
    <row r="643" spans="6:123">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6"/>
      <c r="CF643" s="116" t="str">
        <f>CF642&amp;"_1mM"</f>
        <v>NIM1K_1mM</v>
      </c>
      <c r="CG643" s="116" t="str">
        <f>CG642&amp;"_1mM"</f>
        <v>NIM1K_1mM</v>
      </c>
      <c r="CI643" s="25"/>
      <c r="CJ643" s="25"/>
      <c r="CK643" s="25"/>
      <c r="DC643" s="25"/>
      <c r="DD643" s="86"/>
      <c r="DE643" s="86"/>
      <c r="DF643" s="86"/>
      <c r="DG643" s="86"/>
      <c r="DH643" s="86"/>
      <c r="DJ643" s="104"/>
      <c r="DS643" s="86"/>
    </row>
    <row r="644" spans="6:123">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6"/>
      <c r="CF644" s="116" t="s">
        <v>322</v>
      </c>
      <c r="CG644" s="119" t="s">
        <v>322</v>
      </c>
      <c r="CH644" s="85" t="b">
        <f t="shared" si="90"/>
        <v>0</v>
      </c>
      <c r="CI644" s="25"/>
      <c r="CJ644" s="25"/>
      <c r="CK644" s="25"/>
      <c r="CP644" s="85" t="b">
        <f t="shared" ref="CP644:CP658" si="98">IF(COUNTIF(DJ:DJ,CF644)&gt;0,TRUE,FALSE)</f>
        <v>0</v>
      </c>
      <c r="CQ644" s="85" t="b">
        <f t="shared" ref="CQ644:CQ658" si="99">IF(COUNTIF($BU$164:$CB$339,CF644)&gt;0,TRUE,FALSE)</f>
        <v>0</v>
      </c>
      <c r="CS644" s="85" t="b">
        <f>$CS$150</f>
        <v>0</v>
      </c>
      <c r="CY644" s="85" t="b">
        <f>CY156</f>
        <v>0</v>
      </c>
      <c r="DC644" s="25"/>
      <c r="DD644" s="86"/>
      <c r="DE644" s="86"/>
      <c r="DF644" s="86"/>
      <c r="DG644" s="86"/>
      <c r="DH644" s="86"/>
      <c r="DJ644" s="104"/>
      <c r="DS644" s="86"/>
    </row>
    <row r="645" spans="6:123">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6"/>
      <c r="CF645" s="116" t="s">
        <v>884</v>
      </c>
      <c r="CG645" s="119" t="s">
        <v>884</v>
      </c>
      <c r="CH645" s="85" t="b">
        <f t="shared" ref="CH645" si="100">IF(COUNTIF(CP645:DC645,TRUE)=0,FALSE,TRUE)</f>
        <v>0</v>
      </c>
      <c r="CI645" s="25"/>
      <c r="CJ645" s="25"/>
      <c r="CK645" s="25"/>
      <c r="CP645" s="85" t="b">
        <f t="shared" si="98"/>
        <v>0</v>
      </c>
      <c r="CQ645" s="85" t="b">
        <f t="shared" si="99"/>
        <v>0</v>
      </c>
      <c r="CU645" s="85" t="b">
        <f>$CU$152</f>
        <v>0</v>
      </c>
      <c r="CW645" s="85" t="b">
        <f>$CW$154</f>
        <v>0</v>
      </c>
      <c r="CZ645" s="85" t="b">
        <f>$CZ$157</f>
        <v>0</v>
      </c>
      <c r="DB645" s="85" t="b">
        <f>$DB$159</f>
        <v>0</v>
      </c>
      <c r="DC645" s="25"/>
      <c r="DD645" s="86"/>
      <c r="DE645" s="86"/>
      <c r="DF645" s="86"/>
      <c r="DG645" s="86"/>
      <c r="DH645" s="86"/>
      <c r="DJ645" s="104"/>
      <c r="DS645" s="86"/>
    </row>
    <row r="646" spans="6:123">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6"/>
      <c r="CF646" s="116" t="s">
        <v>323</v>
      </c>
      <c r="CG646" s="119" t="s">
        <v>323</v>
      </c>
      <c r="CH646" s="85" t="b">
        <f t="shared" si="90"/>
        <v>0</v>
      </c>
      <c r="CI646" s="25"/>
      <c r="CJ646" s="25"/>
      <c r="CK646" s="25"/>
      <c r="CP646" s="85" t="b">
        <f t="shared" si="98"/>
        <v>0</v>
      </c>
      <c r="CQ646" s="85" t="b">
        <f t="shared" si="99"/>
        <v>0</v>
      </c>
      <c r="CS646" s="85" t="b">
        <f>$CS$150</f>
        <v>0</v>
      </c>
      <c r="CY646" s="85" t="b">
        <f>CY156</f>
        <v>0</v>
      </c>
      <c r="DC646" s="25"/>
      <c r="DD646" s="86"/>
      <c r="DE646" s="86"/>
      <c r="DF646" s="86"/>
      <c r="DG646" s="86"/>
      <c r="DH646" s="86"/>
      <c r="DJ646" s="104"/>
      <c r="DS646" s="86"/>
    </row>
    <row r="647" spans="6:123">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6"/>
      <c r="CF647" s="116" t="s">
        <v>885</v>
      </c>
      <c r="CG647" s="119" t="s">
        <v>885</v>
      </c>
      <c r="CH647" s="85" t="b">
        <f t="shared" ref="CH647" si="101">IF(COUNTIF(CP647:DC647,TRUE)=0,FALSE,TRUE)</f>
        <v>0</v>
      </c>
      <c r="CI647" s="25"/>
      <c r="CJ647" s="25"/>
      <c r="CK647" s="25"/>
      <c r="CP647" s="85" t="b">
        <f t="shared" si="98"/>
        <v>0</v>
      </c>
      <c r="CQ647" s="85" t="b">
        <f t="shared" si="99"/>
        <v>0</v>
      </c>
      <c r="CU647" s="85" t="b">
        <f>$CU$152</f>
        <v>0</v>
      </c>
      <c r="CW647" s="85" t="b">
        <f>$CW$154</f>
        <v>0</v>
      </c>
      <c r="CZ647" s="85" t="b">
        <f>$CZ$157</f>
        <v>0</v>
      </c>
      <c r="DB647" s="85" t="b">
        <f>$DB$159</f>
        <v>0</v>
      </c>
      <c r="DC647" s="25"/>
      <c r="DD647" s="86"/>
      <c r="DE647" s="86"/>
      <c r="DF647" s="86"/>
      <c r="DG647" s="86"/>
      <c r="DH647" s="86"/>
      <c r="DJ647" s="104"/>
      <c r="DS647" s="86"/>
    </row>
    <row r="648" spans="6:123">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6"/>
      <c r="CF648" s="116" t="s">
        <v>324</v>
      </c>
      <c r="CG648" s="119" t="s">
        <v>324</v>
      </c>
      <c r="CH648" s="85" t="b">
        <f t="shared" si="90"/>
        <v>0</v>
      </c>
      <c r="CI648" s="25"/>
      <c r="CJ648" s="25"/>
      <c r="CK648" s="25"/>
      <c r="CP648" s="85" t="b">
        <f t="shared" si="98"/>
        <v>0</v>
      </c>
      <c r="CQ648" s="85" t="b">
        <f t="shared" si="99"/>
        <v>0</v>
      </c>
      <c r="CS648" s="85" t="b">
        <f>$CS$150</f>
        <v>0</v>
      </c>
      <c r="CT648" s="85" t="b">
        <f>$CT$151</f>
        <v>0</v>
      </c>
      <c r="CV648" s="85" t="b">
        <f>CV153</f>
        <v>0</v>
      </c>
      <c r="CY648" s="85" t="b">
        <f>CY156</f>
        <v>0</v>
      </c>
      <c r="DC648" s="25"/>
      <c r="DD648" s="86"/>
      <c r="DE648" s="86"/>
      <c r="DF648" s="86"/>
      <c r="DG648" s="86"/>
      <c r="DH648" s="86"/>
      <c r="DJ648" s="104"/>
      <c r="DS648" s="86"/>
    </row>
    <row r="649" spans="6:123">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6"/>
      <c r="CF649" s="116" t="s">
        <v>515</v>
      </c>
      <c r="CG649" s="119" t="s">
        <v>515</v>
      </c>
      <c r="CH649" s="85" t="b">
        <f t="shared" si="90"/>
        <v>0</v>
      </c>
      <c r="CI649" s="25"/>
      <c r="CJ649" s="25"/>
      <c r="CK649" s="25"/>
      <c r="CP649" s="85" t="b">
        <f t="shared" si="98"/>
        <v>0</v>
      </c>
      <c r="CQ649" s="85" t="b">
        <f t="shared" si="99"/>
        <v>0</v>
      </c>
      <c r="CT649" s="85" t="b">
        <f>$CT$152</f>
        <v>0</v>
      </c>
      <c r="CU649" s="85" t="b">
        <f>$CU$152</f>
        <v>0</v>
      </c>
      <c r="CW649" s="85" t="b">
        <f>$CW$154</f>
        <v>0</v>
      </c>
      <c r="CX649" s="85" t="b">
        <f>CX155</f>
        <v>0</v>
      </c>
      <c r="CZ649" s="85" t="b">
        <f>CZ157</f>
        <v>0</v>
      </c>
      <c r="DB649" s="85" t="b">
        <f>$DB$159</f>
        <v>0</v>
      </c>
      <c r="DC649" s="25"/>
      <c r="DD649" s="86"/>
      <c r="DE649" s="86"/>
      <c r="DF649" s="86"/>
      <c r="DG649" s="86"/>
      <c r="DH649" s="86"/>
      <c r="DJ649" s="104"/>
      <c r="DS649" s="86"/>
    </row>
    <row r="650" spans="6:123">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6"/>
      <c r="CF650" s="116" t="s">
        <v>326</v>
      </c>
      <c r="CG650" s="119" t="s">
        <v>326</v>
      </c>
      <c r="CH650" s="85" t="b">
        <f t="shared" si="90"/>
        <v>0</v>
      </c>
      <c r="CI650" s="25"/>
      <c r="CJ650" s="25"/>
      <c r="CK650" s="25"/>
      <c r="CP650" s="85" t="b">
        <f t="shared" si="98"/>
        <v>0</v>
      </c>
      <c r="CQ650" s="85" t="b">
        <f t="shared" si="99"/>
        <v>0</v>
      </c>
      <c r="CS650" s="85" t="b">
        <f>$CS$150</f>
        <v>0</v>
      </c>
      <c r="CY650" s="85" t="b">
        <f>CY156</f>
        <v>0</v>
      </c>
      <c r="DC650" s="25"/>
      <c r="DD650" s="86"/>
      <c r="DE650" s="86"/>
      <c r="DF650" s="86"/>
      <c r="DG650" s="86"/>
      <c r="DH650" s="86"/>
      <c r="DJ650" s="104"/>
      <c r="DS650" s="86"/>
    </row>
    <row r="651" spans="6:123">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6"/>
      <c r="CF651" s="116" t="s">
        <v>563</v>
      </c>
      <c r="CG651" s="119" t="s">
        <v>563</v>
      </c>
      <c r="CH651" s="85" t="b">
        <f t="shared" si="90"/>
        <v>0</v>
      </c>
      <c r="CI651" s="25"/>
      <c r="CJ651" s="25"/>
      <c r="CK651" s="25"/>
      <c r="CP651" s="85" t="b">
        <f t="shared" si="98"/>
        <v>0</v>
      </c>
      <c r="CQ651" s="85" t="b">
        <f t="shared" si="99"/>
        <v>0</v>
      </c>
      <c r="CU651" s="85" t="b">
        <f>$CU$152</f>
        <v>0</v>
      </c>
      <c r="CW651" s="85" t="b">
        <f>$CW$154</f>
        <v>0</v>
      </c>
      <c r="CX651" s="85" t="b">
        <f>CX155</f>
        <v>0</v>
      </c>
      <c r="CZ651" s="85" t="b">
        <f>CZ157</f>
        <v>0</v>
      </c>
      <c r="DB651" s="85" t="b">
        <f>$DB$159</f>
        <v>0</v>
      </c>
      <c r="DC651" s="25"/>
      <c r="DD651" s="86"/>
      <c r="DE651" s="86"/>
      <c r="DF651" s="86"/>
      <c r="DG651" s="86"/>
      <c r="DH651" s="86"/>
      <c r="DJ651" s="104"/>
      <c r="DS651" s="86"/>
    </row>
    <row r="652" spans="6:123">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6"/>
      <c r="CF652" s="116" t="s">
        <v>327</v>
      </c>
      <c r="CG652" s="119" t="s">
        <v>327</v>
      </c>
      <c r="CH652" s="85" t="b">
        <f t="shared" si="90"/>
        <v>0</v>
      </c>
      <c r="CI652" s="25"/>
      <c r="CJ652" s="25"/>
      <c r="CK652" s="25"/>
      <c r="CP652" s="85" t="b">
        <f t="shared" si="98"/>
        <v>0</v>
      </c>
      <c r="CQ652" s="85" t="b">
        <f t="shared" si="99"/>
        <v>0</v>
      </c>
      <c r="CS652" s="85" t="b">
        <f>$CS$150</f>
        <v>0</v>
      </c>
      <c r="CY652" s="85" t="b">
        <f>CY156</f>
        <v>0</v>
      </c>
      <c r="DC652" s="25"/>
      <c r="DD652" s="86"/>
      <c r="DE652" s="86"/>
      <c r="DF652" s="86"/>
      <c r="DG652" s="86"/>
      <c r="DH652" s="86"/>
      <c r="DJ652" s="104"/>
      <c r="DS652" s="86"/>
    </row>
    <row r="653" spans="6:123">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6"/>
      <c r="CF653" s="116" t="s">
        <v>564</v>
      </c>
      <c r="CG653" s="119" t="s">
        <v>564</v>
      </c>
      <c r="CH653" s="85" t="b">
        <f t="shared" si="90"/>
        <v>0</v>
      </c>
      <c r="CI653" s="25"/>
      <c r="CJ653" s="25"/>
      <c r="CK653" s="25"/>
      <c r="CP653" s="85" t="b">
        <f t="shared" si="98"/>
        <v>0</v>
      </c>
      <c r="CQ653" s="85" t="b">
        <f t="shared" si="99"/>
        <v>0</v>
      </c>
      <c r="CU653" s="85" t="b">
        <f>$CU$152</f>
        <v>0</v>
      </c>
      <c r="CW653" s="85" t="b">
        <f>$CW$154</f>
        <v>0</v>
      </c>
      <c r="CX653" s="85" t="b">
        <f>CX155</f>
        <v>0</v>
      </c>
      <c r="CZ653" s="85" t="b">
        <f>CZ157</f>
        <v>0</v>
      </c>
      <c r="DB653" s="85" t="b">
        <f>$DB$159</f>
        <v>0</v>
      </c>
      <c r="DC653" s="25"/>
      <c r="DD653" s="86"/>
      <c r="DE653" s="86"/>
      <c r="DF653" s="86"/>
      <c r="DG653" s="86"/>
      <c r="DH653" s="86"/>
      <c r="DJ653" s="104"/>
      <c r="DS653" s="86"/>
    </row>
    <row r="654" spans="6:123">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6"/>
      <c r="CF654" s="116" t="s">
        <v>328</v>
      </c>
      <c r="CG654" s="119" t="s">
        <v>328</v>
      </c>
      <c r="CH654" s="85" t="b">
        <f t="shared" si="90"/>
        <v>0</v>
      </c>
      <c r="CI654" s="25"/>
      <c r="CJ654" s="25"/>
      <c r="CK654" s="25"/>
      <c r="CP654" s="85" t="b">
        <f t="shared" si="98"/>
        <v>0</v>
      </c>
      <c r="CQ654" s="85" t="b">
        <f t="shared" si="99"/>
        <v>0</v>
      </c>
      <c r="CS654" s="85" t="b">
        <f>$CS$150</f>
        <v>0</v>
      </c>
      <c r="CY654" s="85" t="b">
        <f>CY156</f>
        <v>0</v>
      </c>
      <c r="DC654" s="25"/>
      <c r="DD654" s="86"/>
      <c r="DE654" s="86"/>
      <c r="DF654" s="86"/>
      <c r="DG654" s="86"/>
      <c r="DH654" s="86"/>
      <c r="DJ654" s="104"/>
      <c r="DS654" s="86"/>
    </row>
    <row r="655" spans="6:123">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6"/>
      <c r="CF655" s="116" t="s">
        <v>565</v>
      </c>
      <c r="CG655" s="119" t="s">
        <v>565</v>
      </c>
      <c r="CH655" s="85" t="b">
        <f t="shared" si="90"/>
        <v>0</v>
      </c>
      <c r="CI655" s="25"/>
      <c r="CJ655" s="25"/>
      <c r="CK655" s="25"/>
      <c r="CP655" s="85" t="b">
        <f t="shared" si="98"/>
        <v>0</v>
      </c>
      <c r="CQ655" s="85" t="b">
        <f t="shared" si="99"/>
        <v>0</v>
      </c>
      <c r="CU655" s="85" t="b">
        <f>$CU$152</f>
        <v>0</v>
      </c>
      <c r="CW655" s="85" t="b">
        <f>$CW$154</f>
        <v>0</v>
      </c>
      <c r="CX655" s="85" t="b">
        <f>CX155</f>
        <v>0</v>
      </c>
      <c r="CZ655" s="85" t="b">
        <f>CZ157</f>
        <v>0</v>
      </c>
      <c r="DB655" s="85" t="b">
        <f>$DB$159</f>
        <v>0</v>
      </c>
      <c r="DC655" s="25"/>
      <c r="DD655" s="86"/>
      <c r="DE655" s="86"/>
      <c r="DF655" s="86"/>
      <c r="DG655" s="86"/>
      <c r="DH655" s="86"/>
      <c r="DJ655" s="104"/>
      <c r="DS655" s="86"/>
    </row>
    <row r="656" spans="6:123">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6"/>
      <c r="CF656" s="116" t="s">
        <v>329</v>
      </c>
      <c r="CG656" s="119" t="s">
        <v>329</v>
      </c>
      <c r="CH656" s="85" t="b">
        <f t="shared" si="90"/>
        <v>0</v>
      </c>
      <c r="CI656" s="25"/>
      <c r="CJ656" s="25"/>
      <c r="CK656" s="25"/>
      <c r="CP656" s="85" t="b">
        <f t="shared" si="98"/>
        <v>0</v>
      </c>
      <c r="CQ656" s="85" t="b">
        <f t="shared" si="99"/>
        <v>0</v>
      </c>
      <c r="CS656" s="85" t="b">
        <f>$CS$150</f>
        <v>0</v>
      </c>
      <c r="CT656" s="85" t="b">
        <f>$CT$151</f>
        <v>0</v>
      </c>
      <c r="CV656" s="85" t="b">
        <f>CV153</f>
        <v>0</v>
      </c>
      <c r="CY656" s="85" t="b">
        <f>CY156</f>
        <v>0</v>
      </c>
      <c r="DC656" s="25"/>
      <c r="DD656" s="86"/>
      <c r="DE656" s="86"/>
      <c r="DF656" s="86"/>
      <c r="DG656" s="86"/>
      <c r="DH656" s="86"/>
      <c r="DJ656" s="104"/>
      <c r="DS656" s="86"/>
    </row>
    <row r="657" spans="6:123">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6"/>
      <c r="CF657" s="116" t="s">
        <v>516</v>
      </c>
      <c r="CG657" s="119" t="s">
        <v>516</v>
      </c>
      <c r="CH657" s="85" t="b">
        <f t="shared" si="90"/>
        <v>0</v>
      </c>
      <c r="CI657" s="25"/>
      <c r="CJ657" s="25"/>
      <c r="CK657" s="25"/>
      <c r="CP657" s="85" t="b">
        <f t="shared" si="98"/>
        <v>0</v>
      </c>
      <c r="CQ657" s="85" t="b">
        <f t="shared" si="99"/>
        <v>0</v>
      </c>
      <c r="CT657" s="85" t="b">
        <f>$CT$152</f>
        <v>0</v>
      </c>
      <c r="CU657" s="85" t="b">
        <f>$CU$152</f>
        <v>0</v>
      </c>
      <c r="CW657" s="85" t="b">
        <f>$CW$154</f>
        <v>0</v>
      </c>
      <c r="CZ657" s="85" t="b">
        <f>CZ157</f>
        <v>0</v>
      </c>
      <c r="DB657" s="85" t="b">
        <f>$DB$159</f>
        <v>0</v>
      </c>
      <c r="DC657" s="25"/>
      <c r="DD657" s="86"/>
      <c r="DE657" s="86"/>
      <c r="DF657" s="86"/>
      <c r="DG657" s="86"/>
      <c r="DH657" s="86"/>
      <c r="DJ657" s="104"/>
      <c r="DS657" s="86"/>
    </row>
    <row r="658" spans="6:123">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6"/>
      <c r="CF658" s="118" t="s">
        <v>331</v>
      </c>
      <c r="CG658" s="119" t="s">
        <v>331</v>
      </c>
      <c r="CH658" s="85" t="b">
        <f t="shared" si="90"/>
        <v>0</v>
      </c>
      <c r="CI658" s="25"/>
      <c r="CJ658" s="25"/>
      <c r="CK658" s="25"/>
      <c r="CP658" s="85" t="b">
        <f t="shared" si="98"/>
        <v>0</v>
      </c>
      <c r="CQ658" s="85" t="b">
        <f t="shared" si="99"/>
        <v>0</v>
      </c>
      <c r="CS658" s="85" t="b">
        <f>$CS$150</f>
        <v>0</v>
      </c>
      <c r="CY658" s="85" t="b">
        <f>CY156</f>
        <v>0</v>
      </c>
      <c r="DC658" s="25"/>
      <c r="DD658" s="86"/>
      <c r="DE658" s="86"/>
      <c r="DF658" s="86"/>
      <c r="DG658" s="86"/>
      <c r="DH658" s="86"/>
      <c r="DJ658" s="104"/>
      <c r="DS658" s="86"/>
    </row>
    <row r="659" spans="6:123">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6"/>
      <c r="CF659" s="116" t="str">
        <f>CF658&amp;"_1mM"</f>
        <v>p70S6Kβ_1mM</v>
      </c>
      <c r="CG659" s="116" t="str">
        <f>CG658&amp;"_1mM"</f>
        <v>p70S6Kβ_1mM</v>
      </c>
      <c r="CI659" s="25"/>
      <c r="CJ659" s="25"/>
      <c r="CK659" s="25"/>
      <c r="DC659" s="25"/>
      <c r="DD659" s="86"/>
      <c r="DE659" s="86"/>
      <c r="DF659" s="86"/>
      <c r="DG659" s="86"/>
      <c r="DH659" s="86"/>
      <c r="DJ659" s="104"/>
      <c r="DS659" s="86"/>
    </row>
    <row r="660" spans="6:123">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6"/>
      <c r="CF660" s="118" t="s">
        <v>332</v>
      </c>
      <c r="CG660" s="119" t="s">
        <v>332</v>
      </c>
      <c r="CH660" s="85" t="b">
        <f t="shared" si="90"/>
        <v>0</v>
      </c>
      <c r="CI660" s="25"/>
      <c r="CJ660" s="25"/>
      <c r="CK660" s="25"/>
      <c r="CP660" s="85" t="b">
        <f t="shared" ref="CP660:CP672" si="102">IF(COUNTIF(DJ:DJ,CF660)&gt;0,TRUE,FALSE)</f>
        <v>0</v>
      </c>
      <c r="CQ660" s="85" t="b">
        <f t="shared" ref="CQ660:CQ672" si="103">IF(COUNTIF($BU$164:$CB$339,CF660)&gt;0,TRUE,FALSE)</f>
        <v>0</v>
      </c>
      <c r="CS660" s="85" t="b">
        <f>$CS$150</f>
        <v>0</v>
      </c>
      <c r="CY660" s="85" t="b">
        <f>CY156</f>
        <v>0</v>
      </c>
      <c r="DC660" s="25"/>
      <c r="DD660" s="86"/>
      <c r="DE660" s="86"/>
      <c r="DF660" s="86"/>
      <c r="DG660" s="86"/>
      <c r="DH660" s="86"/>
      <c r="DJ660" s="104"/>
      <c r="DS660" s="86"/>
    </row>
    <row r="661" spans="6:123">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6"/>
      <c r="CF661" s="118" t="s">
        <v>886</v>
      </c>
      <c r="CG661" s="119" t="s">
        <v>886</v>
      </c>
      <c r="CH661" s="85" t="b">
        <f t="shared" ref="CH661" si="104">IF(COUNTIF(CP661:DC661,TRUE)=0,FALSE,TRUE)</f>
        <v>0</v>
      </c>
      <c r="CI661" s="25"/>
      <c r="CJ661" s="25"/>
      <c r="CK661" s="25"/>
      <c r="CP661" s="85" t="b">
        <f t="shared" si="102"/>
        <v>0</v>
      </c>
      <c r="CQ661" s="85" t="b">
        <f t="shared" si="103"/>
        <v>0</v>
      </c>
      <c r="CU661" s="85" t="b">
        <f>$CU$152</f>
        <v>0</v>
      </c>
      <c r="CW661" s="85" t="b">
        <f>$CW$154</f>
        <v>0</v>
      </c>
      <c r="CZ661" s="85" t="b">
        <f>$CZ$157</f>
        <v>0</v>
      </c>
      <c r="DB661" s="85" t="b">
        <f>$DB$159</f>
        <v>0</v>
      </c>
      <c r="DC661" s="25"/>
      <c r="DD661" s="86"/>
      <c r="DE661" s="86"/>
      <c r="DF661" s="86"/>
      <c r="DG661" s="86"/>
      <c r="DH661" s="86"/>
      <c r="DJ661" s="104"/>
      <c r="DS661" s="86"/>
    </row>
    <row r="662" spans="6:123">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6"/>
      <c r="CF662" s="118" t="s">
        <v>333</v>
      </c>
      <c r="CG662" s="119" t="s">
        <v>333</v>
      </c>
      <c r="CH662" s="85" t="b">
        <f t="shared" si="90"/>
        <v>0</v>
      </c>
      <c r="CI662" s="25"/>
      <c r="CJ662" s="25"/>
      <c r="CK662" s="25"/>
      <c r="CP662" s="85" t="b">
        <f t="shared" si="102"/>
        <v>0</v>
      </c>
      <c r="CQ662" s="85" t="b">
        <f t="shared" si="103"/>
        <v>0</v>
      </c>
      <c r="CS662" s="85" t="b">
        <f>$CS$150</f>
        <v>0</v>
      </c>
      <c r="CT662" s="85" t="b">
        <f>$CT$151</f>
        <v>0</v>
      </c>
      <c r="CY662" s="85" t="b">
        <f>CY156</f>
        <v>0</v>
      </c>
      <c r="DC662" s="25"/>
      <c r="DD662" s="86"/>
      <c r="DE662" s="86"/>
      <c r="DF662" s="86"/>
      <c r="DG662" s="86"/>
      <c r="DH662" s="86"/>
      <c r="DJ662" s="104"/>
      <c r="DS662" s="86"/>
    </row>
    <row r="663" spans="6:123">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6"/>
      <c r="CF663" s="116" t="s">
        <v>517</v>
      </c>
      <c r="CG663" s="119" t="s">
        <v>517</v>
      </c>
      <c r="CH663" s="85" t="b">
        <f t="shared" si="90"/>
        <v>0</v>
      </c>
      <c r="CI663" s="25"/>
      <c r="CJ663" s="25"/>
      <c r="CK663" s="25"/>
      <c r="CP663" s="85" t="b">
        <f t="shared" si="102"/>
        <v>0</v>
      </c>
      <c r="CQ663" s="85" t="b">
        <f t="shared" si="103"/>
        <v>0</v>
      </c>
      <c r="CT663" s="85" t="b">
        <f>$CT$152</f>
        <v>0</v>
      </c>
      <c r="CU663" s="85" t="b">
        <f>$CU$152</f>
        <v>0</v>
      </c>
      <c r="CW663" s="85" t="b">
        <f>$CW$154</f>
        <v>0</v>
      </c>
      <c r="CZ663" s="85" t="b">
        <f>CZ157</f>
        <v>0</v>
      </c>
      <c r="DB663" s="85" t="b">
        <f>$DB$159</f>
        <v>0</v>
      </c>
      <c r="DC663" s="25"/>
      <c r="DD663" s="86"/>
      <c r="DE663" s="86"/>
      <c r="DF663" s="86"/>
      <c r="DG663" s="86"/>
      <c r="DH663" s="86"/>
      <c r="DJ663" s="104"/>
    </row>
    <row r="664" spans="6:123">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6"/>
      <c r="CF664" s="116" t="s">
        <v>334</v>
      </c>
      <c r="CG664" s="119" t="s">
        <v>334</v>
      </c>
      <c r="CH664" s="85" t="b">
        <f t="shared" si="90"/>
        <v>0</v>
      </c>
      <c r="CI664" s="25"/>
      <c r="CJ664" s="25"/>
      <c r="CK664" s="25"/>
      <c r="CP664" s="85" t="b">
        <f t="shared" si="102"/>
        <v>0</v>
      </c>
      <c r="CQ664" s="85" t="b">
        <f t="shared" si="103"/>
        <v>0</v>
      </c>
      <c r="CS664" s="85" t="b">
        <f>$CS$150</f>
        <v>0</v>
      </c>
      <c r="CY664" s="85" t="b">
        <f>CY156</f>
        <v>0</v>
      </c>
      <c r="DC664" s="25"/>
      <c r="DD664" s="86"/>
      <c r="DE664" s="86"/>
      <c r="DG664" s="86"/>
      <c r="DH664" s="86"/>
      <c r="DJ664" s="104"/>
    </row>
    <row r="665" spans="6:123">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6"/>
      <c r="CF665" s="116" t="s">
        <v>335</v>
      </c>
      <c r="CG665" s="119" t="s">
        <v>335</v>
      </c>
      <c r="CH665" s="85" t="b">
        <f t="shared" si="90"/>
        <v>0</v>
      </c>
      <c r="CI665" s="25"/>
      <c r="CJ665" s="25"/>
      <c r="CK665" s="25"/>
      <c r="CP665" s="85" t="b">
        <f t="shared" si="102"/>
        <v>0</v>
      </c>
      <c r="CQ665" s="85" t="b">
        <f t="shared" si="103"/>
        <v>0</v>
      </c>
      <c r="CS665" s="85" t="b">
        <f>$CS$150</f>
        <v>0</v>
      </c>
      <c r="CY665" s="85" t="b">
        <f>CY156</f>
        <v>0</v>
      </c>
      <c r="DC665" s="25"/>
      <c r="DD665" s="86"/>
      <c r="DE665" s="86"/>
      <c r="DJ665" s="104"/>
    </row>
    <row r="666" spans="6:123">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6"/>
      <c r="CF666" s="116" t="s">
        <v>887</v>
      </c>
      <c r="CG666" s="119" t="s">
        <v>887</v>
      </c>
      <c r="CH666" s="85" t="b">
        <f t="shared" ref="CH666" si="105">IF(COUNTIF(CP666:DC666,TRUE)=0,FALSE,TRUE)</f>
        <v>0</v>
      </c>
      <c r="CI666" s="25"/>
      <c r="CJ666" s="25"/>
      <c r="CK666" s="25"/>
      <c r="CP666" s="85" t="b">
        <f t="shared" si="102"/>
        <v>0</v>
      </c>
      <c r="CQ666" s="85" t="b">
        <f t="shared" si="103"/>
        <v>0</v>
      </c>
      <c r="CU666" s="85" t="b">
        <f>$CU$152</f>
        <v>0</v>
      </c>
      <c r="CW666" s="85" t="b">
        <f>$CW$154</f>
        <v>0</v>
      </c>
      <c r="CZ666" s="85" t="b">
        <f>$CZ$157</f>
        <v>0</v>
      </c>
      <c r="DB666" s="85" t="b">
        <f>$DB$159</f>
        <v>0</v>
      </c>
      <c r="DC666" s="25"/>
      <c r="DD666" s="86"/>
      <c r="DE666" s="86"/>
      <c r="DJ666" s="104"/>
    </row>
    <row r="667" spans="6:123">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6"/>
      <c r="CF667" s="116" t="s">
        <v>336</v>
      </c>
      <c r="CG667" s="119" t="s">
        <v>336</v>
      </c>
      <c r="CH667" s="85" t="b">
        <f t="shared" si="90"/>
        <v>0</v>
      </c>
      <c r="CI667" s="25"/>
      <c r="CJ667" s="25"/>
      <c r="CK667" s="25"/>
      <c r="CP667" s="85" t="b">
        <f t="shared" si="102"/>
        <v>0</v>
      </c>
      <c r="CQ667" s="85" t="b">
        <f t="shared" si="103"/>
        <v>0</v>
      </c>
      <c r="CS667" s="85" t="b">
        <f>$CS$150</f>
        <v>0</v>
      </c>
      <c r="CY667" s="85" t="b">
        <f>CY156</f>
        <v>0</v>
      </c>
      <c r="DC667" s="25"/>
      <c r="DD667" s="86"/>
      <c r="DE667" s="86"/>
      <c r="DJ667" s="104"/>
    </row>
    <row r="668" spans="6:123">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6"/>
      <c r="CF668" s="116" t="s">
        <v>337</v>
      </c>
      <c r="CG668" s="119" t="s">
        <v>337</v>
      </c>
      <c r="CH668" s="85" t="b">
        <f t="shared" si="90"/>
        <v>0</v>
      </c>
      <c r="CI668" s="25"/>
      <c r="CJ668" s="25"/>
      <c r="CK668" s="25"/>
      <c r="CP668" s="85" t="b">
        <f t="shared" si="102"/>
        <v>0</v>
      </c>
      <c r="CQ668" s="85" t="b">
        <f t="shared" si="103"/>
        <v>0</v>
      </c>
      <c r="CS668" s="85" t="b">
        <f>$CS$150</f>
        <v>0</v>
      </c>
      <c r="CY668" s="85" t="b">
        <f>CY156</f>
        <v>0</v>
      </c>
      <c r="DC668" s="25"/>
      <c r="DD668" s="86"/>
      <c r="DE668" s="86"/>
      <c r="DJ668" s="104"/>
    </row>
    <row r="669" spans="6:123">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CF669" s="116" t="s">
        <v>888</v>
      </c>
      <c r="CG669" s="119" t="s">
        <v>888</v>
      </c>
      <c r="CH669" s="85" t="b">
        <f t="shared" ref="CH669" si="106">IF(COUNTIF(CP669:DC669,TRUE)=0,FALSE,TRUE)</f>
        <v>0</v>
      </c>
      <c r="CI669" s="25"/>
      <c r="CJ669" s="25"/>
      <c r="CK669" s="25"/>
      <c r="CP669" s="85" t="b">
        <f t="shared" si="102"/>
        <v>0</v>
      </c>
      <c r="CQ669" s="85" t="b">
        <f t="shared" si="103"/>
        <v>0</v>
      </c>
      <c r="CU669" s="85" t="b">
        <f>$CU$152</f>
        <v>0</v>
      </c>
      <c r="CW669" s="85" t="b">
        <f>$CW$154</f>
        <v>0</v>
      </c>
      <c r="CZ669" s="85" t="b">
        <f>$CZ$157</f>
        <v>0</v>
      </c>
      <c r="DB669" s="85" t="b">
        <f>$DB$159</f>
        <v>0</v>
      </c>
      <c r="DC669" s="25"/>
      <c r="DD669" s="86"/>
      <c r="DE669" s="86"/>
      <c r="DJ669" s="104"/>
    </row>
    <row r="670" spans="6:123">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CF670" s="116" t="s">
        <v>339</v>
      </c>
      <c r="CG670" s="119" t="s">
        <v>339</v>
      </c>
      <c r="CH670" s="85" t="b">
        <f t="shared" si="90"/>
        <v>0</v>
      </c>
      <c r="CI670" s="25"/>
      <c r="CJ670" s="25"/>
      <c r="CK670" s="25"/>
      <c r="CP670" s="85" t="b">
        <f t="shared" si="102"/>
        <v>0</v>
      </c>
      <c r="CQ670" s="85" t="b">
        <f t="shared" si="103"/>
        <v>0</v>
      </c>
      <c r="CS670" s="85" t="b">
        <f>$CS$150</f>
        <v>0</v>
      </c>
      <c r="CT670" s="85" t="b">
        <f>$CT$151</f>
        <v>0</v>
      </c>
      <c r="CY670" s="85" t="b">
        <f>CY156</f>
        <v>0</v>
      </c>
      <c r="DC670" s="25"/>
      <c r="DD670" s="86"/>
      <c r="DE670" s="86"/>
      <c r="DJ670" s="104"/>
    </row>
    <row r="671" spans="6:123">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CF671" s="116" t="s">
        <v>566</v>
      </c>
      <c r="CG671" s="119" t="s">
        <v>566</v>
      </c>
      <c r="CH671" s="85" t="b">
        <f t="shared" si="90"/>
        <v>0</v>
      </c>
      <c r="CI671" s="25"/>
      <c r="CJ671" s="25"/>
      <c r="CK671" s="25"/>
      <c r="CP671" s="85" t="b">
        <f t="shared" si="102"/>
        <v>0</v>
      </c>
      <c r="CQ671" s="85" t="b">
        <f t="shared" si="103"/>
        <v>0</v>
      </c>
      <c r="CT671" s="85" t="b">
        <f>$CT$152</f>
        <v>0</v>
      </c>
      <c r="CU671" s="85" t="b">
        <f>$CU$152</f>
        <v>0</v>
      </c>
      <c r="CW671" s="85" t="b">
        <f>$CW$154</f>
        <v>0</v>
      </c>
      <c r="CZ671" s="85" t="b">
        <f>CZ157</f>
        <v>0</v>
      </c>
      <c r="DB671" s="85" t="b">
        <f>$DB$159</f>
        <v>0</v>
      </c>
      <c r="DC671" s="25"/>
      <c r="DD671" s="86"/>
      <c r="DE671" s="86"/>
      <c r="DJ671" s="104"/>
    </row>
    <row r="672" spans="6:123">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CF672" s="116" t="s">
        <v>340</v>
      </c>
      <c r="CG672" s="119" t="s">
        <v>340</v>
      </c>
      <c r="CH672" s="85" t="b">
        <f t="shared" si="90"/>
        <v>0</v>
      </c>
      <c r="CI672" s="25"/>
      <c r="CJ672" s="25"/>
      <c r="CK672" s="25"/>
      <c r="CP672" s="85" t="b">
        <f t="shared" si="102"/>
        <v>0</v>
      </c>
      <c r="CQ672" s="85" t="b">
        <f t="shared" si="103"/>
        <v>0</v>
      </c>
      <c r="CS672" s="85" t="b">
        <f>$CS$150</f>
        <v>0</v>
      </c>
      <c r="CY672" s="85" t="b">
        <f>CY156</f>
        <v>0</v>
      </c>
      <c r="DC672" s="25"/>
      <c r="DD672" s="86"/>
      <c r="DE672" s="86"/>
      <c r="DJ672" s="78"/>
    </row>
    <row r="673" spans="6:11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CF673" s="116" t="str">
        <f>CF672&amp;"_1mM"</f>
        <v>PDHK2_1mM</v>
      </c>
      <c r="CG673" s="116" t="str">
        <f>CG672&amp;"_1mM"</f>
        <v>PDHK2_1mM</v>
      </c>
      <c r="CI673" s="25"/>
      <c r="CJ673" s="25"/>
      <c r="CK673" s="25"/>
      <c r="DC673" s="25"/>
      <c r="DD673" s="86"/>
      <c r="DE673" s="86"/>
      <c r="DJ673" s="104"/>
    </row>
    <row r="674" spans="6:11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CF674" s="116" t="s">
        <v>341</v>
      </c>
      <c r="CG674" s="119" t="s">
        <v>341</v>
      </c>
      <c r="CH674" s="85" t="b">
        <f t="shared" si="90"/>
        <v>0</v>
      </c>
      <c r="CI674" s="25"/>
      <c r="CJ674" s="25"/>
      <c r="CK674" s="25"/>
      <c r="CP674" s="85" t="b">
        <f>IF(COUNTIF(DJ:DJ,CF674)&gt;0,TRUE,FALSE)</f>
        <v>0</v>
      </c>
      <c r="CQ674" s="85" t="b">
        <f>IF(COUNTIF($BU$164:$CB$339,CF674)&gt;0,TRUE,FALSE)</f>
        <v>0</v>
      </c>
      <c r="CS674" s="85" t="b">
        <f>$CS$150</f>
        <v>0</v>
      </c>
      <c r="CY674" s="85" t="b">
        <f>CY156</f>
        <v>0</v>
      </c>
      <c r="DC674" s="25"/>
      <c r="DD674" s="86"/>
      <c r="DE674" s="86"/>
      <c r="DJ674" s="104"/>
    </row>
    <row r="675" spans="6:11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CF675" s="116" t="str">
        <f>CF674&amp;"_1mM"</f>
        <v>PDHK4_1mM</v>
      </c>
      <c r="CG675" s="116" t="str">
        <f>CG674&amp;"_1mM"</f>
        <v>PDHK4_1mM</v>
      </c>
      <c r="CI675" s="25"/>
      <c r="CJ675" s="25"/>
      <c r="CK675" s="25"/>
      <c r="DC675" s="25"/>
      <c r="DD675" s="86"/>
      <c r="DE675" s="86"/>
      <c r="DJ675" s="104"/>
    </row>
    <row r="676" spans="6:11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CF676" s="116" t="s">
        <v>342</v>
      </c>
      <c r="CG676" s="119" t="s">
        <v>342</v>
      </c>
      <c r="CH676" s="85" t="b">
        <f t="shared" si="90"/>
        <v>0</v>
      </c>
      <c r="CI676" s="25"/>
      <c r="CJ676" s="25"/>
      <c r="CK676" s="25"/>
      <c r="CP676" s="85" t="b">
        <f>IF(COUNTIF(DJ:DJ,CF676)&gt;0,TRUE,FALSE)</f>
        <v>0</v>
      </c>
      <c r="CQ676" s="85" t="b">
        <f>IF(COUNTIF($BU$164:$CB$339,CF676)&gt;0,TRUE,FALSE)</f>
        <v>0</v>
      </c>
      <c r="CS676" s="85" t="b">
        <f>$CS$150</f>
        <v>0</v>
      </c>
      <c r="CT676" s="85" t="b">
        <f>$CT$151</f>
        <v>0</v>
      </c>
      <c r="CY676" s="85" t="b">
        <f>CY156</f>
        <v>0</v>
      </c>
      <c r="DC676" s="25"/>
      <c r="DD676" s="86"/>
      <c r="DE676" s="86"/>
      <c r="DJ676" s="104"/>
    </row>
    <row r="677" spans="6:11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CF677" s="116" t="s">
        <v>518</v>
      </c>
      <c r="CG677" s="119" t="s">
        <v>518</v>
      </c>
      <c r="CH677" s="85" t="b">
        <f t="shared" si="90"/>
        <v>0</v>
      </c>
      <c r="CI677" s="25"/>
      <c r="CJ677" s="25"/>
      <c r="CK677" s="25"/>
      <c r="CP677" s="85" t="b">
        <f>IF(COUNTIF(DJ:DJ,CF677)&gt;0,TRUE,FALSE)</f>
        <v>0</v>
      </c>
      <c r="CQ677" s="85" t="b">
        <f>IF(COUNTIF($BU$164:$CB$339,CF677)&gt;0,TRUE,FALSE)</f>
        <v>0</v>
      </c>
      <c r="CT677" s="85" t="b">
        <f>$CT$152</f>
        <v>0</v>
      </c>
      <c r="CU677" s="85" t="b">
        <f>$CU$152</f>
        <v>0</v>
      </c>
      <c r="CW677" s="85" t="b">
        <f>$CW$154</f>
        <v>0</v>
      </c>
      <c r="CZ677" s="85" t="b">
        <f>CZ157</f>
        <v>0</v>
      </c>
      <c r="DB677" s="85" t="b">
        <f>$DB$159</f>
        <v>0</v>
      </c>
      <c r="DC677" s="25"/>
      <c r="DD677" s="86"/>
      <c r="DE677" s="86"/>
      <c r="DJ677" s="104"/>
    </row>
    <row r="678" spans="6:11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CD678" s="143" t="s">
        <v>926</v>
      </c>
      <c r="CF678" s="116" t="s">
        <v>344</v>
      </c>
      <c r="CG678" s="119" t="s">
        <v>344</v>
      </c>
      <c r="CH678" s="85" t="b">
        <f t="shared" si="90"/>
        <v>0</v>
      </c>
      <c r="CI678" s="25"/>
      <c r="CJ678" s="25"/>
      <c r="CK678" s="25"/>
      <c r="CP678" s="85" t="b">
        <f>IF(COUNTIF(DJ:DJ,CF678)&gt;0,TRUE,FALSE)</f>
        <v>0</v>
      </c>
      <c r="CQ678" s="85" t="b">
        <f>IF(COUNTIF($BU$164:$CB$339,CF678)&gt;0,TRUE,FALSE)</f>
        <v>0</v>
      </c>
      <c r="CS678" s="85" t="b">
        <f>$CS$150</f>
        <v>0</v>
      </c>
      <c r="CY678" s="85" t="b">
        <f>CY156</f>
        <v>0</v>
      </c>
      <c r="DC678" s="25"/>
      <c r="DD678" s="86"/>
      <c r="DE678" s="86"/>
      <c r="DJ678" s="104"/>
    </row>
    <row r="679" spans="6:11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CF679" s="116" t="s">
        <v>345</v>
      </c>
      <c r="CG679" s="119" t="s">
        <v>345</v>
      </c>
      <c r="CH679" s="85" t="b">
        <f t="shared" ref="CH679:CH771" si="107">IF(COUNTIF(CP679:DC679,TRUE)=0,FALSE,TRUE)</f>
        <v>0</v>
      </c>
      <c r="CI679" s="25"/>
      <c r="CJ679" s="25"/>
      <c r="CK679" s="25"/>
      <c r="CP679" s="85" t="b">
        <f>IF(COUNTIF(DJ:DJ,CF679)&gt;0,TRUE,FALSE)</f>
        <v>0</v>
      </c>
      <c r="CQ679" s="85" t="b">
        <f>IF(COUNTIF($BU$164:$CB$339,CF679)&gt;0,TRUE,FALSE)</f>
        <v>0</v>
      </c>
      <c r="CS679" s="85" t="b">
        <f>$CS$150</f>
        <v>0</v>
      </c>
      <c r="CY679" s="85" t="b">
        <f>CY156</f>
        <v>0</v>
      </c>
      <c r="DC679" s="25"/>
      <c r="DD679" s="86"/>
      <c r="DE679" s="86"/>
      <c r="DJ679" s="104"/>
    </row>
    <row r="680" spans="6:11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CF680" s="116" t="str">
        <f>CF679&amp;"_1mM"</f>
        <v>PGK_1mM</v>
      </c>
      <c r="CG680" s="116" t="str">
        <f>CG679&amp;"_1mM"</f>
        <v>PGK_1mM</v>
      </c>
      <c r="CI680" s="25"/>
      <c r="CJ680" s="25"/>
      <c r="CK680" s="25"/>
      <c r="DC680" s="25"/>
      <c r="DD680" s="86"/>
      <c r="DE680" s="86"/>
      <c r="DJ680" s="104"/>
    </row>
    <row r="681" spans="6:11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CF681" s="116" t="s">
        <v>346</v>
      </c>
      <c r="CG681" s="119" t="s">
        <v>346</v>
      </c>
      <c r="CH681" s="85" t="b">
        <f t="shared" si="107"/>
        <v>0</v>
      </c>
      <c r="CI681" s="25"/>
      <c r="CJ681" s="25"/>
      <c r="CK681" s="25"/>
      <c r="CP681" s="85" t="b">
        <f>IF(COUNTIF(DJ:DJ,CF681)&gt;0,TRUE,FALSE)</f>
        <v>0</v>
      </c>
      <c r="CQ681" s="85" t="b">
        <f>IF(COUNTIF($BU$164:$CB$339,CF681)&gt;0,TRUE,FALSE)</f>
        <v>0</v>
      </c>
      <c r="CS681" s="85" t="b">
        <f>$CS$150</f>
        <v>0</v>
      </c>
      <c r="CY681" s="85" t="b">
        <f>CY156</f>
        <v>0</v>
      </c>
      <c r="DC681" s="25"/>
      <c r="DD681" s="86"/>
      <c r="DE681" s="86"/>
      <c r="DJ681" s="104"/>
    </row>
    <row r="682" spans="6:11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CF682" s="116" t="str">
        <f>CF681&amp;"_1mM"</f>
        <v>PHKG1_1mM</v>
      </c>
      <c r="CG682" s="116" t="str">
        <f>CG681&amp;"_1mM"</f>
        <v>PHKG1_1mM</v>
      </c>
      <c r="CI682" s="25"/>
      <c r="CJ682" s="25"/>
      <c r="CK682" s="25"/>
      <c r="DC682" s="25"/>
      <c r="DD682" s="86"/>
      <c r="DE682" s="86"/>
      <c r="DJ682" s="104"/>
    </row>
    <row r="683" spans="6:11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CF683" s="116" t="s">
        <v>347</v>
      </c>
      <c r="CG683" s="119" t="s">
        <v>347</v>
      </c>
      <c r="CH683" s="85" t="b">
        <f t="shared" si="107"/>
        <v>0</v>
      </c>
      <c r="CI683" s="25"/>
      <c r="CJ683" s="25"/>
      <c r="CK683" s="25"/>
      <c r="CP683" s="85" t="b">
        <f>IF(COUNTIF(DJ:DJ,CF683)&gt;0,TRUE,FALSE)</f>
        <v>0</v>
      </c>
      <c r="CQ683" s="85" t="b">
        <f>IF(COUNTIF($BU$164:$CB$339,CF683)&gt;0,TRUE,FALSE)</f>
        <v>0</v>
      </c>
      <c r="CS683" s="85" t="b">
        <f>$CS$150</f>
        <v>0</v>
      </c>
      <c r="CY683" s="85" t="b">
        <f>CY156</f>
        <v>0</v>
      </c>
      <c r="DC683" s="25"/>
      <c r="DD683" s="86"/>
      <c r="DE683" s="86"/>
      <c r="DJ683" s="104"/>
    </row>
    <row r="684" spans="6:11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CF684" s="116" t="str">
        <f>CF683&amp;"_1mM"</f>
        <v>PHKG2_1mM</v>
      </c>
      <c r="CG684" s="116" t="str">
        <f>CG683&amp;"_1mM"</f>
        <v>PHKG2_1mM</v>
      </c>
      <c r="CI684" s="25"/>
      <c r="CJ684" s="25"/>
      <c r="CK684" s="25"/>
      <c r="DC684" s="25"/>
      <c r="DD684" s="86"/>
      <c r="DE684" s="86"/>
      <c r="DJ684" s="104"/>
    </row>
    <row r="685" spans="6:11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CF685" s="116" t="s">
        <v>349</v>
      </c>
      <c r="CG685" s="119" t="s">
        <v>349</v>
      </c>
      <c r="CH685" s="85" t="b">
        <f t="shared" si="107"/>
        <v>0</v>
      </c>
      <c r="CI685" s="25"/>
      <c r="CJ685" s="25"/>
      <c r="CK685" s="25"/>
      <c r="CP685" s="85" t="b">
        <f t="shared" ref="CP685:CP695" si="108">IF(COUNTIF(DJ:DJ,CF685)&gt;0,TRUE,FALSE)</f>
        <v>0</v>
      </c>
      <c r="CQ685" s="85" t="b">
        <f t="shared" ref="CQ685:CQ695" si="109">IF(COUNTIF($BU$164:$CB$339,CF685)&gt;0,TRUE,FALSE)</f>
        <v>0</v>
      </c>
      <c r="CS685" s="85" t="b">
        <f>$CS$150</f>
        <v>0</v>
      </c>
      <c r="CT685" s="85" t="b">
        <f>$CT$151</f>
        <v>0</v>
      </c>
      <c r="CV685" s="85" t="b">
        <f>CV153</f>
        <v>0</v>
      </c>
      <c r="CY685" s="85" t="b">
        <f>CY156</f>
        <v>0</v>
      </c>
      <c r="DC685" s="25"/>
      <c r="DD685" s="86"/>
      <c r="DE685" s="86"/>
      <c r="DJ685" s="104"/>
    </row>
    <row r="686" spans="6:11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CF686" s="116" t="s">
        <v>519</v>
      </c>
      <c r="CG686" s="119" t="s">
        <v>519</v>
      </c>
      <c r="CH686" s="85" t="b">
        <f t="shared" si="107"/>
        <v>0</v>
      </c>
      <c r="CI686" s="25"/>
      <c r="CJ686" s="25"/>
      <c r="CK686" s="25"/>
      <c r="CP686" s="85" t="b">
        <f t="shared" si="108"/>
        <v>0</v>
      </c>
      <c r="CQ686" s="85" t="b">
        <f t="shared" si="109"/>
        <v>0</v>
      </c>
      <c r="CT686" s="85" t="b">
        <f>$CT$152</f>
        <v>0</v>
      </c>
      <c r="CU686" s="85" t="b">
        <f>$CU$152</f>
        <v>0</v>
      </c>
      <c r="CW686" s="85" t="b">
        <f>$CW$154</f>
        <v>0</v>
      </c>
      <c r="CZ686" s="85" t="b">
        <f>CZ157</f>
        <v>0</v>
      </c>
      <c r="DB686" s="85" t="b">
        <f>$DB$159</f>
        <v>0</v>
      </c>
      <c r="DC686" s="25"/>
      <c r="DD686" s="86"/>
      <c r="DE686" s="86"/>
      <c r="DJ686" s="104"/>
    </row>
    <row r="687" spans="6:11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CF687" s="116" t="s">
        <v>350</v>
      </c>
      <c r="CG687" s="119" t="s">
        <v>350</v>
      </c>
      <c r="CH687" s="85" t="b">
        <f t="shared" si="107"/>
        <v>0</v>
      </c>
      <c r="CI687" s="25"/>
      <c r="CJ687" s="25"/>
      <c r="CK687" s="25"/>
      <c r="CP687" s="85" t="b">
        <f t="shared" si="108"/>
        <v>0</v>
      </c>
      <c r="CQ687" s="85" t="b">
        <f t="shared" si="109"/>
        <v>0</v>
      </c>
      <c r="CS687" s="85" t="b">
        <f>$CS$150</f>
        <v>0</v>
      </c>
      <c r="CV687" s="85" t="b">
        <f>CV153</f>
        <v>0</v>
      </c>
      <c r="CY687" s="85" t="b">
        <f>CY156</f>
        <v>0</v>
      </c>
      <c r="DC687" s="25"/>
      <c r="DD687" s="86"/>
      <c r="DE687" s="86"/>
      <c r="DJ687" s="104"/>
    </row>
    <row r="688" spans="6:11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CF688" s="116" t="s">
        <v>520</v>
      </c>
      <c r="CG688" s="119" t="s">
        <v>520</v>
      </c>
      <c r="CH688" s="85" t="b">
        <f t="shared" si="107"/>
        <v>0</v>
      </c>
      <c r="CI688" s="25"/>
      <c r="CJ688" s="25"/>
      <c r="CK688" s="25"/>
      <c r="CP688" s="85" t="b">
        <f t="shared" si="108"/>
        <v>0</v>
      </c>
      <c r="CQ688" s="85" t="b">
        <f t="shared" si="109"/>
        <v>0</v>
      </c>
      <c r="CU688" s="85" t="b">
        <f>$CU$152</f>
        <v>0</v>
      </c>
      <c r="CW688" s="85" t="b">
        <f>$CW$154</f>
        <v>0</v>
      </c>
      <c r="CZ688" s="85" t="b">
        <f>CZ157</f>
        <v>0</v>
      </c>
      <c r="DB688" s="85" t="b">
        <f>$DB$159</f>
        <v>0</v>
      </c>
      <c r="DC688" s="25"/>
      <c r="DD688" s="86"/>
      <c r="DE688" s="86"/>
      <c r="DJ688" s="104"/>
    </row>
    <row r="689" spans="6:11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CF689" s="116" t="s">
        <v>351</v>
      </c>
      <c r="CG689" s="119" t="s">
        <v>351</v>
      </c>
      <c r="CH689" s="85" t="b">
        <f t="shared" si="107"/>
        <v>0</v>
      </c>
      <c r="CI689" s="25"/>
      <c r="CJ689" s="25"/>
      <c r="CK689" s="25"/>
      <c r="CP689" s="85" t="b">
        <f t="shared" si="108"/>
        <v>0</v>
      </c>
      <c r="CQ689" s="85" t="b">
        <f t="shared" si="109"/>
        <v>0</v>
      </c>
      <c r="CS689" s="85" t="b">
        <f>$CS$150</f>
        <v>0</v>
      </c>
      <c r="CY689" s="85" t="b">
        <f>CY156</f>
        <v>0</v>
      </c>
      <c r="DC689" s="25"/>
      <c r="DD689" s="86"/>
      <c r="DE689" s="86"/>
      <c r="DJ689" s="104"/>
    </row>
    <row r="690" spans="6:11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CF690" s="116" t="s">
        <v>889</v>
      </c>
      <c r="CG690" s="119" t="s">
        <v>889</v>
      </c>
      <c r="CH690" s="85" t="b">
        <f t="shared" ref="CH690" si="110">IF(COUNTIF(CP690:DC690,TRUE)=0,FALSE,TRUE)</f>
        <v>0</v>
      </c>
      <c r="CI690" s="25"/>
      <c r="CJ690" s="25"/>
      <c r="CK690" s="25"/>
      <c r="CP690" s="85" t="b">
        <f t="shared" si="108"/>
        <v>0</v>
      </c>
      <c r="CQ690" s="85" t="b">
        <f t="shared" si="109"/>
        <v>0</v>
      </c>
      <c r="CU690" s="85" t="b">
        <f>$CU$152</f>
        <v>0</v>
      </c>
      <c r="CW690" s="85" t="b">
        <f>$CW$154</f>
        <v>0</v>
      </c>
      <c r="CZ690" s="85" t="b">
        <f>$CZ$157</f>
        <v>0</v>
      </c>
      <c r="DB690" s="85" t="b">
        <f>$DB$159</f>
        <v>0</v>
      </c>
      <c r="DC690" s="25"/>
      <c r="DD690" s="86"/>
      <c r="DE690" s="86"/>
      <c r="DJ690" s="104"/>
    </row>
    <row r="691" spans="6:11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CF691" s="116" t="s">
        <v>352</v>
      </c>
      <c r="CG691" s="119" t="s">
        <v>352</v>
      </c>
      <c r="CH691" s="85" t="b">
        <f t="shared" si="107"/>
        <v>0</v>
      </c>
      <c r="CI691" s="25"/>
      <c r="CJ691" s="25"/>
      <c r="CK691" s="25"/>
      <c r="CP691" s="85" t="b">
        <f t="shared" si="108"/>
        <v>0</v>
      </c>
      <c r="CQ691" s="85" t="b">
        <f t="shared" si="109"/>
        <v>0</v>
      </c>
      <c r="CS691" s="85" t="b">
        <f>$CS$150</f>
        <v>0</v>
      </c>
      <c r="CT691" s="85" t="b">
        <f>$CT$151</f>
        <v>0</v>
      </c>
      <c r="CY691" s="85" t="b">
        <f>CY156</f>
        <v>0</v>
      </c>
      <c r="DC691" s="25"/>
      <c r="DD691" s="86"/>
      <c r="DE691" s="86"/>
      <c r="DJ691" s="104"/>
    </row>
    <row r="692" spans="6:11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CF692" s="116" t="s">
        <v>521</v>
      </c>
      <c r="CG692" s="119" t="s">
        <v>521</v>
      </c>
      <c r="CH692" s="85" t="b">
        <f t="shared" si="107"/>
        <v>0</v>
      </c>
      <c r="CI692" s="25"/>
      <c r="CJ692" s="25"/>
      <c r="CK692" s="25"/>
      <c r="CP692" s="85" t="b">
        <f t="shared" si="108"/>
        <v>0</v>
      </c>
      <c r="CQ692" s="85" t="b">
        <f t="shared" si="109"/>
        <v>0</v>
      </c>
      <c r="CT692" s="85" t="b">
        <f>$CT$152</f>
        <v>0</v>
      </c>
      <c r="CU692" s="85" t="b">
        <f>$CU$152</f>
        <v>0</v>
      </c>
      <c r="CW692" s="85" t="b">
        <f>$CW$154</f>
        <v>0</v>
      </c>
      <c r="CZ692" s="85" t="b">
        <f>CZ157</f>
        <v>0</v>
      </c>
      <c r="DB692" s="85" t="b">
        <f>$DB$159</f>
        <v>0</v>
      </c>
      <c r="DC692" s="25"/>
      <c r="DD692" s="86"/>
      <c r="DE692" s="86"/>
      <c r="DJ692" s="104"/>
    </row>
    <row r="693" spans="6:11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CF693" s="116" t="s">
        <v>355</v>
      </c>
      <c r="CG693" s="119" t="s">
        <v>355</v>
      </c>
      <c r="CH693" s="85" t="b">
        <f t="shared" si="107"/>
        <v>0</v>
      </c>
      <c r="CI693" s="25"/>
      <c r="CJ693" s="25"/>
      <c r="CK693" s="25"/>
      <c r="CP693" s="85" t="b">
        <f t="shared" si="108"/>
        <v>0</v>
      </c>
      <c r="CQ693" s="85" t="b">
        <f t="shared" si="109"/>
        <v>0</v>
      </c>
      <c r="CS693" s="85" t="b">
        <f>$CS$150</f>
        <v>0</v>
      </c>
      <c r="CY693" s="85" t="b">
        <f>CY156</f>
        <v>0</v>
      </c>
      <c r="DC693" s="25"/>
      <c r="DD693" s="86"/>
      <c r="DE693" s="86"/>
      <c r="DJ693" s="115"/>
    </row>
    <row r="694" spans="6:11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CF694" s="116" t="str">
        <f>CF693&amp;"_1mM"</f>
        <v>PKACβ_1mM</v>
      </c>
      <c r="CG694" s="116" t="str">
        <f>CG693&amp;"_1mM"</f>
        <v>PKACβ_1mM</v>
      </c>
      <c r="CH694" s="85" t="b">
        <f t="shared" si="107"/>
        <v>0</v>
      </c>
      <c r="CI694" s="25"/>
      <c r="CJ694" s="25"/>
      <c r="CK694" s="25"/>
      <c r="CP694" s="85" t="b">
        <f t="shared" si="108"/>
        <v>0</v>
      </c>
      <c r="CQ694" s="85" t="b">
        <f t="shared" si="109"/>
        <v>0</v>
      </c>
      <c r="CU694" s="85" t="b">
        <f>$CU$152</f>
        <v>0</v>
      </c>
      <c r="CW694" s="85" t="b">
        <f>$CW$154</f>
        <v>0</v>
      </c>
      <c r="CZ694" s="85" t="b">
        <f>$CZ$157</f>
        <v>0</v>
      </c>
      <c r="DB694" s="85" t="b">
        <f>$DB$159</f>
        <v>0</v>
      </c>
      <c r="DC694" s="25"/>
      <c r="DD694" s="86"/>
      <c r="DE694" s="86"/>
    </row>
    <row r="695" spans="6:11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CF695" s="116" t="s">
        <v>356</v>
      </c>
      <c r="CG695" s="119" t="s">
        <v>356</v>
      </c>
      <c r="CH695" s="85" t="b">
        <f t="shared" si="107"/>
        <v>0</v>
      </c>
      <c r="CI695" s="25"/>
      <c r="CJ695" s="25"/>
      <c r="CK695" s="25"/>
      <c r="CP695" s="85" t="b">
        <f t="shared" si="108"/>
        <v>0</v>
      </c>
      <c r="CQ695" s="85" t="b">
        <f t="shared" si="109"/>
        <v>0</v>
      </c>
      <c r="CS695" s="85" t="b">
        <f>$CS$150</f>
        <v>0</v>
      </c>
      <c r="CY695" s="85" t="b">
        <f>CY156</f>
        <v>0</v>
      </c>
      <c r="DC695" s="25"/>
      <c r="DD695" s="86"/>
      <c r="DE695" s="86"/>
    </row>
    <row r="696" spans="6:11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CF696" s="116" t="str">
        <f>CF695&amp;"_1mM"</f>
        <v>PKACγ_1mM</v>
      </c>
      <c r="CG696" s="116" t="str">
        <f>CG695&amp;"_1mM"</f>
        <v>PKACγ_1mM</v>
      </c>
      <c r="CI696" s="25"/>
      <c r="CJ696" s="25"/>
      <c r="CK696" s="25"/>
      <c r="DC696" s="25"/>
      <c r="DD696" s="86"/>
      <c r="DE696" s="86"/>
    </row>
    <row r="697" spans="6:11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CF697" s="116" t="s">
        <v>357</v>
      </c>
      <c r="CG697" s="119" t="s">
        <v>357</v>
      </c>
      <c r="CH697" s="85" t="b">
        <f t="shared" si="107"/>
        <v>0</v>
      </c>
      <c r="CI697" s="25"/>
      <c r="CJ697" s="25"/>
      <c r="CK697" s="25"/>
      <c r="CP697" s="85" t="b">
        <f>IF(COUNTIF(DJ:DJ,CF697)&gt;0,TRUE,FALSE)</f>
        <v>0</v>
      </c>
      <c r="CQ697" s="85" t="b">
        <f>IF(COUNTIF($BU$164:$CB$339,CF697)&gt;0,TRUE,FALSE)</f>
        <v>0</v>
      </c>
      <c r="CS697" s="85" t="b">
        <f>$CS$150</f>
        <v>0</v>
      </c>
      <c r="CT697" s="85" t="b">
        <f>$CT$151</f>
        <v>0</v>
      </c>
      <c r="CY697" s="85" t="b">
        <f>CY156</f>
        <v>0</v>
      </c>
      <c r="DC697" s="25"/>
      <c r="DD697" s="86"/>
      <c r="DE697" s="86"/>
    </row>
    <row r="698" spans="6:11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CF698" s="116" t="s">
        <v>522</v>
      </c>
      <c r="CG698" s="119" t="s">
        <v>522</v>
      </c>
      <c r="CH698" s="85" t="b">
        <f t="shared" si="107"/>
        <v>0</v>
      </c>
      <c r="CI698" s="25"/>
      <c r="CJ698" s="25"/>
      <c r="CK698" s="25"/>
      <c r="CP698" s="85" t="b">
        <f>IF(COUNTIF(DJ:DJ,CF698)&gt;0,TRUE,FALSE)</f>
        <v>0</v>
      </c>
      <c r="CQ698" s="85" t="b">
        <f>IF(COUNTIF($BU$164:$CB$339,CF698)&gt;0,TRUE,FALSE)</f>
        <v>0</v>
      </c>
      <c r="CT698" s="85" t="b">
        <f>$CT$152</f>
        <v>0</v>
      </c>
      <c r="CU698" s="85" t="b">
        <f>$CU$152</f>
        <v>0</v>
      </c>
      <c r="CW698" s="85" t="b">
        <f>$CW$154</f>
        <v>0</v>
      </c>
      <c r="CZ698" s="85" t="b">
        <f>CZ157</f>
        <v>0</v>
      </c>
      <c r="DB698" s="85" t="b">
        <f>$DB$159</f>
        <v>0</v>
      </c>
      <c r="DC698" s="25"/>
      <c r="DD698" s="86"/>
      <c r="DE698" s="86"/>
    </row>
    <row r="699" spans="6:11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CF699" s="116" t="s">
        <v>358</v>
      </c>
      <c r="CG699" s="119" t="s">
        <v>358</v>
      </c>
      <c r="CH699" s="85" t="b">
        <f t="shared" si="107"/>
        <v>0</v>
      </c>
      <c r="CI699" s="25"/>
      <c r="CJ699" s="25"/>
      <c r="CK699" s="25"/>
      <c r="CP699" s="85" t="b">
        <f>IF(COUNTIF(DJ:DJ,CF699)&gt;0,TRUE,FALSE)</f>
        <v>0</v>
      </c>
      <c r="CQ699" s="85" t="b">
        <f>IF(COUNTIF($BU$164:$CB$339,CF699)&gt;0,TRUE,FALSE)</f>
        <v>0</v>
      </c>
      <c r="CS699" s="85" t="b">
        <f>$CS$150</f>
        <v>0</v>
      </c>
      <c r="CY699" s="85" t="b">
        <f>CY156</f>
        <v>0</v>
      </c>
      <c r="DC699" s="25"/>
      <c r="DD699" s="86"/>
      <c r="DE699" s="86"/>
    </row>
    <row r="700" spans="6:11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CF700" s="116" t="str">
        <f>CF699&amp;"_1mM"</f>
        <v>PKCβ1_1mM</v>
      </c>
      <c r="CG700" s="116" t="str">
        <f>CG699&amp;"_1mM"</f>
        <v>PKCβ1_1mM</v>
      </c>
      <c r="CI700" s="25"/>
      <c r="CJ700" s="25"/>
      <c r="CK700" s="25"/>
      <c r="DC700" s="25"/>
      <c r="DD700" s="86"/>
      <c r="DE700" s="86"/>
    </row>
    <row r="701" spans="6:11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CF701" s="118" t="s">
        <v>361</v>
      </c>
      <c r="CG701" s="119" t="s">
        <v>361</v>
      </c>
      <c r="CH701" s="85" t="b">
        <f t="shared" si="107"/>
        <v>0</v>
      </c>
      <c r="CI701" s="25"/>
      <c r="CJ701" s="25"/>
      <c r="CK701" s="25"/>
      <c r="CP701" s="85" t="b">
        <f>IF(COUNTIF(DJ:DJ,CF701)&gt;0,TRUE,FALSE)</f>
        <v>0</v>
      </c>
      <c r="CQ701" s="85" t="b">
        <f>IF(COUNTIF($BU$164:$CB$339,CF701)&gt;0,TRUE,FALSE)</f>
        <v>0</v>
      </c>
      <c r="CS701" s="85" t="b">
        <f>$CS$150</f>
        <v>0</v>
      </c>
      <c r="CY701" s="85" t="b">
        <f>CY156</f>
        <v>0</v>
      </c>
      <c r="DC701" s="25"/>
      <c r="DD701" s="86"/>
      <c r="DE701" s="86"/>
    </row>
    <row r="702" spans="6:11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CF702" s="116" t="str">
        <f>CF701&amp;"_1mM"</f>
        <v>PKCβ2_1mM</v>
      </c>
      <c r="CG702" s="116" t="str">
        <f>CG701&amp;"_1mM"</f>
        <v>PKCβ2_1mM</v>
      </c>
      <c r="CI702" s="25"/>
      <c r="CJ702" s="25"/>
      <c r="CK702" s="25"/>
      <c r="DC702" s="25"/>
      <c r="DD702" s="86"/>
      <c r="DE702" s="86"/>
    </row>
    <row r="703" spans="6:11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CF703" s="116" t="s">
        <v>362</v>
      </c>
      <c r="CG703" s="119" t="s">
        <v>362</v>
      </c>
      <c r="CH703" s="85" t="b">
        <f t="shared" si="107"/>
        <v>0</v>
      </c>
      <c r="CI703" s="25"/>
      <c r="CJ703" s="25"/>
      <c r="CK703" s="25"/>
      <c r="CP703" s="85" t="b">
        <f>IF(COUNTIF(DJ:DJ,CF703)&gt;0,TRUE,FALSE)</f>
        <v>0</v>
      </c>
      <c r="CQ703" s="85" t="b">
        <f>IF(COUNTIF($BU$164:$CB$339,CF703)&gt;0,TRUE,FALSE)</f>
        <v>0</v>
      </c>
      <c r="CS703" s="85" t="b">
        <f>$CS$150</f>
        <v>0</v>
      </c>
      <c r="CY703" s="85" t="b">
        <f>CY156</f>
        <v>0</v>
      </c>
      <c r="DC703" s="25"/>
      <c r="DD703" s="86"/>
      <c r="DE703" s="86"/>
    </row>
    <row r="704" spans="6:11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CF704" s="116" t="s">
        <v>890</v>
      </c>
      <c r="CG704" s="119" t="s">
        <v>890</v>
      </c>
      <c r="CH704" s="85" t="b">
        <f t="shared" ref="CH704" si="111">IF(COUNTIF(CP704:DC704,TRUE)=0,FALSE,TRUE)</f>
        <v>0</v>
      </c>
      <c r="CI704" s="25"/>
      <c r="CJ704" s="25"/>
      <c r="CK704" s="25"/>
      <c r="CP704" s="85" t="b">
        <f>IF(COUNTIF(DJ:DJ,CF704)&gt;0,TRUE,FALSE)</f>
        <v>0</v>
      </c>
      <c r="CQ704" s="85" t="b">
        <f>IF(COUNTIF($BU$164:$CB$339,CF704)&gt;0,TRUE,FALSE)</f>
        <v>0</v>
      </c>
      <c r="CU704" s="85" t="b">
        <f>$CU$152</f>
        <v>0</v>
      </c>
      <c r="CW704" s="85" t="b">
        <f>$CW$154</f>
        <v>0</v>
      </c>
      <c r="CZ704" s="85" t="b">
        <f>$CZ$157</f>
        <v>0</v>
      </c>
      <c r="DB704" s="85" t="b">
        <f>$DB$159</f>
        <v>0</v>
      </c>
      <c r="DC704" s="25"/>
      <c r="DD704" s="86"/>
      <c r="DE704" s="86"/>
    </row>
    <row r="705" spans="6:109">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CF705" s="116" t="s">
        <v>363</v>
      </c>
      <c r="CG705" s="119" t="s">
        <v>363</v>
      </c>
      <c r="CH705" s="85" t="b">
        <f t="shared" si="107"/>
        <v>0</v>
      </c>
      <c r="CI705" s="25"/>
      <c r="CJ705" s="25"/>
      <c r="CK705" s="25"/>
      <c r="CP705" s="85" t="b">
        <f>IF(COUNTIF(DJ:DJ,CF705)&gt;0,TRUE,FALSE)</f>
        <v>0</v>
      </c>
      <c r="CQ705" s="85" t="b">
        <f>IF(COUNTIF($BU$164:$CB$339,CF705)&gt;0,TRUE,FALSE)</f>
        <v>0</v>
      </c>
      <c r="CS705" s="85" t="b">
        <f>$CS$150</f>
        <v>0</v>
      </c>
      <c r="CY705" s="85" t="b">
        <f>CY156</f>
        <v>0</v>
      </c>
      <c r="DC705" s="25"/>
      <c r="DD705" s="86"/>
      <c r="DE705" s="86"/>
    </row>
    <row r="706" spans="6:109">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CF706" s="116" t="str">
        <f>CF705&amp;"_1mM"</f>
        <v>PKCδ_1mM</v>
      </c>
      <c r="CG706" s="116" t="str">
        <f>CG705&amp;"_1mM"</f>
        <v>PKCδ_1mM</v>
      </c>
      <c r="CI706" s="25"/>
      <c r="CJ706" s="25"/>
      <c r="CK706" s="25"/>
      <c r="DC706" s="25"/>
      <c r="DD706" s="86"/>
      <c r="DE706" s="86"/>
    </row>
    <row r="707" spans="6:109">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CF707" s="116" t="s">
        <v>364</v>
      </c>
      <c r="CG707" s="119" t="s">
        <v>364</v>
      </c>
      <c r="CH707" s="85" t="b">
        <f t="shared" si="107"/>
        <v>0</v>
      </c>
      <c r="CI707" s="25"/>
      <c r="CJ707" s="25"/>
      <c r="CK707" s="25"/>
      <c r="CP707" s="85" t="b">
        <f>IF(COUNTIF(DJ:DJ,CF707)&gt;0,TRUE,FALSE)</f>
        <v>0</v>
      </c>
      <c r="CQ707" s="85" t="b">
        <f>IF(COUNTIF($BU$164:$CB$339,CF707)&gt;0,TRUE,FALSE)</f>
        <v>0</v>
      </c>
      <c r="CS707" s="85" t="b">
        <f>$CS$150</f>
        <v>0</v>
      </c>
      <c r="CY707" s="85" t="b">
        <f>CY156</f>
        <v>0</v>
      </c>
      <c r="DC707" s="25"/>
      <c r="DD707" s="86"/>
      <c r="DE707" s="86"/>
    </row>
    <row r="708" spans="6:109">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CF708" s="116" t="s">
        <v>567</v>
      </c>
      <c r="CG708" s="119" t="s">
        <v>567</v>
      </c>
      <c r="CH708" s="85" t="b">
        <f t="shared" si="107"/>
        <v>0</v>
      </c>
      <c r="CI708" s="25"/>
      <c r="CJ708" s="25"/>
      <c r="CK708" s="25"/>
      <c r="CP708" s="85" t="b">
        <f>IF(COUNTIF(DJ:DJ,CF708)&gt;0,TRUE,FALSE)</f>
        <v>0</v>
      </c>
      <c r="CQ708" s="85" t="b">
        <f>IF(COUNTIF($BU$164:$CB$339,CF708)&gt;0,TRUE,FALSE)</f>
        <v>0</v>
      </c>
      <c r="CU708" s="85" t="b">
        <f>$CU$152</f>
        <v>0</v>
      </c>
      <c r="CW708" s="85" t="b">
        <f>$CW$154</f>
        <v>0</v>
      </c>
      <c r="CZ708" s="85" t="b">
        <f>CZ157</f>
        <v>0</v>
      </c>
      <c r="DB708" s="85" t="b">
        <f>$DB$159</f>
        <v>0</v>
      </c>
      <c r="DC708" s="25"/>
      <c r="DD708" s="86"/>
      <c r="DE708" s="86"/>
    </row>
    <row r="709" spans="6:109">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CF709" s="116" t="s">
        <v>366</v>
      </c>
      <c r="CG709" s="119" t="s">
        <v>366</v>
      </c>
      <c r="CH709" s="85" t="b">
        <f t="shared" si="107"/>
        <v>0</v>
      </c>
      <c r="CI709" s="25"/>
      <c r="CJ709" s="25"/>
      <c r="CK709" s="25"/>
      <c r="CP709" s="85" t="b">
        <f>IF(COUNTIF(DJ:DJ,CF709)&gt;0,TRUE,FALSE)</f>
        <v>0</v>
      </c>
      <c r="CQ709" s="85" t="b">
        <f>IF(COUNTIF($BU$164:$CB$339,CF709)&gt;0,TRUE,FALSE)</f>
        <v>0</v>
      </c>
      <c r="CS709" s="85" t="b">
        <f>$CS$150</f>
        <v>0</v>
      </c>
      <c r="CY709" s="85" t="b">
        <f>CY156</f>
        <v>0</v>
      </c>
      <c r="DC709" s="25"/>
      <c r="DD709" s="86"/>
      <c r="DE709" s="86"/>
    </row>
    <row r="710" spans="6:109">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CF710" s="116" t="str">
        <f>CF709&amp;"_1mM"</f>
        <v>PKCζ_1mM</v>
      </c>
      <c r="CG710" s="116" t="str">
        <f>CG709&amp;"_1mM"</f>
        <v>PKCζ_1mM</v>
      </c>
      <c r="CI710" s="25"/>
      <c r="CJ710" s="25"/>
      <c r="CK710" s="25"/>
      <c r="DC710" s="25"/>
      <c r="DD710" s="86"/>
      <c r="DE710" s="86"/>
    </row>
    <row r="711" spans="6:109">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CF711" s="116" t="s">
        <v>367</v>
      </c>
      <c r="CG711" s="119" t="s">
        <v>367</v>
      </c>
      <c r="CH711" s="85" t="b">
        <f t="shared" si="107"/>
        <v>0</v>
      </c>
      <c r="CI711" s="25"/>
      <c r="CJ711" s="25"/>
      <c r="CK711" s="25"/>
      <c r="CP711" s="85" t="b">
        <f>IF(COUNTIF(DJ:DJ,CF711)&gt;0,TRUE,FALSE)</f>
        <v>0</v>
      </c>
      <c r="CQ711" s="85" t="b">
        <f>IF(COUNTIF($BU$164:$CB$339,CF711)&gt;0,TRUE,FALSE)</f>
        <v>0</v>
      </c>
      <c r="CS711" s="85" t="b">
        <f>$CS$150</f>
        <v>0</v>
      </c>
      <c r="CY711" s="85" t="b">
        <f>CY156</f>
        <v>0</v>
      </c>
      <c r="DC711" s="25"/>
      <c r="DD711" s="86"/>
      <c r="DE711" s="86"/>
    </row>
    <row r="712" spans="6:109">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CF712" s="116" t="str">
        <f>CF711&amp;"_1mM"</f>
        <v>PKCη_1mM</v>
      </c>
      <c r="CG712" s="116" t="str">
        <f>CG711&amp;"_1mM"</f>
        <v>PKCη_1mM</v>
      </c>
      <c r="CI712" s="25"/>
      <c r="CJ712" s="25"/>
      <c r="CK712" s="25"/>
      <c r="DC712" s="25"/>
      <c r="DD712" s="86"/>
      <c r="DE712" s="86"/>
    </row>
    <row r="713" spans="6:109">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CF713" s="116" t="s">
        <v>368</v>
      </c>
      <c r="CG713" s="119" t="s">
        <v>368</v>
      </c>
      <c r="CH713" s="85" t="b">
        <f t="shared" si="107"/>
        <v>0</v>
      </c>
      <c r="CI713" s="25"/>
      <c r="CJ713" s="25"/>
      <c r="CK713" s="25"/>
      <c r="CP713" s="85" t="b">
        <f>IF(COUNTIF(DJ:DJ,CF713)&gt;0,TRUE,FALSE)</f>
        <v>0</v>
      </c>
      <c r="CQ713" s="85" t="b">
        <f>IF(COUNTIF($BU$164:$CB$339,CF713)&gt;0,TRUE,FALSE)</f>
        <v>0</v>
      </c>
      <c r="CS713" s="85" t="b">
        <f>$CS$150</f>
        <v>0</v>
      </c>
      <c r="CY713" s="85" t="b">
        <f>CY156</f>
        <v>0</v>
      </c>
      <c r="DC713" s="25"/>
      <c r="DD713" s="86"/>
      <c r="DE713" s="86"/>
    </row>
    <row r="714" spans="6:109">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CF714" s="116" t="str">
        <f>CF713&amp;"_1mM"</f>
        <v>PKCθ_1mM</v>
      </c>
      <c r="CG714" s="116" t="str">
        <f>CG713&amp;"_1mM"</f>
        <v>PKCθ_1mM</v>
      </c>
      <c r="CI714" s="25"/>
      <c r="CJ714" s="25"/>
      <c r="CK714" s="25"/>
      <c r="DC714" s="25"/>
      <c r="DD714" s="86"/>
      <c r="DE714" s="86"/>
    </row>
    <row r="715" spans="6:109">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CF715" s="116" t="s">
        <v>369</v>
      </c>
      <c r="CG715" s="119" t="s">
        <v>369</v>
      </c>
      <c r="CH715" s="85" t="b">
        <f t="shared" si="107"/>
        <v>0</v>
      </c>
      <c r="CI715" s="25"/>
      <c r="CJ715" s="25"/>
      <c r="CK715" s="25"/>
      <c r="CP715" s="85" t="b">
        <f>IF(COUNTIF(DJ:DJ,CF715)&gt;0,TRUE,FALSE)</f>
        <v>0</v>
      </c>
      <c r="CQ715" s="85" t="b">
        <f>IF(COUNTIF($BU$164:$CB$339,CF715)&gt;0,TRUE,FALSE)</f>
        <v>0</v>
      </c>
      <c r="CS715" s="85" t="b">
        <f>$CS$150</f>
        <v>0</v>
      </c>
      <c r="CY715" s="85" t="b">
        <f>CY156</f>
        <v>0</v>
      </c>
      <c r="DC715" s="25"/>
      <c r="DD715" s="86"/>
      <c r="DE715" s="86"/>
    </row>
    <row r="716" spans="6:109">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CF716" s="116" t="str">
        <f>CF715&amp;"_1mM"</f>
        <v>PKCι_1mM</v>
      </c>
      <c r="CG716" s="116" t="str">
        <f>CG715&amp;"_1mM"</f>
        <v>PKCι_1mM</v>
      </c>
      <c r="CI716" s="25"/>
      <c r="CJ716" s="25"/>
      <c r="CK716" s="25"/>
      <c r="DC716" s="25"/>
      <c r="DD716" s="86"/>
      <c r="DE716" s="86"/>
    </row>
    <row r="717" spans="6:109">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CF717" s="116" t="s">
        <v>371</v>
      </c>
      <c r="CG717" s="119" t="s">
        <v>371</v>
      </c>
      <c r="CH717" s="85" t="b">
        <f t="shared" si="107"/>
        <v>0</v>
      </c>
      <c r="CI717" s="25"/>
      <c r="CJ717" s="25"/>
      <c r="CK717" s="25"/>
      <c r="CP717" s="85" t="b">
        <f>IF(COUNTIF(DJ:DJ,CF717)&gt;0,TRUE,FALSE)</f>
        <v>0</v>
      </c>
      <c r="CQ717" s="85" t="b">
        <f>IF(COUNTIF($BU$164:$CB$339,CF717)&gt;0,TRUE,FALSE)</f>
        <v>0</v>
      </c>
      <c r="CS717" s="85" t="b">
        <f>$CS$150</f>
        <v>0</v>
      </c>
      <c r="CY717" s="85" t="b">
        <f>CY156</f>
        <v>0</v>
      </c>
      <c r="DC717" s="25"/>
      <c r="DD717" s="86"/>
      <c r="DE717" s="86"/>
    </row>
    <row r="718" spans="6:109">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CF718" s="116" t="str">
        <f>CF717&amp;"_1mM"</f>
        <v>PKD1_1mM</v>
      </c>
      <c r="CG718" s="116" t="str">
        <f>CG717&amp;"_1mM"</f>
        <v>PKD1_1mM</v>
      </c>
      <c r="CI718" s="25"/>
      <c r="CJ718" s="25"/>
      <c r="CK718" s="25"/>
      <c r="DC718" s="25"/>
      <c r="DD718" s="86"/>
      <c r="DE718" s="86"/>
    </row>
    <row r="719" spans="6:109">
      <c r="CF719" s="116" t="s">
        <v>372</v>
      </c>
      <c r="CG719" s="119" t="s">
        <v>372</v>
      </c>
      <c r="CH719" s="85" t="b">
        <f t="shared" si="107"/>
        <v>0</v>
      </c>
      <c r="CI719" s="25"/>
      <c r="CJ719" s="25"/>
      <c r="CK719" s="25"/>
      <c r="CP719" s="85" t="b">
        <f>IF(COUNTIF(DJ:DJ,CF719)&gt;0,TRUE,FALSE)</f>
        <v>0</v>
      </c>
      <c r="CQ719" s="85" t="b">
        <f>IF(COUNTIF($BU$164:$CB$339,CF719)&gt;0,TRUE,FALSE)</f>
        <v>0</v>
      </c>
      <c r="CS719" s="85" t="b">
        <f>$CS$150</f>
        <v>0</v>
      </c>
      <c r="CT719" s="85" t="b">
        <f>$CT$151</f>
        <v>0</v>
      </c>
      <c r="CY719" s="85" t="b">
        <f>CY156</f>
        <v>0</v>
      </c>
      <c r="DC719" s="25"/>
      <c r="DD719" s="86"/>
      <c r="DE719" s="86"/>
    </row>
    <row r="720" spans="6:109">
      <c r="CF720" s="116" t="s">
        <v>523</v>
      </c>
      <c r="CG720" s="119" t="s">
        <v>523</v>
      </c>
      <c r="CH720" s="85" t="b">
        <f t="shared" si="107"/>
        <v>0</v>
      </c>
      <c r="CI720" s="25"/>
      <c r="CJ720" s="25"/>
      <c r="CK720" s="25"/>
      <c r="CP720" s="85" t="b">
        <f>IF(COUNTIF(DJ:DJ,CF720)&gt;0,TRUE,FALSE)</f>
        <v>0</v>
      </c>
      <c r="CQ720" s="85" t="b">
        <f>IF(COUNTIF($BU$164:$CB$339,CF720)&gt;0,TRUE,FALSE)</f>
        <v>0</v>
      </c>
      <c r="CT720" s="85" t="b">
        <f>$CT$152</f>
        <v>0</v>
      </c>
      <c r="CU720" s="85" t="b">
        <f>$CU$152</f>
        <v>0</v>
      </c>
      <c r="CW720" s="85" t="b">
        <f>$CW$154</f>
        <v>0</v>
      </c>
      <c r="CZ720" s="85" t="b">
        <f>CZ157</f>
        <v>0</v>
      </c>
      <c r="DB720" s="85" t="b">
        <f>$DB$159</f>
        <v>0</v>
      </c>
      <c r="DC720" s="25"/>
      <c r="DD720" s="86"/>
      <c r="DE720" s="86"/>
    </row>
    <row r="721" spans="82:109">
      <c r="CF721" s="116" t="s">
        <v>373</v>
      </c>
      <c r="CG721" s="119" t="s">
        <v>373</v>
      </c>
      <c r="CH721" s="85" t="b">
        <f t="shared" si="107"/>
        <v>0</v>
      </c>
      <c r="CI721" s="25"/>
      <c r="CJ721" s="25"/>
      <c r="CK721" s="25"/>
      <c r="CP721" s="85" t="b">
        <f>IF(COUNTIF(DJ:DJ,CF721)&gt;0,TRUE,FALSE)</f>
        <v>0</v>
      </c>
      <c r="CQ721" s="85" t="b">
        <f>IF(COUNTIF($BU$164:$CB$339,CF721)&gt;0,TRUE,FALSE)</f>
        <v>0</v>
      </c>
      <c r="CS721" s="85" t="b">
        <f>$CS$150</f>
        <v>0</v>
      </c>
      <c r="CY721" s="85" t="b">
        <f>CY156</f>
        <v>0</v>
      </c>
      <c r="DC721" s="25"/>
      <c r="DD721" s="86"/>
      <c r="DE721" s="86"/>
    </row>
    <row r="722" spans="82:109">
      <c r="CF722" s="116" t="str">
        <f>CF721&amp;"_1mM"</f>
        <v>PKD3_1mM</v>
      </c>
      <c r="CG722" s="116" t="str">
        <f>CG721&amp;"_1mM"</f>
        <v>PKD3_1mM</v>
      </c>
      <c r="CI722" s="25"/>
      <c r="CJ722" s="25"/>
      <c r="CK722" s="25"/>
      <c r="DC722" s="25"/>
      <c r="DD722" s="86"/>
      <c r="DE722" s="86"/>
    </row>
    <row r="723" spans="82:109">
      <c r="CD723" s="143" t="s">
        <v>926</v>
      </c>
      <c r="CF723" s="116" t="s">
        <v>374</v>
      </c>
      <c r="CG723" s="119" t="s">
        <v>374</v>
      </c>
      <c r="CH723" s="85" t="b">
        <f t="shared" si="107"/>
        <v>0</v>
      </c>
      <c r="CI723" s="25"/>
      <c r="CJ723" s="25"/>
      <c r="CK723" s="25"/>
      <c r="CP723" s="85" t="b">
        <f t="shared" ref="CP723:CP730" si="112">IF(COUNTIF(DJ:DJ,CF723)&gt;0,TRUE,FALSE)</f>
        <v>0</v>
      </c>
      <c r="CQ723" s="85" t="b">
        <f t="shared" ref="CQ723:CQ730" si="113">IF(COUNTIF($BU$164:$CB$339,CF723)&gt;0,TRUE,FALSE)</f>
        <v>0</v>
      </c>
      <c r="CS723" s="85" t="b">
        <f>$CS$150</f>
        <v>0</v>
      </c>
      <c r="CY723" s="85" t="b">
        <f>CY156</f>
        <v>0</v>
      </c>
      <c r="DC723" s="25"/>
      <c r="DD723" s="86"/>
    </row>
    <row r="724" spans="82:109">
      <c r="CD724" s="143" t="s">
        <v>926</v>
      </c>
      <c r="CF724" s="116" t="s">
        <v>376</v>
      </c>
      <c r="CG724" s="119" t="s">
        <v>376</v>
      </c>
      <c r="CH724" s="85" t="b">
        <f t="shared" si="107"/>
        <v>0</v>
      </c>
      <c r="CI724" s="25"/>
      <c r="CJ724" s="25"/>
      <c r="CK724" s="25"/>
      <c r="CP724" s="85" t="b">
        <f t="shared" si="112"/>
        <v>0</v>
      </c>
      <c r="CQ724" s="85" t="b">
        <f t="shared" si="113"/>
        <v>0</v>
      </c>
      <c r="CS724" s="85" t="b">
        <f>$CS$150</f>
        <v>0</v>
      </c>
      <c r="CY724" s="85" t="b">
        <f>CY156</f>
        <v>0</v>
      </c>
      <c r="DC724" s="25"/>
      <c r="DD724" s="86"/>
    </row>
    <row r="725" spans="82:109">
      <c r="CF725" s="116" t="s">
        <v>377</v>
      </c>
      <c r="CG725" s="119" t="s">
        <v>377</v>
      </c>
      <c r="CH725" s="85" t="b">
        <f t="shared" si="107"/>
        <v>0</v>
      </c>
      <c r="CI725" s="25"/>
      <c r="CJ725" s="25"/>
      <c r="CK725" s="25"/>
      <c r="CP725" s="85" t="b">
        <f t="shared" si="112"/>
        <v>0</v>
      </c>
      <c r="CQ725" s="85" t="b">
        <f t="shared" si="113"/>
        <v>0</v>
      </c>
      <c r="CS725" s="85" t="b">
        <f>$CS$150</f>
        <v>0</v>
      </c>
      <c r="CV725" s="85" t="b">
        <f>CV153</f>
        <v>0</v>
      </c>
      <c r="CY725" s="85" t="b">
        <f>CY156</f>
        <v>0</v>
      </c>
      <c r="DC725" s="25"/>
      <c r="DD725" s="86"/>
    </row>
    <row r="726" spans="82:109">
      <c r="CF726" s="118" t="s">
        <v>524</v>
      </c>
      <c r="CG726" s="119" t="s">
        <v>524</v>
      </c>
      <c r="CH726" s="85" t="b">
        <f t="shared" si="107"/>
        <v>0</v>
      </c>
      <c r="CI726" s="25"/>
      <c r="CJ726" s="25"/>
      <c r="CK726" s="25"/>
      <c r="CP726" s="85" t="b">
        <f t="shared" si="112"/>
        <v>0</v>
      </c>
      <c r="CQ726" s="85" t="b">
        <f t="shared" si="113"/>
        <v>0</v>
      </c>
      <c r="CU726" s="85" t="b">
        <f>$CU$152</f>
        <v>0</v>
      </c>
      <c r="CW726" s="85" t="b">
        <f>$CW$154</f>
        <v>0</v>
      </c>
      <c r="CZ726" s="85" t="b">
        <f>CZ157</f>
        <v>0</v>
      </c>
      <c r="DB726" s="85" t="b">
        <f>$DB$159</f>
        <v>0</v>
      </c>
      <c r="DC726" s="25"/>
      <c r="DD726" s="86"/>
    </row>
    <row r="727" spans="82:109">
      <c r="CD727" s="143" t="s">
        <v>926</v>
      </c>
      <c r="CF727" s="116" t="s">
        <v>378</v>
      </c>
      <c r="CG727" s="119" t="s">
        <v>378</v>
      </c>
      <c r="CH727" s="85" t="b">
        <f t="shared" si="107"/>
        <v>0</v>
      </c>
      <c r="CI727" s="25"/>
      <c r="CJ727" s="25"/>
      <c r="CK727" s="25"/>
      <c r="CP727" s="85" t="b">
        <f t="shared" si="112"/>
        <v>0</v>
      </c>
      <c r="CQ727" s="85" t="b">
        <f t="shared" si="113"/>
        <v>0</v>
      </c>
      <c r="CS727" s="85" t="b">
        <f>$CS$150</f>
        <v>0</v>
      </c>
      <c r="CV727" s="85" t="b">
        <f>CV153</f>
        <v>0</v>
      </c>
      <c r="CY727" s="85" t="b">
        <f>CY156</f>
        <v>0</v>
      </c>
      <c r="DC727" s="25"/>
      <c r="DD727" s="86"/>
    </row>
    <row r="728" spans="82:109">
      <c r="CF728" s="116" t="s">
        <v>379</v>
      </c>
      <c r="CG728" s="119" t="s">
        <v>379</v>
      </c>
      <c r="CH728" s="85" t="b">
        <f t="shared" si="107"/>
        <v>0</v>
      </c>
      <c r="CI728" s="25"/>
      <c r="CJ728" s="25"/>
      <c r="CK728" s="25"/>
      <c r="CP728" s="85" t="b">
        <f t="shared" si="112"/>
        <v>0</v>
      </c>
      <c r="CQ728" s="85" t="b">
        <f t="shared" si="113"/>
        <v>0</v>
      </c>
      <c r="CS728" s="85" t="b">
        <f>$CS$150</f>
        <v>0</v>
      </c>
      <c r="CY728" s="85" t="b">
        <f>CY156</f>
        <v>0</v>
      </c>
      <c r="DC728" s="25"/>
      <c r="DD728" s="86"/>
    </row>
    <row r="729" spans="82:109">
      <c r="CF729" s="116" t="s">
        <v>525</v>
      </c>
      <c r="CG729" s="119" t="s">
        <v>525</v>
      </c>
      <c r="CH729" s="85" t="b">
        <f t="shared" si="107"/>
        <v>0</v>
      </c>
      <c r="CI729" s="25"/>
      <c r="CJ729" s="25"/>
      <c r="CK729" s="25"/>
      <c r="CP729" s="85" t="b">
        <f t="shared" si="112"/>
        <v>0</v>
      </c>
      <c r="CQ729" s="85" t="b">
        <f t="shared" si="113"/>
        <v>0</v>
      </c>
      <c r="CU729" s="85" t="b">
        <f>$CU$152</f>
        <v>0</v>
      </c>
      <c r="CW729" s="85" t="b">
        <f>$CW$154</f>
        <v>0</v>
      </c>
      <c r="CZ729" s="85" t="b">
        <f>CZ157</f>
        <v>0</v>
      </c>
      <c r="DB729" s="85" t="b">
        <f>$DB$159</f>
        <v>0</v>
      </c>
      <c r="DC729" s="25"/>
      <c r="DD729" s="86"/>
    </row>
    <row r="730" spans="82:109">
      <c r="CF730" s="116" t="s">
        <v>381</v>
      </c>
      <c r="CG730" s="119" t="s">
        <v>381</v>
      </c>
      <c r="CH730" s="85" t="b">
        <f t="shared" si="107"/>
        <v>0</v>
      </c>
      <c r="CI730" s="25"/>
      <c r="CJ730" s="25"/>
      <c r="CK730" s="25"/>
      <c r="CP730" s="85" t="b">
        <f t="shared" si="112"/>
        <v>0</v>
      </c>
      <c r="CQ730" s="85" t="b">
        <f t="shared" si="113"/>
        <v>0</v>
      </c>
      <c r="CS730" s="85" t="b">
        <f>$CS$150</f>
        <v>0</v>
      </c>
      <c r="CY730" s="85" t="b">
        <f>CY156</f>
        <v>0</v>
      </c>
      <c r="DC730" s="25"/>
      <c r="DD730" s="86"/>
    </row>
    <row r="731" spans="82:109">
      <c r="CF731" s="116" t="str">
        <f>CF730&amp;"_1mM"</f>
        <v>PRKX_1mM</v>
      </c>
      <c r="CG731" s="116" t="str">
        <f>CG730&amp;"_1mM"</f>
        <v>PRKX_1mM</v>
      </c>
      <c r="CI731" s="25"/>
      <c r="CJ731" s="25"/>
      <c r="CK731" s="25"/>
      <c r="DC731" s="25"/>
      <c r="DD731" s="86"/>
    </row>
    <row r="732" spans="82:109">
      <c r="CF732" s="116" t="s">
        <v>382</v>
      </c>
      <c r="CG732" s="119" t="s">
        <v>382</v>
      </c>
      <c r="CH732" s="85" t="b">
        <f t="shared" si="107"/>
        <v>0</v>
      </c>
      <c r="CI732" s="25"/>
      <c r="CJ732" s="25"/>
      <c r="CK732" s="25"/>
      <c r="CP732" s="85" t="b">
        <f t="shared" ref="CP732:CP749" si="114">IF(COUNTIF(DJ:DJ,CF732)&gt;0,TRUE,FALSE)</f>
        <v>0</v>
      </c>
      <c r="CQ732" s="85" t="b">
        <f t="shared" ref="CQ732:CQ749" si="115">IF(COUNTIF($BU$164:$CB$339,CF732)&gt;0,TRUE,FALSE)</f>
        <v>0</v>
      </c>
      <c r="CS732" s="85" t="b">
        <f>$CS$150</f>
        <v>0</v>
      </c>
      <c r="CY732" s="85" t="b">
        <f>CY156</f>
        <v>0</v>
      </c>
      <c r="DC732" s="25"/>
      <c r="DD732" s="86"/>
    </row>
    <row r="733" spans="82:109">
      <c r="CF733" s="116" t="s">
        <v>568</v>
      </c>
      <c r="CG733" s="119" t="s">
        <v>568</v>
      </c>
      <c r="CH733" s="85" t="b">
        <f t="shared" si="107"/>
        <v>0</v>
      </c>
      <c r="CI733" s="25"/>
      <c r="CJ733" s="25"/>
      <c r="CK733" s="25"/>
      <c r="CP733" s="85" t="b">
        <f t="shared" si="114"/>
        <v>0</v>
      </c>
      <c r="CQ733" s="85" t="b">
        <f t="shared" si="115"/>
        <v>0</v>
      </c>
      <c r="CU733" s="85" t="b">
        <f>$CU$152</f>
        <v>0</v>
      </c>
      <c r="CW733" s="85" t="b">
        <f>$CW$154</f>
        <v>0</v>
      </c>
      <c r="CZ733" s="85" t="b">
        <f>CZ157</f>
        <v>0</v>
      </c>
      <c r="DB733" s="85" t="b">
        <f>$DB$159</f>
        <v>0</v>
      </c>
      <c r="DC733" s="25"/>
      <c r="DD733" s="86"/>
    </row>
    <row r="734" spans="82:109">
      <c r="CF734" s="116" t="s">
        <v>526</v>
      </c>
      <c r="CG734" s="119" t="s">
        <v>526</v>
      </c>
      <c r="CH734" s="85" t="b">
        <f t="shared" si="107"/>
        <v>0</v>
      </c>
      <c r="CI734" s="25"/>
      <c r="CJ734" s="25"/>
      <c r="CK734" s="25"/>
      <c r="CP734" s="85" t="b">
        <f t="shared" si="114"/>
        <v>0</v>
      </c>
      <c r="CQ734" s="85" t="b">
        <f t="shared" si="115"/>
        <v>0</v>
      </c>
      <c r="CU734" s="85" t="b">
        <f>$CU$152</f>
        <v>0</v>
      </c>
      <c r="CX734" s="85" t="b">
        <f>CX155</f>
        <v>0</v>
      </c>
      <c r="CZ734" s="85" t="b">
        <f>$CZ$157</f>
        <v>0</v>
      </c>
      <c r="DC734" s="25" t="b">
        <f>DC160</f>
        <v>0</v>
      </c>
      <c r="DD734" s="86"/>
    </row>
    <row r="735" spans="82:109">
      <c r="CF735" s="116" t="s">
        <v>383</v>
      </c>
      <c r="CG735" s="119" t="s">
        <v>383</v>
      </c>
      <c r="CH735" s="85" t="b">
        <f t="shared" si="107"/>
        <v>0</v>
      </c>
      <c r="CI735" s="25"/>
      <c r="CJ735" s="25"/>
      <c r="CK735" s="25"/>
      <c r="CP735" s="85" t="b">
        <f t="shared" si="114"/>
        <v>0</v>
      </c>
      <c r="CQ735" s="85" t="b">
        <f t="shared" si="115"/>
        <v>0</v>
      </c>
      <c r="CS735" s="85" t="b">
        <f>$CS$150</f>
        <v>0</v>
      </c>
      <c r="CT735" s="85" t="b">
        <f>$CT$151</f>
        <v>0</v>
      </c>
      <c r="CY735" s="85" t="b">
        <f>CY156</f>
        <v>0</v>
      </c>
      <c r="DC735" s="25"/>
      <c r="DD735" s="86"/>
    </row>
    <row r="736" spans="82:109">
      <c r="CF736" s="116" t="s">
        <v>527</v>
      </c>
      <c r="CG736" s="119" t="s">
        <v>527</v>
      </c>
      <c r="CH736" s="85" t="b">
        <f t="shared" si="107"/>
        <v>0</v>
      </c>
      <c r="CI736" s="25"/>
      <c r="CJ736" s="25"/>
      <c r="CK736" s="25"/>
      <c r="CP736" s="85" t="b">
        <f t="shared" si="114"/>
        <v>0</v>
      </c>
      <c r="CQ736" s="85" t="b">
        <f t="shared" si="115"/>
        <v>0</v>
      </c>
      <c r="CT736" s="85" t="b">
        <f>$CT$152</f>
        <v>0</v>
      </c>
      <c r="CU736" s="85" t="b">
        <f>$CU$152</f>
        <v>0</v>
      </c>
      <c r="CW736" s="85" t="b">
        <f>$CW$154</f>
        <v>0</v>
      </c>
      <c r="CZ736" s="85" t="b">
        <f>CZ157</f>
        <v>0</v>
      </c>
      <c r="DB736" s="85" t="b">
        <f>$DB$159</f>
        <v>0</v>
      </c>
      <c r="DC736" s="25"/>
      <c r="DD736" s="86"/>
    </row>
    <row r="737" spans="82:108">
      <c r="CF737" s="116" t="s">
        <v>384</v>
      </c>
      <c r="CG737" s="119" t="s">
        <v>384</v>
      </c>
      <c r="CH737" s="85" t="b">
        <f t="shared" si="107"/>
        <v>0</v>
      </c>
      <c r="CI737" s="25"/>
      <c r="CJ737" s="25"/>
      <c r="CK737" s="25"/>
      <c r="CP737" s="85" t="b">
        <f t="shared" si="114"/>
        <v>0</v>
      </c>
      <c r="CQ737" s="85" t="b">
        <f t="shared" si="115"/>
        <v>0</v>
      </c>
      <c r="CS737" s="85" t="b">
        <f>$CS$150</f>
        <v>0</v>
      </c>
      <c r="CY737" s="85" t="b">
        <f>CY156</f>
        <v>0</v>
      </c>
      <c r="DC737" s="25"/>
      <c r="DD737" s="86"/>
    </row>
    <row r="738" spans="82:108">
      <c r="CF738" s="116" t="s">
        <v>891</v>
      </c>
      <c r="CG738" s="119" t="s">
        <v>892</v>
      </c>
      <c r="CH738" s="85" t="b">
        <f t="shared" ref="CH738" si="116">IF(COUNTIF(CP738:DC738,TRUE)=0,FALSE,TRUE)</f>
        <v>0</v>
      </c>
      <c r="CI738" s="25"/>
      <c r="CJ738" s="25"/>
      <c r="CK738" s="25"/>
      <c r="CP738" s="85" t="b">
        <f t="shared" si="114"/>
        <v>0</v>
      </c>
      <c r="CQ738" s="85" t="b">
        <f t="shared" si="115"/>
        <v>0</v>
      </c>
      <c r="CU738" s="85" t="b">
        <f>$CU$152</f>
        <v>0</v>
      </c>
      <c r="CW738" s="85" t="b">
        <f>$CW$154</f>
        <v>0</v>
      </c>
      <c r="CZ738" s="85" t="b">
        <f>$CZ$157</f>
        <v>0</v>
      </c>
      <c r="DB738" s="85" t="b">
        <f>$DB$159</f>
        <v>0</v>
      </c>
      <c r="DC738" s="25"/>
      <c r="DD738" s="86"/>
    </row>
    <row r="739" spans="82:108">
      <c r="CF739" s="116" t="s">
        <v>386</v>
      </c>
      <c r="CG739" s="119" t="s">
        <v>386</v>
      </c>
      <c r="CH739" s="85" t="b">
        <f t="shared" si="107"/>
        <v>0</v>
      </c>
      <c r="CI739" s="25"/>
      <c r="CJ739" s="25"/>
      <c r="CK739" s="25"/>
      <c r="CP739" s="85" t="b">
        <f t="shared" si="114"/>
        <v>0</v>
      </c>
      <c r="CQ739" s="85" t="b">
        <f t="shared" si="115"/>
        <v>0</v>
      </c>
      <c r="CS739" s="85" t="b">
        <f>$CS$150</f>
        <v>0</v>
      </c>
      <c r="CV739" s="85" t="b">
        <f>CV153</f>
        <v>0</v>
      </c>
      <c r="CY739" s="85" t="b">
        <f>CY156</f>
        <v>0</v>
      </c>
      <c r="DC739" s="25"/>
      <c r="DD739" s="86"/>
    </row>
    <row r="740" spans="82:108">
      <c r="CF740" s="116" t="s">
        <v>528</v>
      </c>
      <c r="CG740" s="119" t="s">
        <v>528</v>
      </c>
      <c r="CH740" s="85" t="b">
        <f t="shared" si="107"/>
        <v>0</v>
      </c>
      <c r="CI740" s="25"/>
      <c r="CJ740" s="25"/>
      <c r="CK740" s="25"/>
      <c r="CP740" s="85" t="b">
        <f t="shared" si="114"/>
        <v>0</v>
      </c>
      <c r="CQ740" s="85" t="b">
        <f t="shared" si="115"/>
        <v>0</v>
      </c>
      <c r="CU740" s="85" t="b">
        <f>$CU$152</f>
        <v>0</v>
      </c>
      <c r="CW740" s="85" t="b">
        <f>$CW$154</f>
        <v>0</v>
      </c>
      <c r="CZ740" s="85" t="b">
        <f>CZ157</f>
        <v>0</v>
      </c>
      <c r="DB740" s="85" t="b">
        <f>$DB$159</f>
        <v>0</v>
      </c>
      <c r="DC740" s="25"/>
      <c r="DD740" s="86"/>
    </row>
    <row r="741" spans="82:108">
      <c r="CF741" s="116" t="s">
        <v>387</v>
      </c>
      <c r="CG741" s="119" t="s">
        <v>387</v>
      </c>
      <c r="CH741" s="85" t="b">
        <f t="shared" si="107"/>
        <v>0</v>
      </c>
      <c r="CI741" s="25"/>
      <c r="CJ741" s="25"/>
      <c r="CK741" s="25"/>
      <c r="CP741" s="85" t="b">
        <f t="shared" si="114"/>
        <v>0</v>
      </c>
      <c r="CQ741" s="85" t="b">
        <f t="shared" si="115"/>
        <v>0</v>
      </c>
      <c r="CS741" s="85" t="b">
        <f>$CS$150</f>
        <v>0</v>
      </c>
      <c r="CY741" s="85" t="b">
        <f>CY156</f>
        <v>0</v>
      </c>
      <c r="DC741" s="25"/>
      <c r="DD741" s="86"/>
    </row>
    <row r="742" spans="82:108">
      <c r="CF742" s="116" t="str">
        <f>CF741&amp;"_1mM"</f>
        <v>RSK2_1mM</v>
      </c>
      <c r="CG742" s="116" t="str">
        <f>CG741&amp;"_1mM"</f>
        <v>RSK2_1mM</v>
      </c>
      <c r="CH742" s="85" t="b">
        <f t="shared" si="107"/>
        <v>0</v>
      </c>
      <c r="CI742" s="25"/>
      <c r="CJ742" s="25"/>
      <c r="CK742" s="25"/>
      <c r="CP742" s="85" t="b">
        <f t="shared" si="114"/>
        <v>0</v>
      </c>
      <c r="CQ742" s="85" t="b">
        <f t="shared" si="115"/>
        <v>0</v>
      </c>
      <c r="CU742" s="85" t="b">
        <f>$CU$152</f>
        <v>0</v>
      </c>
      <c r="CW742" s="85" t="b">
        <f>$CW$154</f>
        <v>0</v>
      </c>
      <c r="CZ742" s="85" t="b">
        <f>$CZ$157</f>
        <v>0</v>
      </c>
      <c r="DB742" s="85" t="b">
        <f>$DB$159</f>
        <v>0</v>
      </c>
      <c r="DC742" s="25"/>
      <c r="DD742" s="86"/>
    </row>
    <row r="743" spans="82:108">
      <c r="CF743" s="116" t="s">
        <v>388</v>
      </c>
      <c r="CG743" s="119" t="s">
        <v>388</v>
      </c>
      <c r="CH743" s="85" t="b">
        <f t="shared" si="107"/>
        <v>0</v>
      </c>
      <c r="CI743" s="25"/>
      <c r="CJ743" s="25"/>
      <c r="CK743" s="25"/>
      <c r="CP743" s="85" t="b">
        <f t="shared" si="114"/>
        <v>0</v>
      </c>
      <c r="CQ743" s="85" t="b">
        <f t="shared" si="115"/>
        <v>0</v>
      </c>
      <c r="CS743" s="85" t="b">
        <f>$CS$150</f>
        <v>0</v>
      </c>
      <c r="CY743" s="85" t="b">
        <f>CY156</f>
        <v>0</v>
      </c>
      <c r="DC743" s="25"/>
      <c r="DD743" s="86"/>
    </row>
    <row r="744" spans="82:108">
      <c r="CF744" s="116" t="s">
        <v>569</v>
      </c>
      <c r="CG744" s="119" t="s">
        <v>569</v>
      </c>
      <c r="CH744" s="85" t="b">
        <f t="shared" si="107"/>
        <v>0</v>
      </c>
      <c r="CI744" s="25"/>
      <c r="CJ744" s="25"/>
      <c r="CK744" s="25"/>
      <c r="CP744" s="85" t="b">
        <f t="shared" si="114"/>
        <v>0</v>
      </c>
      <c r="CQ744" s="85" t="b">
        <f t="shared" si="115"/>
        <v>0</v>
      </c>
      <c r="CU744" s="85" t="b">
        <f>$CU$152</f>
        <v>0</v>
      </c>
      <c r="CW744" s="85" t="b">
        <f>$CW$154</f>
        <v>0</v>
      </c>
      <c r="CZ744" s="85" t="b">
        <f>CZ157</f>
        <v>0</v>
      </c>
      <c r="DB744" s="85" t="b">
        <f>$DB$159</f>
        <v>0</v>
      </c>
      <c r="DC744" s="25"/>
      <c r="DD744" s="86"/>
    </row>
    <row r="745" spans="82:108">
      <c r="CF745" s="116" t="s">
        <v>389</v>
      </c>
      <c r="CG745" s="119" t="s">
        <v>389</v>
      </c>
      <c r="CH745" s="85" t="b">
        <f t="shared" si="107"/>
        <v>0</v>
      </c>
      <c r="CI745" s="25"/>
      <c r="CJ745" s="25"/>
      <c r="CK745" s="25"/>
      <c r="CP745" s="85" t="b">
        <f t="shared" si="114"/>
        <v>0</v>
      </c>
      <c r="CQ745" s="85" t="b">
        <f t="shared" si="115"/>
        <v>0</v>
      </c>
      <c r="CS745" s="85" t="b">
        <f>$CS$150</f>
        <v>0</v>
      </c>
      <c r="CY745" s="85" t="b">
        <f>CY156</f>
        <v>0</v>
      </c>
      <c r="DC745" s="25"/>
      <c r="DD745" s="86"/>
    </row>
    <row r="746" spans="82:108">
      <c r="CF746" s="116" t="s">
        <v>570</v>
      </c>
      <c r="CG746" s="119" t="s">
        <v>570</v>
      </c>
      <c r="CH746" s="85" t="b">
        <f t="shared" si="107"/>
        <v>0</v>
      </c>
      <c r="CI746" s="25"/>
      <c r="CJ746" s="25"/>
      <c r="CK746" s="25"/>
      <c r="CP746" s="85" t="b">
        <f t="shared" si="114"/>
        <v>0</v>
      </c>
      <c r="CQ746" s="85" t="b">
        <f t="shared" si="115"/>
        <v>0</v>
      </c>
      <c r="CU746" s="85" t="b">
        <f>$CU$152</f>
        <v>0</v>
      </c>
      <c r="CW746" s="85" t="b">
        <f>$CW$154</f>
        <v>0</v>
      </c>
      <c r="CZ746" s="85" t="b">
        <f>CZ157</f>
        <v>0</v>
      </c>
      <c r="DB746" s="85" t="b">
        <f>$DB$159</f>
        <v>0</v>
      </c>
      <c r="DC746" s="25"/>
      <c r="DD746" s="86"/>
    </row>
    <row r="747" spans="82:108">
      <c r="CF747" s="116" t="s">
        <v>391</v>
      </c>
      <c r="CG747" s="119" t="s">
        <v>391</v>
      </c>
      <c r="CH747" s="85" t="b">
        <f t="shared" si="107"/>
        <v>0</v>
      </c>
      <c r="CI747" s="25"/>
      <c r="CJ747" s="25"/>
      <c r="CK747" s="25"/>
      <c r="CP747" s="85" t="b">
        <f t="shared" si="114"/>
        <v>0</v>
      </c>
      <c r="CQ747" s="85" t="b">
        <f t="shared" si="115"/>
        <v>0</v>
      </c>
      <c r="CS747" s="85" t="b">
        <f>$CS$150</f>
        <v>0</v>
      </c>
      <c r="CT747" s="85" t="b">
        <f>$CT$151</f>
        <v>0</v>
      </c>
      <c r="CY747" s="85" t="b">
        <f>CY156</f>
        <v>0</v>
      </c>
      <c r="DC747" s="25"/>
      <c r="DD747" s="86"/>
    </row>
    <row r="748" spans="82:108">
      <c r="CF748" s="116" t="s">
        <v>529</v>
      </c>
      <c r="CG748" s="119" t="s">
        <v>529</v>
      </c>
      <c r="CH748" s="85" t="b">
        <f t="shared" si="107"/>
        <v>0</v>
      </c>
      <c r="CI748" s="25"/>
      <c r="CJ748" s="25"/>
      <c r="CK748" s="25"/>
      <c r="CP748" s="85" t="b">
        <f t="shared" si="114"/>
        <v>0</v>
      </c>
      <c r="CQ748" s="85" t="b">
        <f t="shared" si="115"/>
        <v>0</v>
      </c>
      <c r="CT748" s="85" t="b">
        <f>$CT$152</f>
        <v>0</v>
      </c>
      <c r="CU748" s="85" t="b">
        <f>$CU$152</f>
        <v>0</v>
      </c>
      <c r="CW748" s="85" t="b">
        <f>$CW$154</f>
        <v>0</v>
      </c>
      <c r="CZ748" s="85" t="b">
        <f>CZ157</f>
        <v>0</v>
      </c>
      <c r="DB748" s="85" t="b">
        <f>$DB$159</f>
        <v>0</v>
      </c>
      <c r="DC748" s="25"/>
      <c r="DD748" s="86"/>
    </row>
    <row r="749" spans="82:108">
      <c r="CF749" s="116" t="s">
        <v>392</v>
      </c>
      <c r="CG749" s="119" t="s">
        <v>392</v>
      </c>
      <c r="CH749" s="85" t="b">
        <f t="shared" si="107"/>
        <v>0</v>
      </c>
      <c r="CI749" s="25"/>
      <c r="CJ749" s="25"/>
      <c r="CK749" s="25"/>
      <c r="CP749" s="85" t="b">
        <f t="shared" si="114"/>
        <v>0</v>
      </c>
      <c r="CQ749" s="85" t="b">
        <f t="shared" si="115"/>
        <v>0</v>
      </c>
      <c r="CS749" s="85" t="b">
        <f>$CS$150</f>
        <v>0</v>
      </c>
      <c r="CY749" s="85" t="b">
        <f>CY156</f>
        <v>0</v>
      </c>
      <c r="DC749" s="25"/>
      <c r="DD749" s="86"/>
    </row>
    <row r="750" spans="82:108">
      <c r="CD750" s="145" t="s">
        <v>928</v>
      </c>
      <c r="CF750" s="144" t="str">
        <f>CF749&amp;"_1mM"</f>
        <v>SGK2_1mM</v>
      </c>
      <c r="CG750" s="144" t="str">
        <f>CG749&amp;"_1mM"</f>
        <v>SGK2_1mM</v>
      </c>
      <c r="CI750" s="25"/>
      <c r="CJ750" s="25"/>
      <c r="CK750" s="25"/>
      <c r="DC750" s="25"/>
      <c r="DD750" s="86"/>
    </row>
    <row r="751" spans="82:108">
      <c r="CF751" s="116" t="s">
        <v>393</v>
      </c>
      <c r="CG751" s="119" t="s">
        <v>393</v>
      </c>
      <c r="CH751" s="85" t="b">
        <f t="shared" si="107"/>
        <v>0</v>
      </c>
      <c r="CI751" s="25"/>
      <c r="CJ751" s="25"/>
      <c r="CK751" s="25"/>
      <c r="CP751" s="85" t="b">
        <f>IF(COUNTIF(DJ:DJ,CF751)&gt;0,TRUE,FALSE)</f>
        <v>0</v>
      </c>
      <c r="CQ751" s="85" t="b">
        <f>IF(COUNTIF($BU$164:$CB$339,CF751)&gt;0,TRUE,FALSE)</f>
        <v>0</v>
      </c>
      <c r="CS751" s="85" t="b">
        <f>$CS$150</f>
        <v>0</v>
      </c>
      <c r="CY751" s="85" t="b">
        <f>CY156</f>
        <v>0</v>
      </c>
      <c r="DC751" s="25"/>
      <c r="DD751" s="86"/>
    </row>
    <row r="752" spans="82:108">
      <c r="CF752" s="116" t="str">
        <f>CF751&amp;"_1mM"</f>
        <v>SGK3_1mM</v>
      </c>
      <c r="CG752" s="116" t="str">
        <f>CG751&amp;"_1mM"</f>
        <v>SGK3_1mM</v>
      </c>
      <c r="CI752" s="25"/>
      <c r="CJ752" s="25"/>
      <c r="CK752" s="25"/>
      <c r="DC752" s="25"/>
      <c r="DD752" s="86"/>
    </row>
    <row r="753" spans="82:107">
      <c r="CF753" s="116" t="s">
        <v>394</v>
      </c>
      <c r="CG753" s="119" t="s">
        <v>394</v>
      </c>
      <c r="CH753" s="85" t="b">
        <f t="shared" si="107"/>
        <v>0</v>
      </c>
      <c r="CI753" s="25"/>
      <c r="CJ753" s="25"/>
      <c r="CK753" s="25"/>
      <c r="CP753" s="85" t="b">
        <f t="shared" ref="CP753:CP758" si="117">IF(COUNTIF(DJ:DJ,CF753)&gt;0,TRUE,FALSE)</f>
        <v>0</v>
      </c>
      <c r="CQ753" s="85" t="b">
        <f t="shared" ref="CQ753:CQ758" si="118">IF(COUNTIF($BU$164:$CB$339,CF753)&gt;0,TRUE,FALSE)</f>
        <v>0</v>
      </c>
      <c r="CS753" s="85" t="b">
        <f>$CS$150</f>
        <v>0</v>
      </c>
      <c r="CY753" s="85" t="b">
        <f>CY156</f>
        <v>0</v>
      </c>
      <c r="DC753" s="25"/>
    </row>
    <row r="754" spans="82:107">
      <c r="CF754" s="116" t="s">
        <v>571</v>
      </c>
      <c r="CG754" s="119" t="s">
        <v>571</v>
      </c>
      <c r="CH754" s="85" t="b">
        <f t="shared" si="107"/>
        <v>0</v>
      </c>
      <c r="CI754" s="25"/>
      <c r="CJ754" s="25"/>
      <c r="CK754" s="25"/>
      <c r="CP754" s="85" t="b">
        <f t="shared" si="117"/>
        <v>0</v>
      </c>
      <c r="CQ754" s="85" t="b">
        <f t="shared" si="118"/>
        <v>0</v>
      </c>
      <c r="CU754" s="85" t="b">
        <f>$CU$152</f>
        <v>0</v>
      </c>
      <c r="CW754" s="85" t="b">
        <f>$CW$154</f>
        <v>0</v>
      </c>
      <c r="CZ754" s="85" t="b">
        <f>CZ157</f>
        <v>0</v>
      </c>
      <c r="DB754" s="85" t="b">
        <f>$DB$159</f>
        <v>0</v>
      </c>
      <c r="DC754" s="25"/>
    </row>
    <row r="755" spans="82:107">
      <c r="CF755" s="116" t="s">
        <v>1000</v>
      </c>
      <c r="CG755" s="119" t="s">
        <v>1000</v>
      </c>
      <c r="CH755" s="85" t="b">
        <f t="shared" ref="CH755:CH756" si="119">IF(COUNTIF(CP755:DC755,TRUE)=0,FALSE,TRUE)</f>
        <v>0</v>
      </c>
      <c r="CI755" s="25"/>
      <c r="CJ755" s="25"/>
      <c r="CK755" s="25"/>
      <c r="CP755" s="85" t="b">
        <f t="shared" si="117"/>
        <v>0</v>
      </c>
      <c r="CQ755" s="85" t="b">
        <f t="shared" si="118"/>
        <v>0</v>
      </c>
      <c r="CS755" s="85" t="b">
        <f>$CS$150</f>
        <v>0</v>
      </c>
      <c r="CY755" s="85" t="b">
        <f>CY156</f>
        <v>0</v>
      </c>
      <c r="DC755" s="25"/>
    </row>
    <row r="756" spans="82:107">
      <c r="CF756" s="116" t="s">
        <v>1001</v>
      </c>
      <c r="CG756" s="119" t="s">
        <v>1001</v>
      </c>
      <c r="CH756" s="85" t="b">
        <f t="shared" si="119"/>
        <v>0</v>
      </c>
      <c r="CI756" s="25"/>
      <c r="CJ756" s="25"/>
      <c r="CK756" s="25"/>
      <c r="CP756" s="85" t="b">
        <f t="shared" si="117"/>
        <v>0</v>
      </c>
      <c r="CQ756" s="85" t="b">
        <f t="shared" si="118"/>
        <v>0</v>
      </c>
      <c r="CU756" s="85" t="b">
        <f>$CU$152</f>
        <v>0</v>
      </c>
      <c r="CW756" s="85" t="b">
        <f>$CW$154</f>
        <v>0</v>
      </c>
      <c r="CZ756" s="85" t="b">
        <f>CZ157</f>
        <v>0</v>
      </c>
      <c r="DB756" s="85" t="b">
        <f>$DB$159</f>
        <v>0</v>
      </c>
      <c r="DC756" s="25"/>
    </row>
    <row r="757" spans="82:107">
      <c r="CD757" s="143" t="s">
        <v>927</v>
      </c>
      <c r="CF757" s="116" t="s">
        <v>397</v>
      </c>
      <c r="CG757" s="119" t="s">
        <v>397</v>
      </c>
      <c r="CH757" s="85" t="b">
        <f t="shared" si="107"/>
        <v>0</v>
      </c>
      <c r="CI757" s="25"/>
      <c r="CJ757" s="25"/>
      <c r="CK757" s="25"/>
      <c r="CP757" s="85" t="b">
        <f t="shared" si="117"/>
        <v>0</v>
      </c>
      <c r="CQ757" s="85" t="b">
        <f t="shared" si="118"/>
        <v>0</v>
      </c>
      <c r="CS757" s="85" t="b">
        <f>$CS$150</f>
        <v>0</v>
      </c>
      <c r="CU757" s="85" t="b">
        <f>$CU$152</f>
        <v>0</v>
      </c>
      <c r="CW757" s="85" t="b">
        <f>$CW$154</f>
        <v>0</v>
      </c>
      <c r="CY757" s="85" t="b">
        <f>CY156</f>
        <v>0</v>
      </c>
      <c r="CZ757" s="85" t="b">
        <f>CZ157</f>
        <v>0</v>
      </c>
      <c r="DB757" s="85" t="b">
        <f>$DB$159</f>
        <v>0</v>
      </c>
      <c r="DC757" s="25"/>
    </row>
    <row r="758" spans="82:107">
      <c r="CF758" s="116" t="s">
        <v>398</v>
      </c>
      <c r="CG758" s="119" t="s">
        <v>398</v>
      </c>
      <c r="CH758" s="85" t="b">
        <f t="shared" si="107"/>
        <v>0</v>
      </c>
      <c r="CI758" s="25"/>
      <c r="CJ758" s="25"/>
      <c r="CK758" s="25"/>
      <c r="CP758" s="85" t="b">
        <f t="shared" si="117"/>
        <v>0</v>
      </c>
      <c r="CQ758" s="85" t="b">
        <f t="shared" si="118"/>
        <v>0</v>
      </c>
      <c r="CS758" s="85" t="b">
        <f>$CS$150</f>
        <v>0</v>
      </c>
      <c r="CY758" s="85" t="b">
        <f>CY156</f>
        <v>0</v>
      </c>
      <c r="DC758" s="25"/>
    </row>
    <row r="759" spans="82:107">
      <c r="CF759" s="116" t="str">
        <f>CF758&amp;"_1mM"</f>
        <v>SLK_1mM</v>
      </c>
      <c r="CG759" s="116" t="str">
        <f>CG758&amp;"_1mM"</f>
        <v>SLK_1mM</v>
      </c>
      <c r="CI759" s="25"/>
      <c r="CJ759" s="25"/>
      <c r="CK759" s="25"/>
      <c r="DC759" s="25"/>
    </row>
    <row r="760" spans="82:107">
      <c r="CD760" s="143" t="s">
        <v>926</v>
      </c>
      <c r="CF760" s="118" t="s">
        <v>399</v>
      </c>
      <c r="CG760" s="119" t="s">
        <v>399</v>
      </c>
      <c r="CH760" s="85" t="b">
        <f t="shared" si="107"/>
        <v>0</v>
      </c>
      <c r="CI760" s="25"/>
      <c r="CJ760" s="25"/>
      <c r="CK760" s="25"/>
      <c r="CP760" s="85" t="b">
        <f>IF(COUNTIF(DJ:DJ,CF760)&gt;0,TRUE,FALSE)</f>
        <v>0</v>
      </c>
      <c r="CQ760" s="85" t="b">
        <f>IF(COUNTIF($BU$164:$CB$339,CF760)&gt;0,TRUE,FALSE)</f>
        <v>0</v>
      </c>
      <c r="CS760" s="85" t="b">
        <f>$CS$150</f>
        <v>0</v>
      </c>
      <c r="CY760" s="85" t="b">
        <f>CY156</f>
        <v>0</v>
      </c>
      <c r="DC760" s="25"/>
    </row>
    <row r="761" spans="82:107">
      <c r="CF761" s="118" t="s">
        <v>400</v>
      </c>
      <c r="CG761" s="119" t="s">
        <v>400</v>
      </c>
      <c r="CH761" s="85" t="b">
        <f t="shared" si="107"/>
        <v>0</v>
      </c>
      <c r="CI761" s="25"/>
      <c r="CJ761" s="25"/>
      <c r="CK761" s="25"/>
      <c r="CP761" s="85" t="b">
        <f>IF(COUNTIF(DJ:DJ,CF761)&gt;0,TRUE,FALSE)</f>
        <v>0</v>
      </c>
      <c r="CQ761" s="85" t="b">
        <f>IF(COUNTIF($BU$164:$CB$339,CF761)&gt;0,TRUE,FALSE)</f>
        <v>0</v>
      </c>
      <c r="CS761" s="85" t="b">
        <f>$CS$150</f>
        <v>0</v>
      </c>
      <c r="CY761" s="85" t="b">
        <f>CY156</f>
        <v>0</v>
      </c>
      <c r="DC761" s="25"/>
    </row>
    <row r="762" spans="82:107">
      <c r="CF762" s="116" t="str">
        <f>CF761&amp;"_1mM"</f>
        <v>SRPK2_1mM</v>
      </c>
      <c r="CG762" s="116" t="str">
        <f>CG761&amp;"_1mM"</f>
        <v>SRPK2_1mM</v>
      </c>
      <c r="CI762" s="25"/>
      <c r="CJ762" s="25"/>
      <c r="CK762" s="25"/>
      <c r="DC762" s="25"/>
    </row>
    <row r="763" spans="82:107">
      <c r="CF763" s="116" t="s">
        <v>893</v>
      </c>
      <c r="CG763" s="119" t="s">
        <v>893</v>
      </c>
      <c r="CH763" s="85" t="b">
        <f t="shared" ref="CH763:CH764" si="120">IF(COUNTIF(CP763:DC763,TRUE)=0,FALSE,TRUE)</f>
        <v>0</v>
      </c>
      <c r="CI763" s="25"/>
      <c r="CJ763" s="25"/>
      <c r="CK763" s="25"/>
      <c r="CP763" s="85" t="b">
        <f t="shared" ref="CP763:CP774" si="121">IF(COUNTIF(DJ:DJ,CF763)&gt;0,TRUE,FALSE)</f>
        <v>0</v>
      </c>
      <c r="CQ763" s="85" t="b">
        <f t="shared" ref="CQ763:CQ774" si="122">IF(COUNTIF($BU$164:$CB$339,CF763)&gt;0,TRUE,FALSE)</f>
        <v>0</v>
      </c>
      <c r="CS763" s="85" t="b">
        <f>$CS$150</f>
        <v>0</v>
      </c>
      <c r="CY763" s="85" t="b">
        <f>CY156</f>
        <v>0</v>
      </c>
      <c r="DC763" s="25"/>
    </row>
    <row r="764" spans="82:107">
      <c r="CF764" s="116" t="s">
        <v>894</v>
      </c>
      <c r="CG764" s="119" t="s">
        <v>894</v>
      </c>
      <c r="CH764" s="85" t="b">
        <f t="shared" si="120"/>
        <v>0</v>
      </c>
      <c r="CI764" s="25"/>
      <c r="CJ764" s="25"/>
      <c r="CK764" s="25"/>
      <c r="CP764" s="85" t="b">
        <f t="shared" si="121"/>
        <v>0</v>
      </c>
      <c r="CQ764" s="85" t="b">
        <f t="shared" si="122"/>
        <v>0</v>
      </c>
      <c r="CU764" s="85" t="b">
        <f>$CU$152</f>
        <v>0</v>
      </c>
      <c r="CW764" s="85" t="b">
        <f>$CW$154</f>
        <v>0</v>
      </c>
      <c r="CZ764" s="85" t="b">
        <f>$CZ$157</f>
        <v>0</v>
      </c>
      <c r="DB764" s="85" t="b">
        <f>$DB$159</f>
        <v>0</v>
      </c>
      <c r="DC764" s="25"/>
    </row>
    <row r="765" spans="82:107">
      <c r="CF765" s="116" t="s">
        <v>530</v>
      </c>
      <c r="CG765" s="119" t="s">
        <v>530</v>
      </c>
      <c r="CH765" s="85" t="b">
        <f t="shared" si="107"/>
        <v>0</v>
      </c>
      <c r="CI765" s="25"/>
      <c r="CJ765" s="25"/>
      <c r="CK765" s="25"/>
      <c r="CP765" s="85" t="b">
        <f t="shared" si="121"/>
        <v>0</v>
      </c>
      <c r="CQ765" s="85" t="b">
        <f t="shared" si="122"/>
        <v>0</v>
      </c>
      <c r="DC765" s="25"/>
    </row>
    <row r="766" spans="82:107">
      <c r="CF766" s="116" t="s">
        <v>403</v>
      </c>
      <c r="CG766" s="119" t="s">
        <v>403</v>
      </c>
      <c r="CH766" s="85" t="b">
        <f t="shared" si="107"/>
        <v>0</v>
      </c>
      <c r="CI766" s="25"/>
      <c r="CJ766" s="25"/>
      <c r="CK766" s="25"/>
      <c r="CP766" s="85" t="b">
        <f t="shared" si="121"/>
        <v>0</v>
      </c>
      <c r="CQ766" s="85" t="b">
        <f t="shared" si="122"/>
        <v>0</v>
      </c>
      <c r="CS766" s="85" t="b">
        <f>$CS$150</f>
        <v>0</v>
      </c>
      <c r="CY766" s="85" t="b">
        <f>CY156</f>
        <v>0</v>
      </c>
      <c r="DC766" s="25"/>
    </row>
    <row r="767" spans="82:107">
      <c r="CF767" s="116" t="s">
        <v>895</v>
      </c>
      <c r="CG767" s="119" t="s">
        <v>896</v>
      </c>
      <c r="CH767" s="85" t="b">
        <f>IF(COUNTIF(CP767:DC767,TRUE)=0,FALSE,TRUE)</f>
        <v>0</v>
      </c>
      <c r="CI767" s="25"/>
      <c r="CJ767" s="25"/>
      <c r="CK767" s="25"/>
      <c r="CP767" s="85" t="b">
        <f t="shared" si="121"/>
        <v>0</v>
      </c>
      <c r="CQ767" s="85" t="b">
        <f t="shared" si="122"/>
        <v>0</v>
      </c>
      <c r="CU767" s="85" t="b">
        <f>$CU$152</f>
        <v>0</v>
      </c>
      <c r="CW767" s="85" t="b">
        <f>$CW$154</f>
        <v>0</v>
      </c>
      <c r="CZ767" s="85" t="b">
        <f>$CZ$157</f>
        <v>0</v>
      </c>
      <c r="DB767" s="85" t="b">
        <f>$DB$159</f>
        <v>0</v>
      </c>
      <c r="DC767" s="25"/>
    </row>
    <row r="768" spans="82:107">
      <c r="CF768" s="116" t="s">
        <v>404</v>
      </c>
      <c r="CG768" s="119" t="s">
        <v>404</v>
      </c>
      <c r="CH768" s="85" t="b">
        <f t="shared" si="107"/>
        <v>0</v>
      </c>
      <c r="CI768" s="25"/>
      <c r="CJ768" s="25"/>
      <c r="CK768" s="25"/>
      <c r="CP768" s="85" t="b">
        <f t="shared" si="121"/>
        <v>0</v>
      </c>
      <c r="CQ768" s="85" t="b">
        <f t="shared" si="122"/>
        <v>0</v>
      </c>
      <c r="CS768" s="85" t="b">
        <f>$CS$150</f>
        <v>0</v>
      </c>
      <c r="CY768" s="85" t="b">
        <f>CY156</f>
        <v>0</v>
      </c>
      <c r="DC768" s="25"/>
    </row>
    <row r="769" spans="82:107">
      <c r="CF769" s="116" t="str">
        <f>CF768&amp;"_1mM"</f>
        <v>TBK1_1mM</v>
      </c>
      <c r="CG769" s="116" t="str">
        <f>CG768&amp;"_1mM"</f>
        <v>TBK1_1mM</v>
      </c>
      <c r="CH769" s="85" t="b">
        <f t="shared" si="107"/>
        <v>0</v>
      </c>
      <c r="CI769" s="25"/>
      <c r="CJ769" s="25"/>
      <c r="CK769" s="25"/>
      <c r="CP769" s="85" t="b">
        <f t="shared" si="121"/>
        <v>0</v>
      </c>
      <c r="CQ769" s="85" t="b">
        <f t="shared" si="122"/>
        <v>0</v>
      </c>
      <c r="CU769" s="85" t="b">
        <f>$CU$152</f>
        <v>0</v>
      </c>
      <c r="CW769" s="85" t="b">
        <f>$CW$154</f>
        <v>0</v>
      </c>
      <c r="CZ769" s="85" t="b">
        <f>$CZ$157</f>
        <v>0</v>
      </c>
      <c r="DB769" s="85" t="b">
        <f>$DB$159</f>
        <v>0</v>
      </c>
      <c r="DC769" s="25"/>
    </row>
    <row r="770" spans="82:107">
      <c r="CF770" s="116" t="s">
        <v>405</v>
      </c>
      <c r="CG770" s="119" t="s">
        <v>405</v>
      </c>
      <c r="CH770" s="85" t="b">
        <f t="shared" si="107"/>
        <v>0</v>
      </c>
      <c r="CI770" s="25"/>
      <c r="CJ770" s="25"/>
      <c r="CK770" s="25"/>
      <c r="CP770" s="85" t="b">
        <f t="shared" si="121"/>
        <v>0</v>
      </c>
      <c r="CQ770" s="85" t="b">
        <f t="shared" si="122"/>
        <v>0</v>
      </c>
      <c r="CS770" s="85" t="b">
        <f>$CS$150</f>
        <v>0</v>
      </c>
      <c r="CY770" s="85" t="b">
        <f>CY156</f>
        <v>0</v>
      </c>
      <c r="DC770" s="25"/>
    </row>
    <row r="771" spans="82:107">
      <c r="CF771" s="116" t="s">
        <v>572</v>
      </c>
      <c r="CG771" s="119" t="s">
        <v>572</v>
      </c>
      <c r="CH771" s="85" t="b">
        <f t="shared" si="107"/>
        <v>0</v>
      </c>
      <c r="CI771" s="25"/>
      <c r="CJ771" s="25"/>
      <c r="CK771" s="25"/>
      <c r="CP771" s="85" t="b">
        <f t="shared" si="121"/>
        <v>0</v>
      </c>
      <c r="CQ771" s="85" t="b">
        <f t="shared" si="122"/>
        <v>0</v>
      </c>
      <c r="CU771" s="85" t="b">
        <f>$CU$152</f>
        <v>0</v>
      </c>
      <c r="CW771" s="85" t="b">
        <f>$CW$154</f>
        <v>0</v>
      </c>
      <c r="CZ771" s="85" t="b">
        <f>CZ157</f>
        <v>0</v>
      </c>
      <c r="DB771" s="85" t="b">
        <f>$DB$159</f>
        <v>0</v>
      </c>
      <c r="DC771" s="25"/>
    </row>
    <row r="772" spans="82:107">
      <c r="CF772" s="116" t="s">
        <v>406</v>
      </c>
      <c r="CG772" s="119" t="s">
        <v>406</v>
      </c>
      <c r="CH772" s="85" t="b">
        <f t="shared" ref="CH772:CH782" si="123">IF(COUNTIF(CP772:DC772,TRUE)=0,FALSE,TRUE)</f>
        <v>0</v>
      </c>
      <c r="CI772" s="25"/>
      <c r="CJ772" s="25"/>
      <c r="CK772" s="25"/>
      <c r="CP772" s="85" t="b">
        <f t="shared" si="121"/>
        <v>0</v>
      </c>
      <c r="CQ772" s="85" t="b">
        <f t="shared" si="122"/>
        <v>0</v>
      </c>
      <c r="CS772" s="85" t="b">
        <f>$CS$150</f>
        <v>0</v>
      </c>
      <c r="CT772" s="85" t="b">
        <f>$CT$151</f>
        <v>0</v>
      </c>
      <c r="CY772" s="85" t="b">
        <f>CY156</f>
        <v>0</v>
      </c>
      <c r="DC772" s="25"/>
    </row>
    <row r="773" spans="82:107">
      <c r="CF773" s="116" t="s">
        <v>573</v>
      </c>
      <c r="CG773" s="119" t="s">
        <v>573</v>
      </c>
      <c r="CH773" s="85" t="b">
        <f t="shared" si="123"/>
        <v>0</v>
      </c>
      <c r="CI773" s="25"/>
      <c r="CJ773" s="25"/>
      <c r="CK773" s="25"/>
      <c r="CP773" s="85" t="b">
        <f t="shared" si="121"/>
        <v>0</v>
      </c>
      <c r="CQ773" s="85" t="b">
        <f t="shared" si="122"/>
        <v>0</v>
      </c>
      <c r="CT773" s="85" t="b">
        <f>$CT$152</f>
        <v>0</v>
      </c>
      <c r="CU773" s="85" t="b">
        <f>$CU$152</f>
        <v>0</v>
      </c>
      <c r="CW773" s="85" t="b">
        <f>$CW$154</f>
        <v>0</v>
      </c>
      <c r="CZ773" s="85" t="b">
        <f>CZ157</f>
        <v>0</v>
      </c>
      <c r="DB773" s="85" t="b">
        <f>$DB$159</f>
        <v>0</v>
      </c>
      <c r="DC773" s="25"/>
    </row>
    <row r="774" spans="82:107">
      <c r="CF774" s="116" t="s">
        <v>409</v>
      </c>
      <c r="CG774" s="119" t="s">
        <v>409</v>
      </c>
      <c r="CH774" s="85" t="b">
        <f t="shared" si="123"/>
        <v>0</v>
      </c>
      <c r="CI774" s="25"/>
      <c r="CJ774" s="25"/>
      <c r="CK774" s="25"/>
      <c r="CP774" s="85" t="b">
        <f t="shared" si="121"/>
        <v>0</v>
      </c>
      <c r="CQ774" s="85" t="b">
        <f t="shared" si="122"/>
        <v>0</v>
      </c>
      <c r="CS774" s="85" t="b">
        <f t="shared" ref="CS774:CS782" si="124">$CS$150</f>
        <v>0</v>
      </c>
      <c r="CY774" s="85" t="b">
        <f>CY156</f>
        <v>0</v>
      </c>
      <c r="DC774" s="25"/>
    </row>
    <row r="775" spans="82:107">
      <c r="CF775" s="116" t="str">
        <f>CF774&amp;"_1mM"</f>
        <v>TSSK2_1mM</v>
      </c>
      <c r="CG775" s="116" t="str">
        <f>CG774&amp;"_1mM"</f>
        <v>TSSK2_1mM</v>
      </c>
      <c r="CI775" s="25"/>
      <c r="CJ775" s="25"/>
      <c r="CK775" s="25"/>
      <c r="DC775" s="25"/>
    </row>
    <row r="776" spans="82:107">
      <c r="CF776" s="116" t="s">
        <v>410</v>
      </c>
      <c r="CG776" s="119" t="s">
        <v>410</v>
      </c>
      <c r="CH776" s="85" t="b">
        <f t="shared" si="123"/>
        <v>0</v>
      </c>
      <c r="CI776" s="25"/>
      <c r="CJ776" s="25"/>
      <c r="CK776" s="25"/>
      <c r="CP776" s="85" t="b">
        <f>IF(COUNTIF(DJ:DJ,CF776)&gt;0,TRUE,FALSE)</f>
        <v>0</v>
      </c>
      <c r="CQ776" s="85" t="b">
        <f>IF(COUNTIF($BU$164:$CB$339,CF776)&gt;0,TRUE,FALSE)</f>
        <v>0</v>
      </c>
      <c r="CS776" s="85" t="b">
        <f t="shared" si="124"/>
        <v>0</v>
      </c>
      <c r="CY776" s="85" t="b">
        <f>CY156</f>
        <v>0</v>
      </c>
      <c r="DC776" s="25"/>
    </row>
    <row r="777" spans="82:107">
      <c r="CF777" s="116" t="str">
        <f>CF776&amp;"_1mM"</f>
        <v>TSSK3_1mM</v>
      </c>
      <c r="CG777" s="116" t="str">
        <f>CG776&amp;"_1mM"</f>
        <v>TSSK3_1mM</v>
      </c>
      <c r="CI777" s="25"/>
      <c r="CJ777" s="25"/>
      <c r="CK777" s="25"/>
      <c r="DC777" s="25"/>
    </row>
    <row r="778" spans="82:107">
      <c r="CF778" s="116" t="s">
        <v>411</v>
      </c>
      <c r="CG778" s="119" t="s">
        <v>411</v>
      </c>
      <c r="CH778" s="85" t="b">
        <f t="shared" si="123"/>
        <v>0</v>
      </c>
      <c r="CI778" s="25"/>
      <c r="CJ778" s="25"/>
      <c r="CK778" s="25"/>
      <c r="CP778" s="85" t="b">
        <f>IF(COUNTIF(DJ:DJ,CF778)&gt;0,TRUE,FALSE)</f>
        <v>0</v>
      </c>
      <c r="CQ778" s="85" t="b">
        <f>IF(COUNTIF($BU$164:$CB$339,CF778)&gt;0,TRUE,FALSE)</f>
        <v>0</v>
      </c>
      <c r="CS778" s="85" t="b">
        <f t="shared" si="124"/>
        <v>0</v>
      </c>
      <c r="CY778" s="85" t="b">
        <f>CY156</f>
        <v>0</v>
      </c>
      <c r="DC778" s="25"/>
    </row>
    <row r="779" spans="82:107">
      <c r="CF779" s="116" t="str">
        <f>CF778&amp;"_1mM"</f>
        <v>WNK1_1mM</v>
      </c>
      <c r="CG779" s="116" t="str">
        <f>CG778&amp;"_1mM"</f>
        <v>WNK1_1mM</v>
      </c>
      <c r="CI779" s="25"/>
      <c r="CJ779" s="25"/>
      <c r="CK779" s="25"/>
      <c r="DC779" s="25"/>
    </row>
    <row r="780" spans="82:107">
      <c r="CF780" s="116" t="s">
        <v>412</v>
      </c>
      <c r="CG780" s="119" t="s">
        <v>412</v>
      </c>
      <c r="CH780" s="85" t="b">
        <f t="shared" si="123"/>
        <v>0</v>
      </c>
      <c r="CI780" s="25"/>
      <c r="CJ780" s="25"/>
      <c r="CK780" s="25"/>
      <c r="CP780" s="85" t="b">
        <f>IF(COUNTIF(DJ:DJ,CF780)&gt;0,TRUE,FALSE)</f>
        <v>0</v>
      </c>
      <c r="CQ780" s="85" t="b">
        <f>IF(COUNTIF($BU$164:$CB$339,CF780)&gt;0,TRUE,FALSE)</f>
        <v>0</v>
      </c>
      <c r="CS780" s="85" t="b">
        <f t="shared" si="124"/>
        <v>0</v>
      </c>
      <c r="CY780" s="85" t="b">
        <f>CY156</f>
        <v>0</v>
      </c>
      <c r="DC780" s="25"/>
    </row>
    <row r="781" spans="82:107">
      <c r="CF781" s="116" t="str">
        <f>CF780&amp;"_1mM"</f>
        <v>WNK2_1mM</v>
      </c>
      <c r="CG781" s="116" t="str">
        <f>CG780&amp;"_1mM"</f>
        <v>WNK2_1mM</v>
      </c>
      <c r="CI781" s="25"/>
      <c r="CJ781" s="25"/>
      <c r="CK781" s="25"/>
      <c r="DC781" s="25"/>
    </row>
    <row r="782" spans="82:107">
      <c r="CF782" s="116" t="s">
        <v>415</v>
      </c>
      <c r="CG782" s="119" t="s">
        <v>415</v>
      </c>
      <c r="CH782" s="85" t="b">
        <f t="shared" si="123"/>
        <v>0</v>
      </c>
      <c r="CI782" s="25"/>
      <c r="CJ782" s="25"/>
      <c r="CK782" s="25"/>
      <c r="CP782" s="85" t="b">
        <f>IF(COUNTIF(DJ:DJ,CF782)&gt;0,TRUE,FALSE)</f>
        <v>0</v>
      </c>
      <c r="CQ782" s="85" t="b">
        <f>IF(COUNTIF($BU$164:$CB$339,CF782)&gt;0,TRUE,FALSE)</f>
        <v>0</v>
      </c>
      <c r="CS782" s="85" t="b">
        <f t="shared" si="124"/>
        <v>0</v>
      </c>
      <c r="CY782" s="85" t="b">
        <f>CY156</f>
        <v>0</v>
      </c>
      <c r="DC782" s="25"/>
    </row>
    <row r="783" spans="82:107">
      <c r="CF783" s="116" t="str">
        <f>CF782&amp;"_1mM"</f>
        <v>WNK3_1mM</v>
      </c>
      <c r="CG783" s="116" t="str">
        <f>CG782&amp;"_1mM"</f>
        <v>WNK3_1mM</v>
      </c>
      <c r="CI783" s="25"/>
      <c r="CJ783" s="25"/>
      <c r="CK783" s="25"/>
      <c r="DC783" s="25"/>
    </row>
    <row r="784" spans="82:107">
      <c r="CD784" s="179" t="s">
        <v>965</v>
      </c>
      <c r="CF784" s="144" t="s">
        <v>421</v>
      </c>
      <c r="CG784" s="178" t="s">
        <v>421</v>
      </c>
      <c r="CI784" s="25"/>
      <c r="CJ784" s="25"/>
      <c r="CK784" s="25"/>
      <c r="DC784" s="25"/>
    </row>
    <row r="785" spans="82:107">
      <c r="CF785" s="144" t="str">
        <f>CF784&amp;"_1mM"</f>
        <v>SPHK1_1mM</v>
      </c>
      <c r="CG785" s="144" t="str">
        <f>CG784&amp;"_1mM"</f>
        <v>SPHK1_1mM</v>
      </c>
      <c r="CI785" s="25"/>
      <c r="CJ785" s="25"/>
      <c r="CK785" s="25"/>
      <c r="DC785" s="25"/>
    </row>
    <row r="786" spans="82:107">
      <c r="CD786" s="179" t="s">
        <v>965</v>
      </c>
      <c r="CF786" s="144" t="s">
        <v>422</v>
      </c>
      <c r="CG786" s="178" t="s">
        <v>422</v>
      </c>
      <c r="CI786" s="25"/>
      <c r="CJ786" s="25"/>
      <c r="CK786" s="25"/>
      <c r="DC786" s="25"/>
    </row>
    <row r="787" spans="82:107">
      <c r="CF787" s="144" t="str">
        <f>CF786&amp;"_1mM"</f>
        <v>SPHK2_1mM</v>
      </c>
      <c r="CG787" s="144" t="str">
        <f>CG786&amp;"_1mM"</f>
        <v>SPHK2_1mM</v>
      </c>
      <c r="CI787" s="25"/>
      <c r="CJ787" s="25"/>
      <c r="CK787" s="25"/>
      <c r="DC787" s="25"/>
    </row>
    <row r="788" spans="82:107">
      <c r="CF788" s="18"/>
      <c r="CG788" s="25"/>
      <c r="CI788" s="25"/>
      <c r="CJ788" s="25"/>
      <c r="CK788" s="25"/>
      <c r="DC788" s="25"/>
    </row>
    <row r="789" spans="82:107">
      <c r="CF789" s="17"/>
      <c r="CG789" s="25"/>
      <c r="CI789" s="25"/>
      <c r="CJ789" s="25"/>
      <c r="CK789" s="25"/>
      <c r="DC789" s="25"/>
    </row>
    <row r="790" spans="82:107">
      <c r="CF790" s="17"/>
      <c r="CG790" s="25"/>
      <c r="CI790" s="25"/>
      <c r="CJ790" s="25"/>
      <c r="CK790" s="25"/>
      <c r="DC790" s="25"/>
    </row>
    <row r="791" spans="82:107">
      <c r="CF791" s="26"/>
      <c r="CG791" s="25"/>
      <c r="CI791" s="25"/>
      <c r="CJ791" s="25"/>
      <c r="CK791" s="25"/>
      <c r="DC791" s="25"/>
    </row>
    <row r="792" spans="82:107">
      <c r="CF792" s="17"/>
      <c r="CG792" s="25"/>
      <c r="CI792" s="25"/>
      <c r="CJ792" s="25"/>
      <c r="CK792" s="25"/>
      <c r="DC792" s="25"/>
    </row>
    <row r="793" spans="82:107">
      <c r="CF793" s="17"/>
      <c r="CG793" s="25"/>
      <c r="CI793" s="25"/>
      <c r="CJ793" s="25"/>
      <c r="CK793" s="25"/>
      <c r="DC793" s="25"/>
    </row>
    <row r="794" spans="82:107">
      <c r="CF794" s="17"/>
      <c r="CG794" s="25"/>
      <c r="CI794" s="25"/>
      <c r="CJ794" s="25"/>
      <c r="CK794" s="25"/>
      <c r="DC794" s="25"/>
    </row>
    <row r="795" spans="82:107">
      <c r="CF795" s="17"/>
      <c r="CG795" s="25"/>
      <c r="CI795" s="25"/>
      <c r="CJ795" s="25"/>
      <c r="CK795" s="25"/>
      <c r="DC795" s="25"/>
    </row>
    <row r="796" spans="82:107">
      <c r="CF796" s="17"/>
      <c r="CG796" s="25"/>
      <c r="CI796" s="25"/>
      <c r="CJ796" s="25"/>
      <c r="CK796" s="25"/>
      <c r="DC796" s="25"/>
    </row>
    <row r="797" spans="82:107">
      <c r="CF797" s="17"/>
      <c r="CG797" s="25"/>
      <c r="CI797" s="25"/>
      <c r="CJ797" s="25"/>
      <c r="CK797" s="25"/>
      <c r="DC797" s="25"/>
    </row>
    <row r="798" spans="82:107">
      <c r="CF798" s="17"/>
      <c r="CG798" s="25"/>
      <c r="CI798" s="25"/>
      <c r="CJ798" s="25"/>
      <c r="CK798" s="25"/>
      <c r="DC798" s="25"/>
    </row>
    <row r="799" spans="82:107">
      <c r="CF799" s="17"/>
      <c r="CG799" s="25"/>
      <c r="CI799" s="25"/>
      <c r="CJ799" s="25"/>
      <c r="CK799" s="25"/>
    </row>
    <row r="800" spans="82:107">
      <c r="CF800" s="17"/>
      <c r="CG800" s="25"/>
      <c r="CI800" s="25"/>
      <c r="CJ800" s="25"/>
      <c r="CK800" s="25"/>
    </row>
    <row r="801" spans="84:89">
      <c r="CF801" s="17"/>
      <c r="CG801" s="25"/>
      <c r="CI801" s="25"/>
      <c r="CJ801" s="25"/>
      <c r="CK801" s="25"/>
    </row>
    <row r="802" spans="84:89">
      <c r="CF802" s="17"/>
      <c r="CG802" s="25"/>
      <c r="CI802" s="25"/>
      <c r="CJ802" s="25"/>
      <c r="CK802" s="25"/>
    </row>
    <row r="803" spans="84:89">
      <c r="CF803" s="17"/>
      <c r="CG803" s="25"/>
      <c r="CI803" s="25"/>
      <c r="CJ803" s="25"/>
      <c r="CK803" s="25"/>
    </row>
    <row r="804" spans="84:89">
      <c r="CF804" s="17"/>
      <c r="CG804" s="25"/>
      <c r="CI804" s="25"/>
      <c r="CJ804" s="25"/>
      <c r="CK804" s="25"/>
    </row>
    <row r="805" spans="84:89">
      <c r="CF805" s="17"/>
      <c r="CG805" s="25"/>
      <c r="CI805" s="25"/>
      <c r="CJ805" s="25"/>
      <c r="CK805" s="25"/>
    </row>
    <row r="806" spans="84:89">
      <c r="CF806" s="17"/>
      <c r="CG806" s="25"/>
      <c r="CI806" s="25"/>
      <c r="CJ806" s="25"/>
      <c r="CK806" s="25"/>
    </row>
    <row r="807" spans="84:89">
      <c r="CF807" s="17"/>
      <c r="CG807" s="25"/>
      <c r="CI807" s="25"/>
      <c r="CJ807" s="25"/>
      <c r="CK807" s="25"/>
    </row>
    <row r="808" spans="84:89">
      <c r="CI808" s="25"/>
      <c r="CJ808" s="25"/>
      <c r="CK808" s="25"/>
    </row>
    <row r="809" spans="84:89">
      <c r="CI809" s="25"/>
      <c r="CJ809" s="25"/>
      <c r="CK809" s="25"/>
    </row>
    <row r="810" spans="84:89">
      <c r="CI810" s="25"/>
      <c r="CJ810" s="25"/>
      <c r="CK810" s="25"/>
    </row>
    <row r="811" spans="84:89">
      <c r="CI811" s="25"/>
      <c r="CJ811" s="25"/>
      <c r="CK811" s="25"/>
    </row>
    <row r="812" spans="84:89">
      <c r="CI812" s="25"/>
      <c r="CJ812" s="25"/>
      <c r="CK812" s="25"/>
    </row>
    <row r="813" spans="84:89">
      <c r="CI813" s="25"/>
      <c r="CJ813" s="25"/>
      <c r="CK813" s="25"/>
    </row>
    <row r="814" spans="84:89">
      <c r="CI814" s="25"/>
      <c r="CJ814" s="25"/>
      <c r="CK814" s="25"/>
    </row>
  </sheetData>
  <sheetProtection algorithmName="SHA-512" hashValue="rnOL3dr7pATJA3mumtgp+bqdfg5hQrr2yCNzVmfjsVIrtJZlKqRPQciCOBscbgKjHsVeXc4ZNHtUVbunup6U1Q==" saltValue="Bn1QYJbC2AuMxH+sDLhnFQ==" spinCount="100000" sheet="1" objects="1" scenarios="1" selectLockedCells="1"/>
  <autoFilter ref="CG161:DC786" xr:uid="{00000000-0009-0000-0000-000000000000}"/>
  <dataConsolidate/>
  <mergeCells count="842">
    <mergeCell ref="F43:BG43"/>
    <mergeCell ref="F45:BG45"/>
    <mergeCell ref="F47:BG47"/>
    <mergeCell ref="F50:BG50"/>
    <mergeCell ref="BA156:BB156"/>
    <mergeCell ref="BA158:BB158"/>
    <mergeCell ref="BA143:BC143"/>
    <mergeCell ref="BD143:BG143"/>
    <mergeCell ref="AM148:BD149"/>
    <mergeCell ref="AX152:AY152"/>
    <mergeCell ref="BA152:BB152"/>
    <mergeCell ref="AX154:AY154"/>
    <mergeCell ref="BA154:BB154"/>
    <mergeCell ref="AL143:AN143"/>
    <mergeCell ref="AO143:AQ143"/>
    <mergeCell ref="AR143:AT143"/>
    <mergeCell ref="AU143:AW143"/>
    <mergeCell ref="AX143:AZ143"/>
    <mergeCell ref="AO141:AQ141"/>
    <mergeCell ref="AR141:AT141"/>
    <mergeCell ref="F52:BG52"/>
    <mergeCell ref="F53:BG53"/>
    <mergeCell ref="F54:BG54"/>
    <mergeCell ref="F46:BG46"/>
    <mergeCell ref="V142:Y142"/>
    <mergeCell ref="Z142:AC142"/>
    <mergeCell ref="M140:Q140"/>
    <mergeCell ref="R140:U140"/>
    <mergeCell ref="AX142:AZ142"/>
    <mergeCell ref="BA142:BC142"/>
    <mergeCell ref="BD142:BG142"/>
    <mergeCell ref="AL142:AN142"/>
    <mergeCell ref="AO142:AQ142"/>
    <mergeCell ref="AR142:AT142"/>
    <mergeCell ref="AU142:AW142"/>
    <mergeCell ref="AU141:AW141"/>
    <mergeCell ref="AX141:AZ141"/>
    <mergeCell ref="BA141:BC141"/>
    <mergeCell ref="BD141:BG141"/>
    <mergeCell ref="BD140:BG140"/>
    <mergeCell ref="AL140:AN140"/>
    <mergeCell ref="AO140:AQ140"/>
    <mergeCell ref="AR140:AT140"/>
    <mergeCell ref="AU140:AW140"/>
    <mergeCell ref="AX140:AZ140"/>
    <mergeCell ref="BA140:BC140"/>
    <mergeCell ref="F141:G141"/>
    <mergeCell ref="H141:L141"/>
    <mergeCell ref="M141:Q141"/>
    <mergeCell ref="R141:U141"/>
    <mergeCell ref="V141:Y141"/>
    <mergeCell ref="Z141:AC141"/>
    <mergeCell ref="H65:BG72"/>
    <mergeCell ref="F143:G143"/>
    <mergeCell ref="H143:L143"/>
    <mergeCell ref="M143:Q143"/>
    <mergeCell ref="R143:U143"/>
    <mergeCell ref="V143:Y143"/>
    <mergeCell ref="Z143:AC143"/>
    <mergeCell ref="AD143:AF143"/>
    <mergeCell ref="AD142:AF142"/>
    <mergeCell ref="AG142:AK142"/>
    <mergeCell ref="F142:G142"/>
    <mergeCell ref="H142:L142"/>
    <mergeCell ref="M142:Q142"/>
    <mergeCell ref="R142:U142"/>
    <mergeCell ref="AG143:AK143"/>
    <mergeCell ref="AD141:AF141"/>
    <mergeCell ref="AG141:AK141"/>
    <mergeCell ref="AL141:AN141"/>
    <mergeCell ref="F140:G140"/>
    <mergeCell ref="H140:L140"/>
    <mergeCell ref="F138:G138"/>
    <mergeCell ref="H138:L138"/>
    <mergeCell ref="M138:Q138"/>
    <mergeCell ref="R138:U138"/>
    <mergeCell ref="V138:Y138"/>
    <mergeCell ref="AL139:AN139"/>
    <mergeCell ref="AO139:AQ139"/>
    <mergeCell ref="AU136:AW136"/>
    <mergeCell ref="AX136:AZ136"/>
    <mergeCell ref="BA136:BC136"/>
    <mergeCell ref="F136:G136"/>
    <mergeCell ref="H136:L136"/>
    <mergeCell ref="M136:Q136"/>
    <mergeCell ref="AD140:AF140"/>
    <mergeCell ref="AG140:AK140"/>
    <mergeCell ref="AG139:AK139"/>
    <mergeCell ref="AX138:AZ138"/>
    <mergeCell ref="BA138:BC138"/>
    <mergeCell ref="F139:G139"/>
    <mergeCell ref="H139:L139"/>
    <mergeCell ref="M139:Q139"/>
    <mergeCell ref="R139:U139"/>
    <mergeCell ref="V139:Y139"/>
    <mergeCell ref="Z139:AC139"/>
    <mergeCell ref="AD139:AF139"/>
    <mergeCell ref="AD138:AF138"/>
    <mergeCell ref="AG138:AK138"/>
    <mergeCell ref="AL138:AN138"/>
    <mergeCell ref="AO138:AQ138"/>
    <mergeCell ref="V140:Y140"/>
    <mergeCell ref="Z140:AC140"/>
    <mergeCell ref="F137:G137"/>
    <mergeCell ref="H137:L137"/>
    <mergeCell ref="M137:Q137"/>
    <mergeCell ref="R137:U137"/>
    <mergeCell ref="V137:Y137"/>
    <mergeCell ref="Z137:AC137"/>
    <mergeCell ref="AD137:AF137"/>
    <mergeCell ref="AG137:AK137"/>
    <mergeCell ref="AL137:AN137"/>
    <mergeCell ref="AX137:AZ137"/>
    <mergeCell ref="Z138:AC138"/>
    <mergeCell ref="BA139:BC139"/>
    <mergeCell ref="BD139:BG139"/>
    <mergeCell ref="BA137:BC137"/>
    <mergeCell ref="BD137:BG137"/>
    <mergeCell ref="BD138:BG138"/>
    <mergeCell ref="AX139:AZ139"/>
    <mergeCell ref="R136:U136"/>
    <mergeCell ref="V136:Y136"/>
    <mergeCell ref="Z136:AC136"/>
    <mergeCell ref="AD136:AF136"/>
    <mergeCell ref="AG136:AK136"/>
    <mergeCell ref="BD136:BG136"/>
    <mergeCell ref="AL136:AN136"/>
    <mergeCell ref="AO136:AQ136"/>
    <mergeCell ref="AR136:AT136"/>
    <mergeCell ref="AR138:AT138"/>
    <mergeCell ref="AU138:AW138"/>
    <mergeCell ref="AO137:AQ137"/>
    <mergeCell ref="AR137:AT137"/>
    <mergeCell ref="AU137:AW137"/>
    <mergeCell ref="AR139:AT139"/>
    <mergeCell ref="AU139:AW139"/>
    <mergeCell ref="AX134:AZ134"/>
    <mergeCell ref="BA134:BC134"/>
    <mergeCell ref="BD134:BG134"/>
    <mergeCell ref="AL134:AN134"/>
    <mergeCell ref="AO134:AQ134"/>
    <mergeCell ref="AR134:AT134"/>
    <mergeCell ref="AU134:AW134"/>
    <mergeCell ref="BA135:BC135"/>
    <mergeCell ref="BD135:BG135"/>
    <mergeCell ref="AL135:AN135"/>
    <mergeCell ref="AO135:AQ135"/>
    <mergeCell ref="AR135:AT135"/>
    <mergeCell ref="AU135:AW135"/>
    <mergeCell ref="AX135:AZ135"/>
    <mergeCell ref="AD135:AF135"/>
    <mergeCell ref="AD134:AF134"/>
    <mergeCell ref="AG134:AK134"/>
    <mergeCell ref="F134:G134"/>
    <mergeCell ref="H134:L134"/>
    <mergeCell ref="M134:Q134"/>
    <mergeCell ref="R134:U134"/>
    <mergeCell ref="V134:Y134"/>
    <mergeCell ref="Z134:AC134"/>
    <mergeCell ref="AG135:AK135"/>
    <mergeCell ref="M132:Q132"/>
    <mergeCell ref="R132:U132"/>
    <mergeCell ref="V132:Y132"/>
    <mergeCell ref="Z132:AC132"/>
    <mergeCell ref="F135:G135"/>
    <mergeCell ref="H135:L135"/>
    <mergeCell ref="M135:Q135"/>
    <mergeCell ref="R135:U135"/>
    <mergeCell ref="V135:Y135"/>
    <mergeCell ref="Z135:AC135"/>
    <mergeCell ref="AO133:AQ133"/>
    <mergeCell ref="AR133:AT133"/>
    <mergeCell ref="AU133:AW133"/>
    <mergeCell ref="AX133:AZ133"/>
    <mergeCell ref="BA133:BC133"/>
    <mergeCell ref="BD133:BG133"/>
    <mergeCell ref="BD132:BG132"/>
    <mergeCell ref="F133:G133"/>
    <mergeCell ref="H133:L133"/>
    <mergeCell ref="M133:Q133"/>
    <mergeCell ref="R133:U133"/>
    <mergeCell ref="V133:Y133"/>
    <mergeCell ref="Z133:AC133"/>
    <mergeCell ref="AD133:AF133"/>
    <mergeCell ref="AG133:AK133"/>
    <mergeCell ref="AL133:AN133"/>
    <mergeCell ref="AL132:AN132"/>
    <mergeCell ref="AO132:AQ132"/>
    <mergeCell ref="AR132:AT132"/>
    <mergeCell ref="AU132:AW132"/>
    <mergeCell ref="AX132:AZ132"/>
    <mergeCell ref="BA132:BC132"/>
    <mergeCell ref="F132:G132"/>
    <mergeCell ref="H132:L132"/>
    <mergeCell ref="F130:G130"/>
    <mergeCell ref="H130:L130"/>
    <mergeCell ref="M130:Q130"/>
    <mergeCell ref="R130:U130"/>
    <mergeCell ref="V130:Y130"/>
    <mergeCell ref="AL131:AN131"/>
    <mergeCell ref="AO131:AQ131"/>
    <mergeCell ref="AR131:AT131"/>
    <mergeCell ref="AU131:AW131"/>
    <mergeCell ref="AU128:AW128"/>
    <mergeCell ref="AX128:AZ128"/>
    <mergeCell ref="BA128:BC128"/>
    <mergeCell ref="F128:G128"/>
    <mergeCell ref="H128:L128"/>
    <mergeCell ref="M128:Q128"/>
    <mergeCell ref="AD132:AF132"/>
    <mergeCell ref="AG132:AK132"/>
    <mergeCell ref="AG131:AK131"/>
    <mergeCell ref="AX130:AZ130"/>
    <mergeCell ref="BA130:BC130"/>
    <mergeCell ref="F131:G131"/>
    <mergeCell ref="H131:L131"/>
    <mergeCell ref="M131:Q131"/>
    <mergeCell ref="R131:U131"/>
    <mergeCell ref="V131:Y131"/>
    <mergeCell ref="Z131:AC131"/>
    <mergeCell ref="AD131:AF131"/>
    <mergeCell ref="AD130:AF130"/>
    <mergeCell ref="AG130:AK130"/>
    <mergeCell ref="AL130:AN130"/>
    <mergeCell ref="AO130:AQ130"/>
    <mergeCell ref="AR130:AT130"/>
    <mergeCell ref="AU130:AW130"/>
    <mergeCell ref="F129:G129"/>
    <mergeCell ref="H129:L129"/>
    <mergeCell ref="M129:Q129"/>
    <mergeCell ref="R129:U129"/>
    <mergeCell ref="V129:Y129"/>
    <mergeCell ref="Z129:AC129"/>
    <mergeCell ref="AD129:AF129"/>
    <mergeCell ref="AG129:AK129"/>
    <mergeCell ref="AL129:AN129"/>
    <mergeCell ref="AO129:AQ129"/>
    <mergeCell ref="AR129:AT129"/>
    <mergeCell ref="AU129:AW129"/>
    <mergeCell ref="AX129:AZ129"/>
    <mergeCell ref="Z130:AC130"/>
    <mergeCell ref="BA131:BC131"/>
    <mergeCell ref="BD131:BG131"/>
    <mergeCell ref="BA129:BC129"/>
    <mergeCell ref="BD129:BG129"/>
    <mergeCell ref="BD130:BG130"/>
    <mergeCell ref="AX131:AZ131"/>
    <mergeCell ref="R128:U128"/>
    <mergeCell ref="V128:Y128"/>
    <mergeCell ref="Z128:AC128"/>
    <mergeCell ref="AD128:AF128"/>
    <mergeCell ref="AG128:AK128"/>
    <mergeCell ref="AG127:AK127"/>
    <mergeCell ref="AX126:AZ126"/>
    <mergeCell ref="BA126:BC126"/>
    <mergeCell ref="BD126:BG126"/>
    <mergeCell ref="AL126:AN126"/>
    <mergeCell ref="AO126:AQ126"/>
    <mergeCell ref="AR126:AT126"/>
    <mergeCell ref="AU126:AW126"/>
    <mergeCell ref="BA127:BC127"/>
    <mergeCell ref="BD127:BG127"/>
    <mergeCell ref="AL127:AN127"/>
    <mergeCell ref="AO127:AQ127"/>
    <mergeCell ref="AR127:AT127"/>
    <mergeCell ref="AU127:AW127"/>
    <mergeCell ref="AX127:AZ127"/>
    <mergeCell ref="BD128:BG128"/>
    <mergeCell ref="AL128:AN128"/>
    <mergeCell ref="AO128:AQ128"/>
    <mergeCell ref="AR128:AT128"/>
    <mergeCell ref="AD127:AF127"/>
    <mergeCell ref="AD126:AF126"/>
    <mergeCell ref="AG126:AK126"/>
    <mergeCell ref="F126:G126"/>
    <mergeCell ref="H126:L126"/>
    <mergeCell ref="M126:Q126"/>
    <mergeCell ref="R126:U126"/>
    <mergeCell ref="V126:Y126"/>
    <mergeCell ref="Z126:AC126"/>
    <mergeCell ref="M124:Q124"/>
    <mergeCell ref="R124:U124"/>
    <mergeCell ref="V124:Y124"/>
    <mergeCell ref="Z124:AC124"/>
    <mergeCell ref="F127:G127"/>
    <mergeCell ref="H127:L127"/>
    <mergeCell ref="M127:Q127"/>
    <mergeCell ref="R127:U127"/>
    <mergeCell ref="V127:Y127"/>
    <mergeCell ref="Z127:AC127"/>
    <mergeCell ref="AO125:AQ125"/>
    <mergeCell ref="AR125:AT125"/>
    <mergeCell ref="AU125:AW125"/>
    <mergeCell ref="AX125:AZ125"/>
    <mergeCell ref="BA125:BC125"/>
    <mergeCell ref="BD125:BG125"/>
    <mergeCell ref="BD124:BG124"/>
    <mergeCell ref="F125:G125"/>
    <mergeCell ref="H125:L125"/>
    <mergeCell ref="M125:Q125"/>
    <mergeCell ref="R125:U125"/>
    <mergeCell ref="V125:Y125"/>
    <mergeCell ref="Z125:AC125"/>
    <mergeCell ref="AD125:AF125"/>
    <mergeCell ref="AG125:AK125"/>
    <mergeCell ref="AL125:AN125"/>
    <mergeCell ref="AL124:AN124"/>
    <mergeCell ref="AO124:AQ124"/>
    <mergeCell ref="AR124:AT124"/>
    <mergeCell ref="AU124:AW124"/>
    <mergeCell ref="AX124:AZ124"/>
    <mergeCell ref="BA124:BC124"/>
    <mergeCell ref="F124:G124"/>
    <mergeCell ref="H124:L124"/>
    <mergeCell ref="F122:G122"/>
    <mergeCell ref="H122:L122"/>
    <mergeCell ref="M122:Q122"/>
    <mergeCell ref="R122:U122"/>
    <mergeCell ref="V122:Y122"/>
    <mergeCell ref="AL123:AN123"/>
    <mergeCell ref="AO123:AQ123"/>
    <mergeCell ref="AR123:AT123"/>
    <mergeCell ref="AU123:AW123"/>
    <mergeCell ref="AU120:AW120"/>
    <mergeCell ref="AX120:AZ120"/>
    <mergeCell ref="BA120:BC120"/>
    <mergeCell ref="F120:G120"/>
    <mergeCell ref="H120:L120"/>
    <mergeCell ref="M120:Q120"/>
    <mergeCell ref="AD124:AF124"/>
    <mergeCell ref="AG124:AK124"/>
    <mergeCell ref="AG123:AK123"/>
    <mergeCell ref="AX122:AZ122"/>
    <mergeCell ref="BA122:BC122"/>
    <mergeCell ref="F123:G123"/>
    <mergeCell ref="H123:L123"/>
    <mergeCell ref="M123:Q123"/>
    <mergeCell ref="R123:U123"/>
    <mergeCell ref="V123:Y123"/>
    <mergeCell ref="Z123:AC123"/>
    <mergeCell ref="AD123:AF123"/>
    <mergeCell ref="AD122:AF122"/>
    <mergeCell ref="AG122:AK122"/>
    <mergeCell ref="AL122:AN122"/>
    <mergeCell ref="AO122:AQ122"/>
    <mergeCell ref="AR122:AT122"/>
    <mergeCell ref="AU122:AW122"/>
    <mergeCell ref="F121:G121"/>
    <mergeCell ref="H121:L121"/>
    <mergeCell ref="M121:Q121"/>
    <mergeCell ref="R121:U121"/>
    <mergeCell ref="V121:Y121"/>
    <mergeCell ref="Z121:AC121"/>
    <mergeCell ref="AD121:AF121"/>
    <mergeCell ref="AG121:AK121"/>
    <mergeCell ref="AL121:AN121"/>
    <mergeCell ref="AO121:AQ121"/>
    <mergeCell ref="AR121:AT121"/>
    <mergeCell ref="AU121:AW121"/>
    <mergeCell ref="AX121:AZ121"/>
    <mergeCell ref="Z122:AC122"/>
    <mergeCell ref="BA123:BC123"/>
    <mergeCell ref="BD123:BG123"/>
    <mergeCell ref="BA121:BC121"/>
    <mergeCell ref="BD121:BG121"/>
    <mergeCell ref="BD122:BG122"/>
    <mergeCell ref="AX123:AZ123"/>
    <mergeCell ref="R120:U120"/>
    <mergeCell ref="V120:Y120"/>
    <mergeCell ref="Z120:AC120"/>
    <mergeCell ref="AD120:AF120"/>
    <mergeCell ref="AG120:AK120"/>
    <mergeCell ref="AG119:AK119"/>
    <mergeCell ref="AX118:AZ118"/>
    <mergeCell ref="BA118:BC118"/>
    <mergeCell ref="BD118:BG118"/>
    <mergeCell ref="AL118:AN118"/>
    <mergeCell ref="AO118:AQ118"/>
    <mergeCell ref="AR118:AT118"/>
    <mergeCell ref="AU118:AW118"/>
    <mergeCell ref="BA119:BC119"/>
    <mergeCell ref="BD119:BG119"/>
    <mergeCell ref="AL119:AN119"/>
    <mergeCell ref="AO119:AQ119"/>
    <mergeCell ref="AR119:AT119"/>
    <mergeCell ref="AU119:AW119"/>
    <mergeCell ref="AX119:AZ119"/>
    <mergeCell ref="BD120:BG120"/>
    <mergeCell ref="AL120:AN120"/>
    <mergeCell ref="AO120:AQ120"/>
    <mergeCell ref="AR120:AT120"/>
    <mergeCell ref="AD119:AF119"/>
    <mergeCell ref="AD118:AF118"/>
    <mergeCell ref="AG118:AK118"/>
    <mergeCell ref="F118:G118"/>
    <mergeCell ref="H118:L118"/>
    <mergeCell ref="M118:Q118"/>
    <mergeCell ref="R118:U118"/>
    <mergeCell ref="V118:Y118"/>
    <mergeCell ref="Z118:AC118"/>
    <mergeCell ref="M116:Q116"/>
    <mergeCell ref="R116:U116"/>
    <mergeCell ref="V116:Y116"/>
    <mergeCell ref="Z116:AC116"/>
    <mergeCell ref="F119:G119"/>
    <mergeCell ref="H119:L119"/>
    <mergeCell ref="M119:Q119"/>
    <mergeCell ref="R119:U119"/>
    <mergeCell ref="V119:Y119"/>
    <mergeCell ref="Z119:AC119"/>
    <mergeCell ref="AO117:AQ117"/>
    <mergeCell ref="AR117:AT117"/>
    <mergeCell ref="AU117:AW117"/>
    <mergeCell ref="AX117:AZ117"/>
    <mergeCell ref="BA117:BC117"/>
    <mergeCell ref="BD117:BG117"/>
    <mergeCell ref="BD116:BG116"/>
    <mergeCell ref="F117:G117"/>
    <mergeCell ref="H117:L117"/>
    <mergeCell ref="M117:Q117"/>
    <mergeCell ref="R117:U117"/>
    <mergeCell ref="V117:Y117"/>
    <mergeCell ref="Z117:AC117"/>
    <mergeCell ref="AD117:AF117"/>
    <mergeCell ref="AG117:AK117"/>
    <mergeCell ref="AL117:AN117"/>
    <mergeCell ref="AL116:AN116"/>
    <mergeCell ref="AO116:AQ116"/>
    <mergeCell ref="AR116:AT116"/>
    <mergeCell ref="AU116:AW116"/>
    <mergeCell ref="AX116:AZ116"/>
    <mergeCell ref="BA116:BC116"/>
    <mergeCell ref="F116:G116"/>
    <mergeCell ref="H116:L116"/>
    <mergeCell ref="F114:G114"/>
    <mergeCell ref="H114:L114"/>
    <mergeCell ref="M114:Q114"/>
    <mergeCell ref="R114:U114"/>
    <mergeCell ref="V114:Y114"/>
    <mergeCell ref="AL115:AN115"/>
    <mergeCell ref="AO115:AQ115"/>
    <mergeCell ref="AR115:AT115"/>
    <mergeCell ref="AU115:AW115"/>
    <mergeCell ref="AU112:AW112"/>
    <mergeCell ref="AX112:AZ112"/>
    <mergeCell ref="BA112:BC112"/>
    <mergeCell ref="F112:G112"/>
    <mergeCell ref="H112:L112"/>
    <mergeCell ref="M112:Q112"/>
    <mergeCell ref="AD116:AF116"/>
    <mergeCell ref="AG116:AK116"/>
    <mergeCell ref="AG115:AK115"/>
    <mergeCell ref="AX114:AZ114"/>
    <mergeCell ref="BA114:BC114"/>
    <mergeCell ref="F115:G115"/>
    <mergeCell ref="H115:L115"/>
    <mergeCell ref="M115:Q115"/>
    <mergeCell ref="R115:U115"/>
    <mergeCell ref="V115:Y115"/>
    <mergeCell ref="Z115:AC115"/>
    <mergeCell ref="AD115:AF115"/>
    <mergeCell ref="AD114:AF114"/>
    <mergeCell ref="AG114:AK114"/>
    <mergeCell ref="AL114:AN114"/>
    <mergeCell ref="AO114:AQ114"/>
    <mergeCell ref="AR114:AT114"/>
    <mergeCell ref="AU114:AW114"/>
    <mergeCell ref="F113:G113"/>
    <mergeCell ref="H113:L113"/>
    <mergeCell ref="M113:Q113"/>
    <mergeCell ref="R113:U113"/>
    <mergeCell ref="V113:Y113"/>
    <mergeCell ref="Z113:AC113"/>
    <mergeCell ref="AD113:AF113"/>
    <mergeCell ref="AG113:AK113"/>
    <mergeCell ref="AL113:AN113"/>
    <mergeCell ref="AO113:AQ113"/>
    <mergeCell ref="AR113:AT113"/>
    <mergeCell ref="AU113:AW113"/>
    <mergeCell ref="AX113:AZ113"/>
    <mergeCell ref="Z114:AC114"/>
    <mergeCell ref="BA115:BC115"/>
    <mergeCell ref="BD115:BG115"/>
    <mergeCell ref="BA113:BC113"/>
    <mergeCell ref="BD113:BG113"/>
    <mergeCell ref="BD114:BG114"/>
    <mergeCell ref="AX115:AZ115"/>
    <mergeCell ref="R112:U112"/>
    <mergeCell ref="V112:Y112"/>
    <mergeCell ref="Z112:AC112"/>
    <mergeCell ref="AD112:AF112"/>
    <mergeCell ref="AG112:AK112"/>
    <mergeCell ref="AG111:AK111"/>
    <mergeCell ref="AX110:AZ110"/>
    <mergeCell ref="BA110:BC110"/>
    <mergeCell ref="BD110:BG110"/>
    <mergeCell ref="AL110:AN110"/>
    <mergeCell ref="AO110:AQ110"/>
    <mergeCell ref="AR110:AT110"/>
    <mergeCell ref="AU110:AW110"/>
    <mergeCell ref="BA111:BC111"/>
    <mergeCell ref="BD111:BG111"/>
    <mergeCell ref="AL111:AN111"/>
    <mergeCell ref="AO111:AQ111"/>
    <mergeCell ref="AR111:AT111"/>
    <mergeCell ref="AU111:AW111"/>
    <mergeCell ref="AX111:AZ111"/>
    <mergeCell ref="BD112:BG112"/>
    <mergeCell ref="AL112:AN112"/>
    <mergeCell ref="AO112:AQ112"/>
    <mergeCell ref="AR112:AT112"/>
    <mergeCell ref="AD111:AF111"/>
    <mergeCell ref="AD110:AF110"/>
    <mergeCell ref="AG110:AK110"/>
    <mergeCell ref="F110:G110"/>
    <mergeCell ref="H110:L110"/>
    <mergeCell ref="M110:Q110"/>
    <mergeCell ref="R110:U110"/>
    <mergeCell ref="V110:Y110"/>
    <mergeCell ref="Z110:AC110"/>
    <mergeCell ref="M108:Q108"/>
    <mergeCell ref="R108:U108"/>
    <mergeCell ref="V108:Y108"/>
    <mergeCell ref="Z108:AC108"/>
    <mergeCell ref="F111:G111"/>
    <mergeCell ref="H111:L111"/>
    <mergeCell ref="M111:Q111"/>
    <mergeCell ref="R111:U111"/>
    <mergeCell ref="V111:Y111"/>
    <mergeCell ref="Z111:AC111"/>
    <mergeCell ref="AO109:AQ109"/>
    <mergeCell ref="AR109:AT109"/>
    <mergeCell ref="AU109:AW109"/>
    <mergeCell ref="AX109:AZ109"/>
    <mergeCell ref="BA109:BC109"/>
    <mergeCell ref="BD109:BG109"/>
    <mergeCell ref="BD108:BG108"/>
    <mergeCell ref="F109:G109"/>
    <mergeCell ref="H109:L109"/>
    <mergeCell ref="M109:Q109"/>
    <mergeCell ref="R109:U109"/>
    <mergeCell ref="V109:Y109"/>
    <mergeCell ref="Z109:AC109"/>
    <mergeCell ref="AD109:AF109"/>
    <mergeCell ref="AG109:AK109"/>
    <mergeCell ref="AL109:AN109"/>
    <mergeCell ref="AL108:AN108"/>
    <mergeCell ref="AO108:AQ108"/>
    <mergeCell ref="AR108:AT108"/>
    <mergeCell ref="AU108:AW108"/>
    <mergeCell ref="AX108:AZ108"/>
    <mergeCell ref="BA108:BC108"/>
    <mergeCell ref="F108:G108"/>
    <mergeCell ref="H108:L108"/>
    <mergeCell ref="F106:G106"/>
    <mergeCell ref="H106:L106"/>
    <mergeCell ref="M106:Q106"/>
    <mergeCell ref="R106:U106"/>
    <mergeCell ref="V106:Y106"/>
    <mergeCell ref="AL107:AN107"/>
    <mergeCell ref="AO107:AQ107"/>
    <mergeCell ref="AR107:AT107"/>
    <mergeCell ref="AU107:AW107"/>
    <mergeCell ref="AU104:AW104"/>
    <mergeCell ref="AX104:AZ104"/>
    <mergeCell ref="BA104:BC104"/>
    <mergeCell ref="F104:G104"/>
    <mergeCell ref="H104:L104"/>
    <mergeCell ref="M104:Q104"/>
    <mergeCell ref="AD108:AF108"/>
    <mergeCell ref="AG108:AK108"/>
    <mergeCell ref="AG107:AK107"/>
    <mergeCell ref="AX106:AZ106"/>
    <mergeCell ref="BA106:BC106"/>
    <mergeCell ref="F107:G107"/>
    <mergeCell ref="H107:L107"/>
    <mergeCell ref="M107:Q107"/>
    <mergeCell ref="R107:U107"/>
    <mergeCell ref="V107:Y107"/>
    <mergeCell ref="Z107:AC107"/>
    <mergeCell ref="AD107:AF107"/>
    <mergeCell ref="AD106:AF106"/>
    <mergeCell ref="AG106:AK106"/>
    <mergeCell ref="AL106:AN106"/>
    <mergeCell ref="AO106:AQ106"/>
    <mergeCell ref="AR106:AT106"/>
    <mergeCell ref="AU106:AW106"/>
    <mergeCell ref="F105:G105"/>
    <mergeCell ref="H105:L105"/>
    <mergeCell ref="M105:Q105"/>
    <mergeCell ref="R105:U105"/>
    <mergeCell ref="V105:Y105"/>
    <mergeCell ref="Z105:AC105"/>
    <mergeCell ref="AD105:AF105"/>
    <mergeCell ref="AG105:AK105"/>
    <mergeCell ref="AL105:AN105"/>
    <mergeCell ref="AO105:AQ105"/>
    <mergeCell ref="AR105:AT105"/>
    <mergeCell ref="AU105:AW105"/>
    <mergeCell ref="AX105:AZ105"/>
    <mergeCell ref="Z106:AC106"/>
    <mergeCell ref="BA107:BC107"/>
    <mergeCell ref="BD107:BG107"/>
    <mergeCell ref="BA105:BC105"/>
    <mergeCell ref="BD105:BG105"/>
    <mergeCell ref="BD106:BG106"/>
    <mergeCell ref="AX107:AZ107"/>
    <mergeCell ref="R104:U104"/>
    <mergeCell ref="V104:Y104"/>
    <mergeCell ref="Z104:AC104"/>
    <mergeCell ref="AD104:AF104"/>
    <mergeCell ref="AG104:AK104"/>
    <mergeCell ref="AG103:AK103"/>
    <mergeCell ref="AX102:AZ102"/>
    <mergeCell ref="BA102:BC102"/>
    <mergeCell ref="BD102:BG102"/>
    <mergeCell ref="AL102:AN102"/>
    <mergeCell ref="AO102:AQ102"/>
    <mergeCell ref="AR102:AT102"/>
    <mergeCell ref="AU102:AW102"/>
    <mergeCell ref="BA103:BC103"/>
    <mergeCell ref="BD103:BG103"/>
    <mergeCell ref="AL103:AN103"/>
    <mergeCell ref="AO103:AQ103"/>
    <mergeCell ref="AR103:AT103"/>
    <mergeCell ref="AU103:AW103"/>
    <mergeCell ref="AX103:AZ103"/>
    <mergeCell ref="BD104:BG104"/>
    <mergeCell ref="AL104:AN104"/>
    <mergeCell ref="AO104:AQ104"/>
    <mergeCell ref="AR104:AT104"/>
    <mergeCell ref="AD103:AF103"/>
    <mergeCell ref="AD102:AF102"/>
    <mergeCell ref="AG102:AK102"/>
    <mergeCell ref="F102:G102"/>
    <mergeCell ref="H102:L102"/>
    <mergeCell ref="M102:Q102"/>
    <mergeCell ref="R102:U102"/>
    <mergeCell ref="V102:Y102"/>
    <mergeCell ref="Z102:AC102"/>
    <mergeCell ref="M100:Q100"/>
    <mergeCell ref="R100:U100"/>
    <mergeCell ref="V100:Y100"/>
    <mergeCell ref="Z100:AC100"/>
    <mergeCell ref="F103:G103"/>
    <mergeCell ref="H103:L103"/>
    <mergeCell ref="M103:Q103"/>
    <mergeCell ref="R103:U103"/>
    <mergeCell ref="V103:Y103"/>
    <mergeCell ref="Z103:AC103"/>
    <mergeCell ref="AO101:AQ101"/>
    <mergeCell ref="AR101:AT101"/>
    <mergeCell ref="AU101:AW101"/>
    <mergeCell ref="AX101:AZ101"/>
    <mergeCell ref="BA101:BC101"/>
    <mergeCell ref="BD101:BG101"/>
    <mergeCell ref="BD100:BG100"/>
    <mergeCell ref="F101:G101"/>
    <mergeCell ref="H101:L101"/>
    <mergeCell ref="M101:Q101"/>
    <mergeCell ref="R101:U101"/>
    <mergeCell ref="V101:Y101"/>
    <mergeCell ref="Z101:AC101"/>
    <mergeCell ref="AD101:AF101"/>
    <mergeCell ref="AG101:AK101"/>
    <mergeCell ref="AL101:AN101"/>
    <mergeCell ref="AL100:AN100"/>
    <mergeCell ref="AO100:AQ100"/>
    <mergeCell ref="AR100:AT100"/>
    <mergeCell ref="AU100:AW100"/>
    <mergeCell ref="AX100:AZ100"/>
    <mergeCell ref="BA100:BC100"/>
    <mergeCell ref="F100:G100"/>
    <mergeCell ref="H100:L100"/>
    <mergeCell ref="F98:G98"/>
    <mergeCell ref="H98:L98"/>
    <mergeCell ref="M98:Q98"/>
    <mergeCell ref="R98:U98"/>
    <mergeCell ref="V98:Y98"/>
    <mergeCell ref="AL99:AN99"/>
    <mergeCell ref="AO99:AQ99"/>
    <mergeCell ref="AR99:AT99"/>
    <mergeCell ref="AU99:AW99"/>
    <mergeCell ref="AU96:AW96"/>
    <mergeCell ref="AX96:AZ96"/>
    <mergeCell ref="BA96:BC96"/>
    <mergeCell ref="F96:G96"/>
    <mergeCell ref="H96:L96"/>
    <mergeCell ref="M96:Q96"/>
    <mergeCell ref="AD100:AF100"/>
    <mergeCell ref="AG100:AK100"/>
    <mergeCell ref="AG99:AK99"/>
    <mergeCell ref="AX98:AZ98"/>
    <mergeCell ref="BA98:BC98"/>
    <mergeCell ref="F99:G99"/>
    <mergeCell ref="H99:L99"/>
    <mergeCell ref="M99:Q99"/>
    <mergeCell ref="R99:U99"/>
    <mergeCell ref="V99:Y99"/>
    <mergeCell ref="Z99:AC99"/>
    <mergeCell ref="AD99:AF99"/>
    <mergeCell ref="AD98:AF98"/>
    <mergeCell ref="AG98:AK98"/>
    <mergeCell ref="AL98:AN98"/>
    <mergeCell ref="AO98:AQ98"/>
    <mergeCell ref="AR98:AT98"/>
    <mergeCell ref="AU98:AW98"/>
    <mergeCell ref="F97:G97"/>
    <mergeCell ref="H97:L97"/>
    <mergeCell ref="M97:Q97"/>
    <mergeCell ref="R97:U97"/>
    <mergeCell ref="V97:Y97"/>
    <mergeCell ref="Z97:AC97"/>
    <mergeCell ref="AD97:AF97"/>
    <mergeCell ref="AG97:AK97"/>
    <mergeCell ref="AL97:AN97"/>
    <mergeCell ref="AO97:AQ97"/>
    <mergeCell ref="AR97:AT97"/>
    <mergeCell ref="AU97:AW97"/>
    <mergeCell ref="AX97:AZ97"/>
    <mergeCell ref="Z98:AC98"/>
    <mergeCell ref="BA99:BC99"/>
    <mergeCell ref="BD99:BG99"/>
    <mergeCell ref="BA97:BC97"/>
    <mergeCell ref="BD97:BG97"/>
    <mergeCell ref="BD98:BG98"/>
    <mergeCell ref="AX99:AZ99"/>
    <mergeCell ref="R96:U96"/>
    <mergeCell ref="V96:Y96"/>
    <mergeCell ref="Z96:AC96"/>
    <mergeCell ref="AD96:AF96"/>
    <mergeCell ref="AG96:AK96"/>
    <mergeCell ref="AG95:AK95"/>
    <mergeCell ref="AX94:AZ94"/>
    <mergeCell ref="BA94:BC94"/>
    <mergeCell ref="BD94:BG94"/>
    <mergeCell ref="AL94:AN94"/>
    <mergeCell ref="AO94:AQ94"/>
    <mergeCell ref="AR94:AT94"/>
    <mergeCell ref="AU94:AW94"/>
    <mergeCell ref="BA95:BC95"/>
    <mergeCell ref="BD95:BG95"/>
    <mergeCell ref="AL95:AN95"/>
    <mergeCell ref="AO95:AQ95"/>
    <mergeCell ref="AR95:AT95"/>
    <mergeCell ref="AU95:AW95"/>
    <mergeCell ref="AX95:AZ95"/>
    <mergeCell ref="BD96:BG96"/>
    <mergeCell ref="AL96:AN96"/>
    <mergeCell ref="AO96:AQ96"/>
    <mergeCell ref="AR96:AT96"/>
    <mergeCell ref="F95:G95"/>
    <mergeCell ref="H95:L95"/>
    <mergeCell ref="M95:Q95"/>
    <mergeCell ref="R95:U95"/>
    <mergeCell ref="V95:Y95"/>
    <mergeCell ref="Z95:AC95"/>
    <mergeCell ref="AD95:AF95"/>
    <mergeCell ref="AD94:AF94"/>
    <mergeCell ref="AG94:AK94"/>
    <mergeCell ref="F94:G94"/>
    <mergeCell ref="H94:L94"/>
    <mergeCell ref="M94:Q94"/>
    <mergeCell ref="R94:U94"/>
    <mergeCell ref="V94:Y94"/>
    <mergeCell ref="Z94:AC94"/>
    <mergeCell ref="N78:T78"/>
    <mergeCell ref="H85:BG86"/>
    <mergeCell ref="F91:BG91"/>
    <mergeCell ref="F92:G93"/>
    <mergeCell ref="H92:L93"/>
    <mergeCell ref="M92:Q93"/>
    <mergeCell ref="R92:U93"/>
    <mergeCell ref="V92:Y93"/>
    <mergeCell ref="Z92:AC93"/>
    <mergeCell ref="AD92:AF93"/>
    <mergeCell ref="AG92:AK93"/>
    <mergeCell ref="AL92:BC92"/>
    <mergeCell ref="BD92:BG93"/>
    <mergeCell ref="AL93:AN93"/>
    <mergeCell ref="AO93:AQ93"/>
    <mergeCell ref="AR93:AT93"/>
    <mergeCell ref="AU93:AW93"/>
    <mergeCell ref="AX93:AZ93"/>
    <mergeCell ref="BA93:BC93"/>
    <mergeCell ref="H81:BG82"/>
    <mergeCell ref="F31:BG31"/>
    <mergeCell ref="F32:BG32"/>
    <mergeCell ref="F33:BG33"/>
    <mergeCell ref="F56:BG56"/>
    <mergeCell ref="H59:AC59"/>
    <mergeCell ref="F26:S26"/>
    <mergeCell ref="T26:BG26"/>
    <mergeCell ref="F27:BG27"/>
    <mergeCell ref="F28:BG28"/>
    <mergeCell ref="F29:BG29"/>
    <mergeCell ref="F30:BG30"/>
    <mergeCell ref="F34:BG34"/>
    <mergeCell ref="F35:BG35"/>
    <mergeCell ref="F36:BG36"/>
    <mergeCell ref="F37:BG37"/>
    <mergeCell ref="F38:BG38"/>
    <mergeCell ref="F39:BG39"/>
    <mergeCell ref="F40:BG40"/>
    <mergeCell ref="F41:BG41"/>
    <mergeCell ref="F42:BG42"/>
    <mergeCell ref="F48:BG48"/>
    <mergeCell ref="F49:BG49"/>
    <mergeCell ref="F51:BG51"/>
    <mergeCell ref="F44:BG44"/>
    <mergeCell ref="F23:S23"/>
    <mergeCell ref="T23:BG23"/>
    <mergeCell ref="F24:S24"/>
    <mergeCell ref="T24:BG24"/>
    <mergeCell ref="F25:S25"/>
    <mergeCell ref="T25:BG25"/>
    <mergeCell ref="F18:M18"/>
    <mergeCell ref="N18:BG18"/>
    <mergeCell ref="F19:M19"/>
    <mergeCell ref="N19:BG19"/>
    <mergeCell ref="F21:BG21"/>
    <mergeCell ref="F22:S22"/>
    <mergeCell ref="T22:BG22"/>
    <mergeCell ref="F16:M16"/>
    <mergeCell ref="N16:BG16"/>
    <mergeCell ref="F17:M17"/>
    <mergeCell ref="N17:BG17"/>
    <mergeCell ref="F12:M12"/>
    <mergeCell ref="N12:BG12"/>
    <mergeCell ref="F13:M13"/>
    <mergeCell ref="N13:BG13"/>
    <mergeCell ref="F14:M14"/>
    <mergeCell ref="N14:BG14"/>
    <mergeCell ref="P5:AV7"/>
    <mergeCell ref="AZ7:BE7"/>
    <mergeCell ref="F9:BG9"/>
    <mergeCell ref="F10:M10"/>
    <mergeCell ref="N10:BG10"/>
    <mergeCell ref="F11:M11"/>
    <mergeCell ref="N11:BG11"/>
    <mergeCell ref="F15:M15"/>
    <mergeCell ref="N15:BG15"/>
  </mergeCells>
  <phoneticPr fontId="4"/>
  <conditionalFormatting sqref="F34:BG34">
    <cfRule type="expression" dxfId="1281" priority="122">
      <formula>$CG$24=2</formula>
    </cfRule>
  </conditionalFormatting>
  <conditionalFormatting sqref="F35:BG42 F43 F44:BG44 F45 F46:BG46 F47 F48:BG49 F50 F51:BG54">
    <cfRule type="expression" dxfId="1280" priority="121">
      <formula>$CG$24&lt;&gt;2</formula>
    </cfRule>
  </conditionalFormatting>
  <conditionalFormatting sqref="H164:H226">
    <cfRule type="expression" dxfId="1279" priority="266">
      <formula>$BM$159=TRUE</formula>
    </cfRule>
    <cfRule type="expression" dxfId="1278" priority="265" stopIfTrue="1">
      <formula>VLOOKUP(H164&amp; "_1mM",CheckList,3,FALSE)=TRUE</formula>
    </cfRule>
    <cfRule type="expression" dxfId="1277" priority="264" stopIfTrue="1">
      <formula>VLOOKUP(H164,CheckList,3,FALSE)=TRUE</formula>
    </cfRule>
  </conditionalFormatting>
  <conditionalFormatting sqref="H179">
    <cfRule type="expression" dxfId="1276" priority="240" stopIfTrue="1">
      <formula>VLOOKUP(H178&amp;"_1mM",CheckList,3,FALSE)=TRUE</formula>
    </cfRule>
    <cfRule type="expression" dxfId="1275" priority="239" stopIfTrue="1">
      <formula>VLOOKUP(H178,CheckList,3,FALSE)=TRUE</formula>
    </cfRule>
  </conditionalFormatting>
  <conditionalFormatting sqref="H231">
    <cfRule type="expression" dxfId="1274" priority="893" stopIfTrue="1">
      <formula>VLOOKUP(H231,CheckList,3,FALSE)=TRUE</formula>
    </cfRule>
    <cfRule type="expression" dxfId="1273" priority="894" stopIfTrue="1">
      <formula>VLOOKUP(H231&amp; "_1mM",CheckList,3,FALSE)=TRUE</formula>
    </cfRule>
    <cfRule type="expression" dxfId="1272" priority="895" stopIfTrue="1">
      <formula>$BM$159=TRUE</formula>
    </cfRule>
  </conditionalFormatting>
  <conditionalFormatting sqref="H233">
    <cfRule type="expression" dxfId="1271" priority="911" stopIfTrue="1">
      <formula>VLOOKUP(H233,CheckList,3,FALSE)=TRUE</formula>
    </cfRule>
    <cfRule type="expression" dxfId="1270" priority="912" stopIfTrue="1">
      <formula>VLOOKUP(H233&amp; "_1mM",CheckList,3,FALSE)=TRUE</formula>
    </cfRule>
    <cfRule type="expression" dxfId="1269" priority="913" stopIfTrue="1">
      <formula>$BM$159=TRUE</formula>
    </cfRule>
  </conditionalFormatting>
  <conditionalFormatting sqref="H235">
    <cfRule type="expression" dxfId="1268" priority="931" stopIfTrue="1">
      <formula>$BM$159=TRUE</formula>
    </cfRule>
    <cfRule type="expression" dxfId="1267" priority="930" stopIfTrue="1">
      <formula>VLOOKUP(H235&amp; "_1mM",CheckList,3,FALSE)=TRUE</formula>
    </cfRule>
    <cfRule type="expression" dxfId="1266" priority="929" stopIfTrue="1">
      <formula>VLOOKUP(H235,CheckList,3,FALSE)=TRUE</formula>
    </cfRule>
  </conditionalFormatting>
  <conditionalFormatting sqref="H237">
    <cfRule type="expression" dxfId="1265" priority="947" stopIfTrue="1">
      <formula>VLOOKUP(H237,CheckList,3,FALSE)=TRUE</formula>
    </cfRule>
    <cfRule type="expression" dxfId="1264" priority="949" stopIfTrue="1">
      <formula>$BM$159=TRUE</formula>
    </cfRule>
    <cfRule type="expression" dxfId="1263" priority="948" stopIfTrue="1">
      <formula>VLOOKUP(H237&amp; "_1mM",CheckList,3,FALSE)=TRUE</formula>
    </cfRule>
  </conditionalFormatting>
  <conditionalFormatting sqref="H239">
    <cfRule type="expression" dxfId="1262" priority="963" stopIfTrue="1">
      <formula>VLOOKUP(H239,CheckList,3,FALSE)=TRUE</formula>
    </cfRule>
    <cfRule type="expression" dxfId="1261" priority="964" stopIfTrue="1">
      <formula>VLOOKUP(H239&amp; "_1mM",CheckList,3,FALSE)=TRUE</formula>
    </cfRule>
    <cfRule type="expression" dxfId="1260" priority="965" stopIfTrue="1">
      <formula>$BM$159=TRUE</formula>
    </cfRule>
  </conditionalFormatting>
  <conditionalFormatting sqref="H241">
    <cfRule type="expression" dxfId="1259" priority="982" stopIfTrue="1">
      <formula>VLOOKUP(H241&amp; "_1mM",CheckList,3,FALSE)=TRUE</formula>
    </cfRule>
    <cfRule type="expression" dxfId="1258" priority="981" stopIfTrue="1">
      <formula>VLOOKUP(H241,CheckList,3,FALSE)=TRUE</formula>
    </cfRule>
    <cfRule type="expression" dxfId="1257" priority="983" stopIfTrue="1">
      <formula>$BM$159=TRUE</formula>
    </cfRule>
  </conditionalFormatting>
  <conditionalFormatting sqref="H243">
    <cfRule type="expression" dxfId="1256" priority="1002" stopIfTrue="1">
      <formula>$BM$159=TRUE</formula>
    </cfRule>
    <cfRule type="expression" dxfId="1255" priority="1001" stopIfTrue="1">
      <formula>VLOOKUP(H243&amp; "_1mM",CheckList,3,FALSE)=TRUE</formula>
    </cfRule>
    <cfRule type="expression" dxfId="1254" priority="1000" stopIfTrue="1">
      <formula>VLOOKUP(H243,CheckList,3,FALSE)=TRUE</formula>
    </cfRule>
  </conditionalFormatting>
  <conditionalFormatting sqref="H245">
    <cfRule type="expression" dxfId="1253" priority="1022" stopIfTrue="1">
      <formula>$BM$159=TRUE</formula>
    </cfRule>
    <cfRule type="expression" dxfId="1252" priority="1021" stopIfTrue="1">
      <formula>VLOOKUP(H245&amp; "_1mM",CheckList,3,FALSE)=TRUE</formula>
    </cfRule>
    <cfRule type="expression" dxfId="1251" priority="1020" stopIfTrue="1">
      <formula>VLOOKUP(H245,CheckList,3,FALSE)=TRUE</formula>
    </cfRule>
  </conditionalFormatting>
  <conditionalFormatting sqref="H247">
    <cfRule type="expression" dxfId="1250" priority="1041" stopIfTrue="1">
      <formula>$BM$159=TRUE</formula>
    </cfRule>
    <cfRule type="expression" dxfId="1249" priority="1039" stopIfTrue="1">
      <formula>VLOOKUP(H247,CheckList,3,FALSE)=TRUE</formula>
    </cfRule>
    <cfRule type="expression" dxfId="1248" priority="1040" stopIfTrue="1">
      <formula>VLOOKUP(H247&amp; "_1mM",CheckList,3,FALSE)=TRUE</formula>
    </cfRule>
  </conditionalFormatting>
  <conditionalFormatting sqref="H249">
    <cfRule type="expression" dxfId="1247" priority="1057" stopIfTrue="1">
      <formula>VLOOKUP(H249&amp; "_1mM",CheckList,3,FALSE)=TRUE</formula>
    </cfRule>
    <cfRule type="expression" dxfId="1246" priority="1058" stopIfTrue="1">
      <formula>$BM$159=TRUE</formula>
    </cfRule>
    <cfRule type="expression" dxfId="1245" priority="1056" stopIfTrue="1">
      <formula>VLOOKUP(H249,CheckList,3,FALSE)=TRUE</formula>
    </cfRule>
  </conditionalFormatting>
  <conditionalFormatting sqref="H251">
    <cfRule type="expression" dxfId="1244" priority="1074" stopIfTrue="1">
      <formula>VLOOKUP(H251,CheckList,3,FALSE)=TRUE</formula>
    </cfRule>
    <cfRule type="expression" dxfId="1243" priority="1076" stopIfTrue="1">
      <formula>$BM$159=TRUE</formula>
    </cfRule>
    <cfRule type="expression" dxfId="1242" priority="1075" stopIfTrue="1">
      <formula>VLOOKUP(H251&amp; "_1mM",CheckList,3,FALSE)=TRUE</formula>
    </cfRule>
  </conditionalFormatting>
  <conditionalFormatting sqref="H253">
    <cfRule type="expression" dxfId="1241" priority="1092" stopIfTrue="1">
      <formula>VLOOKUP(H253,CheckList,3,FALSE)=TRUE</formula>
    </cfRule>
    <cfRule type="expression" dxfId="1240" priority="1093" stopIfTrue="1">
      <formula>VLOOKUP(H253&amp; "_1mM",CheckList,3,FALSE)=TRUE</formula>
    </cfRule>
    <cfRule type="expression" dxfId="1239" priority="1094" stopIfTrue="1">
      <formula>$BM$159=TRUE</formula>
    </cfRule>
  </conditionalFormatting>
  <conditionalFormatting sqref="H255">
    <cfRule type="expression" dxfId="1238" priority="1112" stopIfTrue="1">
      <formula>VLOOKUP(H255&amp; "_1mM",CheckList,3,FALSE)=TRUE</formula>
    </cfRule>
    <cfRule type="expression" dxfId="1237" priority="1113" stopIfTrue="1">
      <formula>$BM$159=TRUE</formula>
    </cfRule>
    <cfRule type="expression" dxfId="1236" priority="1111" stopIfTrue="1">
      <formula>VLOOKUP(H255,CheckList,3,FALSE)=TRUE</formula>
    </cfRule>
  </conditionalFormatting>
  <conditionalFormatting sqref="H257">
    <cfRule type="expression" dxfId="1235" priority="1130" stopIfTrue="1">
      <formula>$BM$159=TRUE</formula>
    </cfRule>
    <cfRule type="expression" dxfId="1234" priority="1128" stopIfTrue="1">
      <formula>VLOOKUP(H257,CheckList,3,FALSE)=TRUE</formula>
    </cfRule>
    <cfRule type="expression" dxfId="1233" priority="1129" stopIfTrue="1">
      <formula>VLOOKUP(H257&amp; "_1mM",CheckList,3,FALSE)=TRUE</formula>
    </cfRule>
  </conditionalFormatting>
  <conditionalFormatting sqref="H259">
    <cfRule type="expression" dxfId="1232" priority="1147" stopIfTrue="1">
      <formula>VLOOKUP(H259,CheckList,3,FALSE)=TRUE</formula>
    </cfRule>
    <cfRule type="expression" dxfId="1231" priority="1149" stopIfTrue="1">
      <formula>$BM$159=TRUE</formula>
    </cfRule>
    <cfRule type="expression" dxfId="1230" priority="1148" stopIfTrue="1">
      <formula>VLOOKUP(H259&amp; "_1mM",CheckList,3,FALSE)=TRUE</formula>
    </cfRule>
  </conditionalFormatting>
  <conditionalFormatting sqref="H261">
    <cfRule type="expression" dxfId="1229" priority="1166" stopIfTrue="1">
      <formula>$BM$159=TRUE</formula>
    </cfRule>
    <cfRule type="expression" dxfId="1228" priority="1165" stopIfTrue="1">
      <formula>VLOOKUP(H261&amp; "_1mM",CheckList,3,FALSE)=TRUE</formula>
    </cfRule>
    <cfRule type="expression" dxfId="1227" priority="1164" stopIfTrue="1">
      <formula>VLOOKUP(H261,CheckList,3,FALSE)=TRUE</formula>
    </cfRule>
  </conditionalFormatting>
  <conditionalFormatting sqref="H263">
    <cfRule type="expression" dxfId="1226" priority="1182" stopIfTrue="1">
      <formula>VLOOKUP(H263&amp; "_1mM",CheckList,3,FALSE)=TRUE</formula>
    </cfRule>
    <cfRule type="expression" dxfId="1225" priority="1183" stopIfTrue="1">
      <formula>$BM$159=TRUE</formula>
    </cfRule>
    <cfRule type="expression" dxfId="1224" priority="1181" stopIfTrue="1">
      <formula>VLOOKUP(H263,CheckList,3,FALSE)=TRUE</formula>
    </cfRule>
  </conditionalFormatting>
  <conditionalFormatting sqref="H265">
    <cfRule type="expression" dxfId="1223" priority="1199" stopIfTrue="1">
      <formula>VLOOKUP(H265&amp; "_1mM",CheckList,3,FALSE)=TRUE</formula>
    </cfRule>
    <cfRule type="expression" dxfId="1222" priority="1200" stopIfTrue="1">
      <formula>$BM$159=TRUE</formula>
    </cfRule>
    <cfRule type="expression" dxfId="1221" priority="1198" stopIfTrue="1">
      <formula>VLOOKUP(H265,CheckList,3,FALSE)=TRUE</formula>
    </cfRule>
  </conditionalFormatting>
  <conditionalFormatting sqref="H267">
    <cfRule type="expression" dxfId="1220" priority="1217" stopIfTrue="1">
      <formula>VLOOKUP(H267,CheckList,3,FALSE)=TRUE</formula>
    </cfRule>
    <cfRule type="expression" dxfId="1219" priority="1218" stopIfTrue="1">
      <formula>VLOOKUP(H267&amp; "_1mM",CheckList,3,FALSE)=TRUE</formula>
    </cfRule>
    <cfRule type="expression" dxfId="1218" priority="1219" stopIfTrue="1">
      <formula>$BM$159=TRUE</formula>
    </cfRule>
  </conditionalFormatting>
  <conditionalFormatting sqref="H269">
    <cfRule type="expression" dxfId="1217" priority="1236" stopIfTrue="1">
      <formula>$BM$159=TRUE</formula>
    </cfRule>
    <cfRule type="expression" dxfId="1216" priority="1235" stopIfTrue="1">
      <formula>VLOOKUP(H269&amp; "_1mM",CheckList,3,FALSE)=TRUE</formula>
    </cfRule>
    <cfRule type="expression" dxfId="1215" priority="1234" stopIfTrue="1">
      <formula>VLOOKUP(H269,CheckList,3,FALSE)=TRUE</formula>
    </cfRule>
  </conditionalFormatting>
  <conditionalFormatting sqref="H271">
    <cfRule type="expression" dxfId="1214" priority="1252" stopIfTrue="1">
      <formula>$BM$159=TRUE</formula>
    </cfRule>
    <cfRule type="expression" dxfId="1213" priority="1251" stopIfTrue="1">
      <formula>VLOOKUP(H271&amp; "_1mM",CheckList,3,FALSE)=TRUE</formula>
    </cfRule>
    <cfRule type="expression" dxfId="1212" priority="1250" stopIfTrue="1">
      <formula>VLOOKUP(H271,CheckList,3,FALSE)=TRUE</formula>
    </cfRule>
  </conditionalFormatting>
  <conditionalFormatting sqref="H273">
    <cfRule type="expression" dxfId="1211" priority="1269" stopIfTrue="1">
      <formula>$BM$159=TRUE</formula>
    </cfRule>
    <cfRule type="expression" dxfId="1210" priority="1268" stopIfTrue="1">
      <formula>VLOOKUP(H273&amp; "_1mM",CheckList,3,FALSE)=TRUE</formula>
    </cfRule>
    <cfRule type="expression" dxfId="1209" priority="1267" stopIfTrue="1">
      <formula>VLOOKUP(H273,CheckList,3,FALSE)=TRUE</formula>
    </cfRule>
  </conditionalFormatting>
  <conditionalFormatting sqref="H275">
    <cfRule type="expression" dxfId="1208" priority="1284" stopIfTrue="1">
      <formula>VLOOKUP(H275&amp; "_1mM",CheckList,3,FALSE)=TRUE</formula>
    </cfRule>
    <cfRule type="expression" dxfId="1207" priority="1283" stopIfTrue="1">
      <formula>VLOOKUP(H275,CheckList,3,FALSE)=TRUE</formula>
    </cfRule>
    <cfRule type="expression" dxfId="1206" priority="1285" stopIfTrue="1">
      <formula>$BM$159=TRUE</formula>
    </cfRule>
  </conditionalFormatting>
  <conditionalFormatting sqref="H277">
    <cfRule type="expression" dxfId="1205" priority="1301" stopIfTrue="1">
      <formula>VLOOKUP(H277&amp; "_1mM",CheckList,3,FALSE)=TRUE</formula>
    </cfRule>
    <cfRule type="expression" dxfId="1204" priority="1302" stopIfTrue="1">
      <formula>$BM$159=TRUE</formula>
    </cfRule>
    <cfRule type="expression" dxfId="1203" priority="1300" stopIfTrue="1">
      <formula>VLOOKUP(H277,CheckList,3,FALSE)=TRUE</formula>
    </cfRule>
  </conditionalFormatting>
  <conditionalFormatting sqref="H279">
    <cfRule type="expression" dxfId="1202" priority="1318" stopIfTrue="1">
      <formula>$BM$159=TRUE</formula>
    </cfRule>
    <cfRule type="expression" dxfId="1201" priority="1316" stopIfTrue="1">
      <formula>VLOOKUP(H279,CheckList,3,FALSE)=TRUE</formula>
    </cfRule>
    <cfRule type="expression" dxfId="1200" priority="1317" stopIfTrue="1">
      <formula>VLOOKUP(H279&amp; "_1mM",CheckList,3,FALSE)=TRUE</formula>
    </cfRule>
  </conditionalFormatting>
  <conditionalFormatting sqref="H281">
    <cfRule type="expression" dxfId="1199" priority="1337" stopIfTrue="1">
      <formula>$BM$159=TRUE</formula>
    </cfRule>
    <cfRule type="expression" dxfId="1198" priority="1336" stopIfTrue="1">
      <formula>VLOOKUP(H281&amp; "_1mM",CheckList,3,FALSE)=TRUE</formula>
    </cfRule>
    <cfRule type="expression" dxfId="1197" priority="1335" stopIfTrue="1">
      <formula>VLOOKUP(H281,CheckList,3,FALSE)=TRUE</formula>
    </cfRule>
  </conditionalFormatting>
  <conditionalFormatting sqref="H283">
    <cfRule type="expression" dxfId="1196" priority="1354" stopIfTrue="1">
      <formula>VLOOKUP(H283&amp; "_1mM",CheckList,3,FALSE)=TRUE</formula>
    </cfRule>
    <cfRule type="expression" dxfId="1195" priority="1353" stopIfTrue="1">
      <formula>VLOOKUP(H283,CheckList,3,FALSE)=TRUE</formula>
    </cfRule>
    <cfRule type="expression" dxfId="1194" priority="1355" stopIfTrue="1">
      <formula>$BM$159=TRUE</formula>
    </cfRule>
  </conditionalFormatting>
  <conditionalFormatting sqref="H285">
    <cfRule type="expression" dxfId="1193" priority="1372" stopIfTrue="1">
      <formula>VLOOKUP(H285,CheckList,3,FALSE)=TRUE</formula>
    </cfRule>
    <cfRule type="expression" dxfId="1192" priority="1373" stopIfTrue="1">
      <formula>VLOOKUP(H285&amp; "_1mM",CheckList,3,FALSE)=TRUE</formula>
    </cfRule>
    <cfRule type="expression" dxfId="1191" priority="1374" stopIfTrue="1">
      <formula>$BM$159=TRUE</formula>
    </cfRule>
  </conditionalFormatting>
  <conditionalFormatting sqref="H287">
    <cfRule type="expression" dxfId="1190" priority="1392" stopIfTrue="1">
      <formula>$BM$159=TRUE</formula>
    </cfRule>
    <cfRule type="expression" dxfId="1189" priority="1391" stopIfTrue="1">
      <formula>VLOOKUP(H287&amp; "_1mM",CheckList,3,FALSE)=TRUE</formula>
    </cfRule>
    <cfRule type="expression" dxfId="1188" priority="1390" stopIfTrue="1">
      <formula>VLOOKUP(H287,CheckList,3,FALSE)=TRUE</formula>
    </cfRule>
  </conditionalFormatting>
  <conditionalFormatting sqref="H289">
    <cfRule type="expression" dxfId="1187" priority="1407" stopIfTrue="1">
      <formula>VLOOKUP(H289,CheckList,3,FALSE)=TRUE</formula>
    </cfRule>
    <cfRule type="expression" dxfId="1186" priority="1409" stopIfTrue="1">
      <formula>$BM$159=TRUE</formula>
    </cfRule>
    <cfRule type="expression" dxfId="1185" priority="1408" stopIfTrue="1">
      <formula>VLOOKUP(H289&amp; "_1mM",CheckList,3,FALSE)=TRUE</formula>
    </cfRule>
  </conditionalFormatting>
  <conditionalFormatting sqref="H291">
    <cfRule type="expression" dxfId="1184" priority="1424" stopIfTrue="1">
      <formula>VLOOKUP(H291,CheckList,3,FALSE)=TRUE</formula>
    </cfRule>
    <cfRule type="expression" dxfId="1183" priority="1425" stopIfTrue="1">
      <formula>VLOOKUP(H291&amp; "_1mM",CheckList,3,FALSE)=TRUE</formula>
    </cfRule>
    <cfRule type="expression" dxfId="1182" priority="1426" stopIfTrue="1">
      <formula>$BM$159=TRUE</formula>
    </cfRule>
  </conditionalFormatting>
  <conditionalFormatting sqref="H293">
    <cfRule type="expression" dxfId="1181" priority="1442" stopIfTrue="1">
      <formula>VLOOKUP(H293&amp; "_1mM",CheckList,3,FALSE)=TRUE</formula>
    </cfRule>
    <cfRule type="expression" dxfId="1180" priority="1443" stopIfTrue="1">
      <formula>$BM$159=TRUE</formula>
    </cfRule>
    <cfRule type="expression" dxfId="1179" priority="1441" stopIfTrue="1">
      <formula>VLOOKUP(H293,CheckList,3,FALSE)=TRUE</formula>
    </cfRule>
  </conditionalFormatting>
  <conditionalFormatting sqref="H295">
    <cfRule type="expression" dxfId="1178" priority="1459" stopIfTrue="1">
      <formula>VLOOKUP(H295,CheckList,3,FALSE)=TRUE</formula>
    </cfRule>
    <cfRule type="expression" dxfId="1177" priority="1460" stopIfTrue="1">
      <formula>VLOOKUP(H295&amp; "_1mM",CheckList,3,FALSE)=TRUE</formula>
    </cfRule>
    <cfRule type="expression" dxfId="1176" priority="1461" stopIfTrue="1">
      <formula>$BM$159=TRUE</formula>
    </cfRule>
  </conditionalFormatting>
  <conditionalFormatting sqref="H297">
    <cfRule type="expression" dxfId="1175" priority="1479" stopIfTrue="1">
      <formula>$BM$159=TRUE</formula>
    </cfRule>
    <cfRule type="expression" dxfId="1174" priority="1477" stopIfTrue="1">
      <formula>VLOOKUP(H297,CheckList,3,FALSE)=TRUE</formula>
    </cfRule>
    <cfRule type="expression" dxfId="1173" priority="1478" stopIfTrue="1">
      <formula>VLOOKUP(H297&amp; "_1mM",CheckList,3,FALSE)=TRUE</formula>
    </cfRule>
  </conditionalFormatting>
  <conditionalFormatting sqref="H299">
    <cfRule type="expression" dxfId="1172" priority="1495" stopIfTrue="1">
      <formula>$BM$159=TRUE</formula>
    </cfRule>
    <cfRule type="expression" dxfId="1171" priority="1494" stopIfTrue="1">
      <formula>VLOOKUP(H299&amp; "_1mM",CheckList,3,FALSE)=TRUE</formula>
    </cfRule>
    <cfRule type="expression" dxfId="1170" priority="1493" stopIfTrue="1">
      <formula>VLOOKUP(H299,CheckList,3,FALSE)=TRUE</formula>
    </cfRule>
  </conditionalFormatting>
  <conditionalFormatting sqref="H301">
    <cfRule type="expression" dxfId="1169" priority="1512" stopIfTrue="1">
      <formula>$BM$159=TRUE</formula>
    </cfRule>
    <cfRule type="expression" dxfId="1168" priority="1510" stopIfTrue="1">
      <formula>VLOOKUP(H301,CheckList,3,FALSE)=TRUE</formula>
    </cfRule>
    <cfRule type="expression" dxfId="1167" priority="1511" stopIfTrue="1">
      <formula>VLOOKUP(H301&amp; "_1mM",CheckList,3,FALSE)=TRUE</formula>
    </cfRule>
  </conditionalFormatting>
  <conditionalFormatting sqref="H303">
    <cfRule type="expression" dxfId="1166" priority="1527" stopIfTrue="1">
      <formula>VLOOKUP(H303,CheckList,3,FALSE)=TRUE</formula>
    </cfRule>
    <cfRule type="expression" dxfId="1165" priority="1528" stopIfTrue="1">
      <formula>VLOOKUP(H303&amp; "_1mM",CheckList,3,FALSE)=TRUE</formula>
    </cfRule>
    <cfRule type="expression" dxfId="1164" priority="1529" stopIfTrue="1">
      <formula>$BM$159=TRUE</formula>
    </cfRule>
  </conditionalFormatting>
  <conditionalFormatting sqref="H305">
    <cfRule type="expression" dxfId="1163" priority="1545" stopIfTrue="1">
      <formula>VLOOKUP(H305&amp; "_1mM",CheckList,3,FALSE)=TRUE</formula>
    </cfRule>
    <cfRule type="expression" dxfId="1162" priority="1546" stopIfTrue="1">
      <formula>$BM$159=TRUE</formula>
    </cfRule>
    <cfRule type="expression" dxfId="1161" priority="1544" stopIfTrue="1">
      <formula>VLOOKUP(H305,CheckList,3,FALSE)=TRUE</formula>
    </cfRule>
  </conditionalFormatting>
  <conditionalFormatting sqref="H307">
    <cfRule type="expression" dxfId="1160" priority="1564" stopIfTrue="1">
      <formula>VLOOKUP(H307&amp; "_1mM",CheckList,3,FALSE)=TRUE</formula>
    </cfRule>
    <cfRule type="expression" dxfId="1159" priority="1565" stopIfTrue="1">
      <formula>$BM$159=TRUE</formula>
    </cfRule>
    <cfRule type="expression" dxfId="1158" priority="1563" stopIfTrue="1">
      <formula>VLOOKUP(H307,CheckList,3,FALSE)=TRUE</formula>
    </cfRule>
  </conditionalFormatting>
  <conditionalFormatting sqref="H309">
    <cfRule type="expression" dxfId="1157" priority="1581" stopIfTrue="1">
      <formula>VLOOKUP(H309,CheckList,3,FALSE)=TRUE</formula>
    </cfRule>
    <cfRule type="expression" dxfId="1156" priority="1583" stopIfTrue="1">
      <formula>$BM$159=TRUE</formula>
    </cfRule>
    <cfRule type="expression" dxfId="1155" priority="1582" stopIfTrue="1">
      <formula>VLOOKUP(H309&amp; "_1mM",CheckList,3,FALSE)=TRUE</formula>
    </cfRule>
  </conditionalFormatting>
  <conditionalFormatting sqref="H311">
    <cfRule type="expression" dxfId="1154" priority="1599" stopIfTrue="1">
      <formula>VLOOKUP(H311,CheckList,3,FALSE)=TRUE</formula>
    </cfRule>
    <cfRule type="expression" dxfId="1153" priority="1601" stopIfTrue="1">
      <formula>$BM$159=TRUE</formula>
    </cfRule>
    <cfRule type="expression" dxfId="1152" priority="1600" stopIfTrue="1">
      <formula>VLOOKUP(H311&amp; "_1mM",CheckList,3,FALSE)=TRUE</formula>
    </cfRule>
  </conditionalFormatting>
  <conditionalFormatting sqref="H313">
    <cfRule type="expression" dxfId="1151" priority="1617" stopIfTrue="1">
      <formula>VLOOKUP(H313&amp; "_1mM",CheckList,3,FALSE)=TRUE</formula>
    </cfRule>
    <cfRule type="expression" dxfId="1150" priority="1618" stopIfTrue="1">
      <formula>$BM$159=TRUE</formula>
    </cfRule>
    <cfRule type="expression" dxfId="1149" priority="1616" stopIfTrue="1">
      <formula>VLOOKUP(H313,CheckList,3,FALSE)=TRUE</formula>
    </cfRule>
  </conditionalFormatting>
  <conditionalFormatting sqref="H315">
    <cfRule type="expression" dxfId="1148" priority="211" stopIfTrue="1">
      <formula>VLOOKUP(H315&amp; "_1mM",CheckList,3,FALSE)=TRUE</formula>
    </cfRule>
    <cfRule type="expression" dxfId="1147" priority="210" stopIfTrue="1">
      <formula>VLOOKUP(H315,CheckList,3,FALSE)=TRUE</formula>
    </cfRule>
    <cfRule type="expression" dxfId="1146" priority="212" stopIfTrue="1">
      <formula>$BM$159=TRUE</formula>
    </cfRule>
  </conditionalFormatting>
  <conditionalFormatting sqref="H317">
    <cfRule type="expression" dxfId="1145" priority="222" stopIfTrue="1">
      <formula>VLOOKUP(H317,CheckList,3,FALSE)=TRUE</formula>
    </cfRule>
    <cfRule type="expression" dxfId="1144" priority="223" stopIfTrue="1">
      <formula>VLOOKUP(H317&amp; "_1mM",CheckList,3,FALSE)=TRUE</formula>
    </cfRule>
    <cfRule type="expression" dxfId="1143" priority="224" stopIfTrue="1">
      <formula>$BM$159=TRUE</formula>
    </cfRule>
  </conditionalFormatting>
  <conditionalFormatting sqref="H319">
    <cfRule type="expression" dxfId="1142" priority="105" stopIfTrue="1">
      <formula>$BM$159=TRUE</formula>
    </cfRule>
    <cfRule type="expression" dxfId="1141" priority="104" stopIfTrue="1">
      <formula>VLOOKUP(H319&amp; "_1mM",CheckList,3,FALSE)=TRUE</formula>
    </cfRule>
    <cfRule type="expression" dxfId="1140" priority="103" stopIfTrue="1">
      <formula>VLOOKUP(H319,CheckList,3,FALSE)=TRUE</formula>
    </cfRule>
  </conditionalFormatting>
  <conditionalFormatting sqref="H321">
    <cfRule type="expression" dxfId="1139" priority="85" stopIfTrue="1">
      <formula>$BM$159=TRUE</formula>
    </cfRule>
    <cfRule type="expression" dxfId="1138" priority="83" stopIfTrue="1">
      <formula>VLOOKUP(H321,CheckList,3,FALSE)=TRUE</formula>
    </cfRule>
    <cfRule type="expression" dxfId="1137" priority="84" stopIfTrue="1">
      <formula>VLOOKUP(H321&amp; "_1mM",CheckList,3,FALSE)=TRUE</formula>
    </cfRule>
  </conditionalFormatting>
  <conditionalFormatting sqref="H327">
    <cfRule type="expression" dxfId="1136" priority="1667" stopIfTrue="1">
      <formula>$BM$159=TRUE</formula>
    </cfRule>
    <cfRule type="expression" dxfId="1135" priority="1666" stopIfTrue="1">
      <formula>VLOOKUP(H327&amp; "_Cascade",CheckList,3,FALSE)=TRUE</formula>
    </cfRule>
  </conditionalFormatting>
  <conditionalFormatting sqref="H329">
    <cfRule type="expression" dxfId="1134" priority="1679" stopIfTrue="1">
      <formula>$BM$159=TRUE</formula>
    </cfRule>
    <cfRule type="expression" dxfId="1133" priority="1678" stopIfTrue="1">
      <formula>VLOOKUP(H329&amp; "_Cascade",CheckList,3,FALSE)=TRUE</formula>
    </cfRule>
  </conditionalFormatting>
  <conditionalFormatting sqref="H331">
    <cfRule type="expression" dxfId="1132" priority="1691" stopIfTrue="1">
      <formula>$BM$159=TRUE</formula>
    </cfRule>
    <cfRule type="expression" dxfId="1131" priority="1690" stopIfTrue="1">
      <formula>VLOOKUP(H331&amp; "_Cascade",CheckList,3,FALSE)=TRUE</formula>
    </cfRule>
  </conditionalFormatting>
  <conditionalFormatting sqref="H333">
    <cfRule type="expression" dxfId="1130" priority="1703" stopIfTrue="1">
      <formula>$BM$159=TRUE</formula>
    </cfRule>
    <cfRule type="expression" dxfId="1129" priority="1702" stopIfTrue="1">
      <formula>VLOOKUP(H333&amp; "_Cascade",CheckList,3,FALSE)=TRUE</formula>
    </cfRule>
  </conditionalFormatting>
  <conditionalFormatting sqref="H337">
    <cfRule type="expression" dxfId="1128" priority="1711" stopIfTrue="1">
      <formula>VLOOKUP(H337&amp; "_Cascade",CheckList,3,FALSE)=TRUE</formula>
    </cfRule>
    <cfRule type="expression" dxfId="1127" priority="1712" stopIfTrue="1">
      <formula>$BM$159=TRUE</formula>
    </cfRule>
  </conditionalFormatting>
  <conditionalFormatting sqref="H339">
    <cfRule type="expression" dxfId="1126" priority="1724" stopIfTrue="1">
      <formula>$BM$159=TRUE</formula>
    </cfRule>
    <cfRule type="expression" dxfId="1125" priority="1723" stopIfTrue="1">
      <formula>VLOOKUP(H339&amp; "_Cascade",CheckList,3,FALSE)=TRUE</formula>
    </cfRule>
  </conditionalFormatting>
  <conditionalFormatting sqref="O164">
    <cfRule type="expression" dxfId="1124" priority="276" stopIfTrue="1">
      <formula>VLOOKUP(H164,CheckList,3,FALSE)=TRUE</formula>
    </cfRule>
  </conditionalFormatting>
  <conditionalFormatting sqref="O166">
    <cfRule type="expression" dxfId="1123" priority="296" stopIfTrue="1">
      <formula>VLOOKUP(H166,CheckList,3,FALSE)=TRUE</formula>
    </cfRule>
  </conditionalFormatting>
  <conditionalFormatting sqref="O168">
    <cfRule type="expression" dxfId="1122" priority="316" stopIfTrue="1">
      <formula>VLOOKUP(H168,CheckList,3,FALSE)=TRUE</formula>
    </cfRule>
  </conditionalFormatting>
  <conditionalFormatting sqref="O170">
    <cfRule type="expression" dxfId="1121" priority="336" stopIfTrue="1">
      <formula>VLOOKUP(H170,CheckList,3,FALSE)=TRUE</formula>
    </cfRule>
  </conditionalFormatting>
  <conditionalFormatting sqref="O172">
    <cfRule type="expression" dxfId="1120" priority="356" stopIfTrue="1">
      <formula>VLOOKUP(H172,CheckList,3,FALSE)=TRUE</formula>
    </cfRule>
  </conditionalFormatting>
  <conditionalFormatting sqref="O174">
    <cfRule type="expression" dxfId="1119" priority="376" stopIfTrue="1">
      <formula>VLOOKUP(H174,CheckList,3,FALSE)=TRUE</formula>
    </cfRule>
  </conditionalFormatting>
  <conditionalFormatting sqref="O176">
    <cfRule type="expression" dxfId="1118" priority="396" stopIfTrue="1">
      <formula>VLOOKUP(H176,CheckList,3,FALSE)=TRUE</formula>
    </cfRule>
  </conditionalFormatting>
  <conditionalFormatting sqref="O178">
    <cfRule type="expression" dxfId="1117" priority="416" stopIfTrue="1">
      <formula>VLOOKUP(H178,CheckList,3,FALSE)=TRUE</formula>
    </cfRule>
  </conditionalFormatting>
  <conditionalFormatting sqref="O180">
    <cfRule type="expression" dxfId="1116" priority="436" stopIfTrue="1">
      <formula>VLOOKUP(H180,CheckList,3,FALSE)=TRUE</formula>
    </cfRule>
  </conditionalFormatting>
  <conditionalFormatting sqref="O182">
    <cfRule type="expression" dxfId="1115" priority="456" stopIfTrue="1">
      <formula>VLOOKUP(H182,CheckList,3,FALSE)=TRUE</formula>
    </cfRule>
  </conditionalFormatting>
  <conditionalFormatting sqref="O184">
    <cfRule type="expression" dxfId="1114" priority="476" stopIfTrue="1">
      <formula>VLOOKUP(H184,CheckList,3,FALSE)=TRUE</formula>
    </cfRule>
  </conditionalFormatting>
  <conditionalFormatting sqref="O186">
    <cfRule type="expression" dxfId="1113" priority="496" stopIfTrue="1">
      <formula>VLOOKUP(H186,CheckList,3,FALSE)=TRUE</formula>
    </cfRule>
  </conditionalFormatting>
  <conditionalFormatting sqref="O188">
    <cfRule type="expression" dxfId="1112" priority="516" stopIfTrue="1">
      <formula>VLOOKUP(H188,CheckList,3,FALSE)=TRUE</formula>
    </cfRule>
  </conditionalFormatting>
  <conditionalFormatting sqref="O190">
    <cfRule type="expression" dxfId="1111" priority="536" stopIfTrue="1">
      <formula>VLOOKUP(H190,CheckList,3,FALSE)=TRUE</formula>
    </cfRule>
  </conditionalFormatting>
  <conditionalFormatting sqref="O192">
    <cfRule type="expression" dxfId="1110" priority="556" stopIfTrue="1">
      <formula>VLOOKUP(H192,CheckList,3,FALSE)=TRUE</formula>
    </cfRule>
  </conditionalFormatting>
  <conditionalFormatting sqref="O194">
    <cfRule type="expression" dxfId="1109" priority="576" stopIfTrue="1">
      <formula>VLOOKUP(H194,CheckList,3,FALSE)=TRUE</formula>
    </cfRule>
  </conditionalFormatting>
  <conditionalFormatting sqref="O196">
    <cfRule type="expression" dxfId="1108" priority="596" stopIfTrue="1">
      <formula>VLOOKUP(H196,CheckList,3,FALSE)=TRUE</formula>
    </cfRule>
  </conditionalFormatting>
  <conditionalFormatting sqref="O198">
    <cfRule type="expression" dxfId="1107" priority="616" stopIfTrue="1">
      <formula>VLOOKUP(H198,CheckList,3,FALSE)=TRUE</formula>
    </cfRule>
  </conditionalFormatting>
  <conditionalFormatting sqref="O200">
    <cfRule type="expression" dxfId="1106" priority="636" stopIfTrue="1">
      <formula>VLOOKUP(H200,CheckList,3,FALSE)=TRUE</formula>
    </cfRule>
  </conditionalFormatting>
  <conditionalFormatting sqref="O202">
    <cfRule type="expression" dxfId="1105" priority="656" stopIfTrue="1">
      <formula>VLOOKUP(H202,CheckList,3,FALSE)=TRUE</formula>
    </cfRule>
  </conditionalFormatting>
  <conditionalFormatting sqref="O204">
    <cfRule type="expression" dxfId="1104" priority="676" stopIfTrue="1">
      <formula>VLOOKUP(H204,CheckList,3,FALSE)=TRUE</formula>
    </cfRule>
  </conditionalFormatting>
  <conditionalFormatting sqref="O206">
    <cfRule type="expression" dxfId="1103" priority="696" stopIfTrue="1">
      <formula>VLOOKUP(H206,CheckList,3,FALSE)=TRUE</formula>
    </cfRule>
  </conditionalFormatting>
  <conditionalFormatting sqref="O208">
    <cfRule type="expression" dxfId="1102" priority="716" stopIfTrue="1">
      <formula>VLOOKUP(H208,CheckList,3,FALSE)=TRUE</formula>
    </cfRule>
  </conditionalFormatting>
  <conditionalFormatting sqref="O210">
    <cfRule type="expression" dxfId="1101" priority="736" stopIfTrue="1">
      <formula>VLOOKUP(H210,CheckList,3,FALSE)=TRUE</formula>
    </cfRule>
  </conditionalFormatting>
  <conditionalFormatting sqref="O212">
    <cfRule type="expression" dxfId="1100" priority="756" stopIfTrue="1">
      <formula>VLOOKUP(H212,CheckList,3,FALSE)=TRUE</formula>
    </cfRule>
  </conditionalFormatting>
  <conditionalFormatting sqref="O214">
    <cfRule type="expression" dxfId="1099" priority="776" stopIfTrue="1">
      <formula>VLOOKUP(H214,CheckList,3,FALSE)=TRUE</formula>
    </cfRule>
  </conditionalFormatting>
  <conditionalFormatting sqref="O216">
    <cfRule type="expression" dxfId="1098" priority="796" stopIfTrue="1">
      <formula>VLOOKUP(H216,CheckList,3,FALSE)=TRUE</formula>
    </cfRule>
  </conditionalFormatting>
  <conditionalFormatting sqref="O218">
    <cfRule type="expression" dxfId="1097" priority="816" stopIfTrue="1">
      <formula>VLOOKUP(H218,CheckList,3,FALSE)=TRUE</formula>
    </cfRule>
  </conditionalFormatting>
  <conditionalFormatting sqref="O220">
    <cfRule type="expression" dxfId="1096" priority="836" stopIfTrue="1">
      <formula>VLOOKUP(H220,CheckList,3,FALSE)=TRUE</formula>
    </cfRule>
  </conditionalFormatting>
  <conditionalFormatting sqref="O222">
    <cfRule type="expression" dxfId="1095" priority="856" stopIfTrue="1">
      <formula>VLOOKUP(H222,CheckList,3,FALSE)=TRUE</formula>
    </cfRule>
  </conditionalFormatting>
  <conditionalFormatting sqref="O224">
    <cfRule type="expression" dxfId="1094" priority="236">
      <formula>VLOOKUP(H224,CheckList,3,FALSE)=TRUE</formula>
    </cfRule>
  </conditionalFormatting>
  <conditionalFormatting sqref="O226">
    <cfRule type="expression" dxfId="1093" priority="876" stopIfTrue="1">
      <formula>VLOOKUP(H226,CheckList,3,FALSE)=TRUE</formula>
    </cfRule>
  </conditionalFormatting>
  <conditionalFormatting sqref="O231">
    <cfRule type="expression" dxfId="1092" priority="896" stopIfTrue="1">
      <formula>VLOOKUP(H231,CheckList,3,FALSE)=TRUE</formula>
    </cfRule>
  </conditionalFormatting>
  <conditionalFormatting sqref="O233">
    <cfRule type="expression" dxfId="1091" priority="914" stopIfTrue="1">
      <formula>VLOOKUP(H233,CheckList,3,FALSE)=TRUE</formula>
    </cfRule>
  </conditionalFormatting>
  <conditionalFormatting sqref="O235">
    <cfRule type="expression" dxfId="1090" priority="932" stopIfTrue="1">
      <formula>VLOOKUP(H235,CheckList,3,FALSE)=TRUE</formula>
    </cfRule>
  </conditionalFormatting>
  <conditionalFormatting sqref="O237">
    <cfRule type="expression" dxfId="1089" priority="950" stopIfTrue="1">
      <formula>VLOOKUP(H237,CheckList,3,FALSE)=TRUE</formula>
    </cfRule>
  </conditionalFormatting>
  <conditionalFormatting sqref="O239">
    <cfRule type="expression" dxfId="1088" priority="966" stopIfTrue="1">
      <formula>VLOOKUP(H239,CheckList,3,FALSE)=TRUE</formula>
    </cfRule>
  </conditionalFormatting>
  <conditionalFormatting sqref="O241">
    <cfRule type="expression" dxfId="1087" priority="984" stopIfTrue="1">
      <formula>VLOOKUP(H241,CheckList,3,FALSE)=TRUE</formula>
    </cfRule>
  </conditionalFormatting>
  <conditionalFormatting sqref="O243">
    <cfRule type="expression" dxfId="1086" priority="1003" stopIfTrue="1">
      <formula>VLOOKUP(H243,CheckList,3,FALSE)=TRUE</formula>
    </cfRule>
  </conditionalFormatting>
  <conditionalFormatting sqref="O245">
    <cfRule type="expression" dxfId="1085" priority="1023" stopIfTrue="1">
      <formula>VLOOKUP(H245,CheckList,3,FALSE)=TRUE</formula>
    </cfRule>
  </conditionalFormatting>
  <conditionalFormatting sqref="O247">
    <cfRule type="expression" dxfId="1084" priority="1042" stopIfTrue="1">
      <formula>VLOOKUP(H247,CheckList,3,FALSE)=TRUE</formula>
    </cfRule>
  </conditionalFormatting>
  <conditionalFormatting sqref="O249">
    <cfRule type="expression" dxfId="1083" priority="1059" stopIfTrue="1">
      <formula>VLOOKUP(H249,CheckList,3,FALSE)=TRUE</formula>
    </cfRule>
  </conditionalFormatting>
  <conditionalFormatting sqref="O251">
    <cfRule type="expression" dxfId="1082" priority="1077" stopIfTrue="1">
      <formula>VLOOKUP(H251,CheckList,3,FALSE)=TRUE</formula>
    </cfRule>
  </conditionalFormatting>
  <conditionalFormatting sqref="O253">
    <cfRule type="expression" dxfId="1081" priority="1095" stopIfTrue="1">
      <formula>VLOOKUP(H253,CheckList,3,FALSE)=TRUE</formula>
    </cfRule>
  </conditionalFormatting>
  <conditionalFormatting sqref="O255">
    <cfRule type="expression" dxfId="1080" priority="1114" stopIfTrue="1">
      <formula>VLOOKUP(H255,CheckList,3,FALSE)=TRUE</formula>
    </cfRule>
  </conditionalFormatting>
  <conditionalFormatting sqref="O257">
    <cfRule type="expression" dxfId="1079" priority="1131" stopIfTrue="1">
      <formula>VLOOKUP(H257,CheckList,3,FALSE)=TRUE</formula>
    </cfRule>
  </conditionalFormatting>
  <conditionalFormatting sqref="O259">
    <cfRule type="expression" dxfId="1078" priority="1150" stopIfTrue="1">
      <formula>VLOOKUP(H259,CheckList,3,FALSE)=TRUE</formula>
    </cfRule>
  </conditionalFormatting>
  <conditionalFormatting sqref="O261">
    <cfRule type="expression" dxfId="1077" priority="1167" stopIfTrue="1">
      <formula>VLOOKUP(H261,CheckList,3,FALSE)=TRUE</formula>
    </cfRule>
  </conditionalFormatting>
  <conditionalFormatting sqref="O263">
    <cfRule type="expression" dxfId="1076" priority="1184" stopIfTrue="1">
      <formula>VLOOKUP(H263,CheckList,3,FALSE)=TRUE</formula>
    </cfRule>
  </conditionalFormatting>
  <conditionalFormatting sqref="O265">
    <cfRule type="expression" dxfId="1075" priority="1201" stopIfTrue="1">
      <formula>VLOOKUP(H265,CheckList,3,FALSE)=TRUE</formula>
    </cfRule>
  </conditionalFormatting>
  <conditionalFormatting sqref="O267">
    <cfRule type="expression" dxfId="1074" priority="1220" stopIfTrue="1">
      <formula>VLOOKUP(H267,CheckList,3,FALSE)=TRUE</formula>
    </cfRule>
  </conditionalFormatting>
  <conditionalFormatting sqref="O269">
    <cfRule type="expression" dxfId="1073" priority="1237" stopIfTrue="1">
      <formula>VLOOKUP(H269,CheckList,3,FALSE)=TRUE</formula>
    </cfRule>
  </conditionalFormatting>
  <conditionalFormatting sqref="O271">
    <cfRule type="expression" dxfId="1072" priority="1253" stopIfTrue="1">
      <formula>VLOOKUP(H271,CheckList,3,FALSE)=TRUE</formula>
    </cfRule>
  </conditionalFormatting>
  <conditionalFormatting sqref="O273">
    <cfRule type="expression" dxfId="1071" priority="1270" stopIfTrue="1">
      <formula>VLOOKUP(H273,CheckList,3,FALSE)=TRUE</formula>
    </cfRule>
  </conditionalFormatting>
  <conditionalFormatting sqref="O275">
    <cfRule type="expression" dxfId="1070" priority="1286" stopIfTrue="1">
      <formula>VLOOKUP(H275,CheckList,3,FALSE)=TRUE</formula>
    </cfRule>
  </conditionalFormatting>
  <conditionalFormatting sqref="O277">
    <cfRule type="expression" dxfId="1069" priority="1303" stopIfTrue="1">
      <formula>VLOOKUP(H277,CheckList,3,FALSE)=TRUE</formula>
    </cfRule>
  </conditionalFormatting>
  <conditionalFormatting sqref="O279">
    <cfRule type="expression" dxfId="1068" priority="1319" stopIfTrue="1">
      <formula>VLOOKUP(H279,CheckList,3,FALSE)=TRUE</formula>
    </cfRule>
  </conditionalFormatting>
  <conditionalFormatting sqref="O281">
    <cfRule type="expression" dxfId="1067" priority="1338" stopIfTrue="1">
      <formula>VLOOKUP(H281,CheckList,3,FALSE)=TRUE</formula>
    </cfRule>
  </conditionalFormatting>
  <conditionalFormatting sqref="O283">
    <cfRule type="expression" dxfId="1066" priority="1356" stopIfTrue="1">
      <formula>VLOOKUP(H283,CheckList,3,FALSE)=TRUE</formula>
    </cfRule>
  </conditionalFormatting>
  <conditionalFormatting sqref="O285">
    <cfRule type="expression" dxfId="1065" priority="1375" stopIfTrue="1">
      <formula>VLOOKUP(H285,CheckList,3,FALSE)=TRUE</formula>
    </cfRule>
  </conditionalFormatting>
  <conditionalFormatting sqref="O287">
    <cfRule type="expression" dxfId="1064" priority="1393" stopIfTrue="1">
      <formula>VLOOKUP(H287,CheckList,3,FALSE)=TRUE</formula>
    </cfRule>
  </conditionalFormatting>
  <conditionalFormatting sqref="O289">
    <cfRule type="expression" dxfId="1063" priority="1410" stopIfTrue="1">
      <formula>VLOOKUP(H289,CheckList,3,FALSE)=TRUE</formula>
    </cfRule>
  </conditionalFormatting>
  <conditionalFormatting sqref="O291">
    <cfRule type="expression" dxfId="1062" priority="1427" stopIfTrue="1">
      <formula>VLOOKUP(H291,CheckList,3,FALSE)=TRUE</formula>
    </cfRule>
  </conditionalFormatting>
  <conditionalFormatting sqref="O293">
    <cfRule type="expression" dxfId="1061" priority="1444" stopIfTrue="1">
      <formula>VLOOKUP(H293,CheckList,3,FALSE)=TRUE</formula>
    </cfRule>
  </conditionalFormatting>
  <conditionalFormatting sqref="O295">
    <cfRule type="expression" dxfId="1060" priority="1462" stopIfTrue="1">
      <formula>VLOOKUP(H295,CheckList,3,FALSE)=TRUE</formula>
    </cfRule>
  </conditionalFormatting>
  <conditionalFormatting sqref="O297">
    <cfRule type="expression" dxfId="1059" priority="1480" stopIfTrue="1">
      <formula>VLOOKUP(H297,CheckList,3,FALSE)=TRUE</formula>
    </cfRule>
  </conditionalFormatting>
  <conditionalFormatting sqref="O299">
    <cfRule type="expression" dxfId="1058" priority="1496" stopIfTrue="1">
      <formula>VLOOKUP(H299,CheckList,3,FALSE)=TRUE</formula>
    </cfRule>
  </conditionalFormatting>
  <conditionalFormatting sqref="O301">
    <cfRule type="expression" dxfId="1057" priority="1513" stopIfTrue="1">
      <formula>VLOOKUP(H301,CheckList,3,FALSE)=TRUE</formula>
    </cfRule>
  </conditionalFormatting>
  <conditionalFormatting sqref="O303">
    <cfRule type="expression" dxfId="1056" priority="1530" stopIfTrue="1">
      <formula>VLOOKUP(H303,CheckList,3,FALSE)=TRUE</formula>
    </cfRule>
  </conditionalFormatting>
  <conditionalFormatting sqref="O305">
    <cfRule type="expression" dxfId="1055" priority="1547" stopIfTrue="1">
      <formula>VLOOKUP(H305,CheckList,3,FALSE)=TRUE</formula>
    </cfRule>
  </conditionalFormatting>
  <conditionalFormatting sqref="O307">
    <cfRule type="expression" dxfId="1054" priority="1566" stopIfTrue="1">
      <formula>VLOOKUP(H307,CheckList,3,FALSE)=TRUE</formula>
    </cfRule>
  </conditionalFormatting>
  <conditionalFormatting sqref="O309">
    <cfRule type="expression" dxfId="1053" priority="1584" stopIfTrue="1">
      <formula>VLOOKUP(H309,CheckList,3,FALSE)=TRUE</formula>
    </cfRule>
  </conditionalFormatting>
  <conditionalFormatting sqref="O311">
    <cfRule type="expression" dxfId="1052" priority="1602" stopIfTrue="1">
      <formula>VLOOKUP(H311,CheckList,3,FALSE)=TRUE</formula>
    </cfRule>
  </conditionalFormatting>
  <conditionalFormatting sqref="O313">
    <cfRule type="expression" dxfId="1051" priority="1619" stopIfTrue="1">
      <formula>VLOOKUP(H313,CheckList,3,FALSE)=TRUE</formula>
    </cfRule>
  </conditionalFormatting>
  <conditionalFormatting sqref="O315">
    <cfRule type="expression" dxfId="1050" priority="1636" stopIfTrue="1">
      <formula>VLOOKUP(H315,CheckList,3,FALSE)=TRUE</formula>
    </cfRule>
  </conditionalFormatting>
  <conditionalFormatting sqref="O317">
    <cfRule type="expression" dxfId="1049" priority="1653" stopIfTrue="1">
      <formula>VLOOKUP(H317,CheckList,3,FALSE)=TRUE</formula>
    </cfRule>
  </conditionalFormatting>
  <conditionalFormatting sqref="O319">
    <cfRule type="expression" dxfId="1048" priority="106" stopIfTrue="1">
      <formula>VLOOKUP(H319,CheckList,3,FALSE)=TRUE</formula>
    </cfRule>
  </conditionalFormatting>
  <conditionalFormatting sqref="O321">
    <cfRule type="expression" dxfId="1047" priority="86" stopIfTrue="1">
      <formula>VLOOKUP(H321,CheckList,3,FALSE)=TRUE</formula>
    </cfRule>
  </conditionalFormatting>
  <conditionalFormatting sqref="Q164">
    <cfRule type="expression" dxfId="1046" priority="277" stopIfTrue="1">
      <formula>VLOOKUP(H164&amp; "_1mM",CheckList,3,FALSE)=TRUE</formula>
    </cfRule>
  </conditionalFormatting>
  <conditionalFormatting sqref="Q166">
    <cfRule type="expression" dxfId="1045" priority="297" stopIfTrue="1">
      <formula>VLOOKUP(H166&amp; "_1mM",CheckList,3,FALSE)=TRUE</formula>
    </cfRule>
  </conditionalFormatting>
  <conditionalFormatting sqref="Q168">
    <cfRule type="expression" dxfId="1044" priority="317" stopIfTrue="1">
      <formula>VLOOKUP(H168&amp; "_1mM",CheckList,3,FALSE)=TRUE</formula>
    </cfRule>
  </conditionalFormatting>
  <conditionalFormatting sqref="Q170">
    <cfRule type="expression" dxfId="1043" priority="337" stopIfTrue="1">
      <formula>VLOOKUP(H170&amp; "_1mM",CheckList,3,FALSE)=TRUE</formula>
    </cfRule>
  </conditionalFormatting>
  <conditionalFormatting sqref="Q172">
    <cfRule type="expression" dxfId="1042" priority="357" stopIfTrue="1">
      <formula>VLOOKUP(H172&amp; "_1mM",CheckList,3,FALSE)=TRUE</formula>
    </cfRule>
  </conditionalFormatting>
  <conditionalFormatting sqref="Q174">
    <cfRule type="expression" dxfId="1041" priority="377" stopIfTrue="1">
      <formula>VLOOKUP(H174&amp; "_1mM",CheckList,3,FALSE)=TRUE</formula>
    </cfRule>
  </conditionalFormatting>
  <conditionalFormatting sqref="Q176">
    <cfRule type="expression" dxfId="1040" priority="397" stopIfTrue="1">
      <formula>VLOOKUP(H176&amp; "_1mM",CheckList,3,FALSE)=TRUE</formula>
    </cfRule>
  </conditionalFormatting>
  <conditionalFormatting sqref="Q178">
    <cfRule type="expression" dxfId="1039" priority="417" stopIfTrue="1">
      <formula>VLOOKUP(H178&amp; "_1mM",CheckList,3,FALSE)=TRUE</formula>
    </cfRule>
  </conditionalFormatting>
  <conditionalFormatting sqref="Q180">
    <cfRule type="expression" dxfId="1038" priority="437" stopIfTrue="1">
      <formula>VLOOKUP(H180&amp; "_1mM",CheckList,3,FALSE)=TRUE</formula>
    </cfRule>
  </conditionalFormatting>
  <conditionalFormatting sqref="Q182">
    <cfRule type="expression" dxfId="1037" priority="457" stopIfTrue="1">
      <formula>VLOOKUP(H182&amp; "_1mM",CheckList,3,FALSE)=TRUE</formula>
    </cfRule>
  </conditionalFormatting>
  <conditionalFormatting sqref="Q184">
    <cfRule type="expression" dxfId="1036" priority="477" stopIfTrue="1">
      <formula>VLOOKUP(H184&amp; "_1mM",CheckList,3,FALSE)=TRUE</formula>
    </cfRule>
  </conditionalFormatting>
  <conditionalFormatting sqref="Q186">
    <cfRule type="expression" dxfId="1035" priority="497" stopIfTrue="1">
      <formula>VLOOKUP(H186&amp; "_1mM",CheckList,3,FALSE)=TRUE</formula>
    </cfRule>
  </conditionalFormatting>
  <conditionalFormatting sqref="Q188">
    <cfRule type="expression" dxfId="1034" priority="517" stopIfTrue="1">
      <formula>VLOOKUP(H188&amp; "_1mM",CheckList,3,FALSE)=TRUE</formula>
    </cfRule>
  </conditionalFormatting>
  <conditionalFormatting sqref="Q190">
    <cfRule type="expression" dxfId="1033" priority="537" stopIfTrue="1">
      <formula>VLOOKUP(H190&amp; "_1mM",CheckList,3,FALSE)=TRUE</formula>
    </cfRule>
  </conditionalFormatting>
  <conditionalFormatting sqref="Q192">
    <cfRule type="expression" dxfId="1032" priority="557" stopIfTrue="1">
      <formula>VLOOKUP(H192&amp; "_1mM",CheckList,3,FALSE)=TRUE</formula>
    </cfRule>
  </conditionalFormatting>
  <conditionalFormatting sqref="Q194">
    <cfRule type="expression" dxfId="1031" priority="577" stopIfTrue="1">
      <formula>VLOOKUP(H194&amp; "_1mM",CheckList,3,FALSE)=TRUE</formula>
    </cfRule>
  </conditionalFormatting>
  <conditionalFormatting sqref="Q196">
    <cfRule type="expression" dxfId="1030" priority="597" stopIfTrue="1">
      <formula>VLOOKUP(H196&amp; "_1mM",CheckList,3,FALSE)=TRUE</formula>
    </cfRule>
  </conditionalFormatting>
  <conditionalFormatting sqref="Q198">
    <cfRule type="expression" dxfId="1029" priority="617" stopIfTrue="1">
      <formula>VLOOKUP(H198&amp; "_1mM",CheckList,3,FALSE)=TRUE</formula>
    </cfRule>
  </conditionalFormatting>
  <conditionalFormatting sqref="Q200">
    <cfRule type="expression" dxfId="1028" priority="637" stopIfTrue="1">
      <formula>VLOOKUP(H200&amp; "_1mM",CheckList,3,FALSE)=TRUE</formula>
    </cfRule>
  </conditionalFormatting>
  <conditionalFormatting sqref="Q202">
    <cfRule type="expression" dxfId="1027" priority="657" stopIfTrue="1">
      <formula>VLOOKUP(H202&amp; "_1mM",CheckList,3,FALSE)=TRUE</formula>
    </cfRule>
  </conditionalFormatting>
  <conditionalFormatting sqref="Q204">
    <cfRule type="expression" dxfId="1026" priority="677" stopIfTrue="1">
      <formula>VLOOKUP(H204&amp; "_1mM",CheckList,3,FALSE)=TRUE</formula>
    </cfRule>
  </conditionalFormatting>
  <conditionalFormatting sqref="Q206">
    <cfRule type="expression" dxfId="1025" priority="697" stopIfTrue="1">
      <formula>VLOOKUP(H206&amp; "_1mM",CheckList,3,FALSE)=TRUE</formula>
    </cfRule>
  </conditionalFormatting>
  <conditionalFormatting sqref="Q208">
    <cfRule type="expression" dxfId="1024" priority="717" stopIfTrue="1">
      <formula>VLOOKUP(H208&amp; "_1mM",CheckList,3,FALSE)=TRUE</formula>
    </cfRule>
  </conditionalFormatting>
  <conditionalFormatting sqref="Q210">
    <cfRule type="expression" dxfId="1023" priority="737" stopIfTrue="1">
      <formula>VLOOKUP(H210&amp; "_1mM",CheckList,3,FALSE)=TRUE</formula>
    </cfRule>
  </conditionalFormatting>
  <conditionalFormatting sqref="Q212">
    <cfRule type="expression" dxfId="1022" priority="757" stopIfTrue="1">
      <formula>VLOOKUP(H212&amp; "_1mM",CheckList,3,FALSE)=TRUE</formula>
    </cfRule>
  </conditionalFormatting>
  <conditionalFormatting sqref="Q214">
    <cfRule type="expression" dxfId="1021" priority="777" stopIfTrue="1">
      <formula>VLOOKUP(H214&amp; "_1mM",CheckList,3,FALSE)=TRUE</formula>
    </cfRule>
  </conditionalFormatting>
  <conditionalFormatting sqref="Q216">
    <cfRule type="expression" dxfId="1020" priority="797" stopIfTrue="1">
      <formula>VLOOKUP(H216&amp; "_1mM",CheckList,3,FALSE)=TRUE</formula>
    </cfRule>
  </conditionalFormatting>
  <conditionalFormatting sqref="Q218">
    <cfRule type="expression" dxfId="1019" priority="817" stopIfTrue="1">
      <formula>VLOOKUP(H218&amp; "_1mM",CheckList,3,FALSE)=TRUE</formula>
    </cfRule>
  </conditionalFormatting>
  <conditionalFormatting sqref="Q220">
    <cfRule type="expression" dxfId="1018" priority="837" stopIfTrue="1">
      <formula>VLOOKUP(H220&amp; "_1mM",CheckList,3,FALSE)=TRUE</formula>
    </cfRule>
  </conditionalFormatting>
  <conditionalFormatting sqref="Q222">
    <cfRule type="expression" dxfId="1017" priority="857" stopIfTrue="1">
      <formula>VLOOKUP(H222&amp; "_1mM",CheckList,3,FALSE)=TRUE</formula>
    </cfRule>
  </conditionalFormatting>
  <conditionalFormatting sqref="Q224">
    <cfRule type="expression" dxfId="1016" priority="235">
      <formula>VLOOKUP(H224&amp; "_1mM",CheckList,3,FALSE)=TRUE</formula>
    </cfRule>
  </conditionalFormatting>
  <conditionalFormatting sqref="Q226">
    <cfRule type="expression" dxfId="1015" priority="877" stopIfTrue="1">
      <formula>VLOOKUP(H226&amp; "_1mM",CheckList,3,FALSE)=TRUE</formula>
    </cfRule>
  </conditionalFormatting>
  <conditionalFormatting sqref="Q231">
    <cfRule type="expression" dxfId="1014" priority="897" stopIfTrue="1">
      <formula>VLOOKUP(H231&amp; "_1mM",CheckList,3,FALSE)=TRUE</formula>
    </cfRule>
  </conditionalFormatting>
  <conditionalFormatting sqref="Q233">
    <cfRule type="expression" dxfId="1013" priority="77" stopIfTrue="1">
      <formula>VLOOKUP(H233&amp; "_1mM",CheckList,3,FALSE)=TRUE</formula>
    </cfRule>
  </conditionalFormatting>
  <conditionalFormatting sqref="Q235">
    <cfRule type="expression" dxfId="1012" priority="933" stopIfTrue="1">
      <formula>VLOOKUP(H235&amp; "_1mM",CheckList,3,FALSE)=TRUE</formula>
    </cfRule>
  </conditionalFormatting>
  <conditionalFormatting sqref="Q237">
    <cfRule type="expression" dxfId="1011" priority="76" stopIfTrue="1">
      <formula>VLOOKUP(H237&amp; "_1mM",CheckList,3,FALSE)=TRUE</formula>
    </cfRule>
  </conditionalFormatting>
  <conditionalFormatting sqref="Q239">
    <cfRule type="expression" dxfId="1010" priority="180" stopIfTrue="1">
      <formula>VLOOKUP(H239&amp; "_1mM",CheckList,3,FALSE)=TRUE</formula>
    </cfRule>
  </conditionalFormatting>
  <conditionalFormatting sqref="Q241">
    <cfRule type="expression" dxfId="1009" priority="985" stopIfTrue="1">
      <formula>VLOOKUP(H241&amp; "_1mM",CheckList,3,FALSE)=TRUE</formula>
    </cfRule>
  </conditionalFormatting>
  <conditionalFormatting sqref="Q243">
    <cfRule type="expression" dxfId="1008" priority="1004" stopIfTrue="1">
      <formula>VLOOKUP(H243&amp; "_1mM",CheckList,3,FALSE)=TRUE</formula>
    </cfRule>
  </conditionalFormatting>
  <conditionalFormatting sqref="Q245">
    <cfRule type="expression" dxfId="1007" priority="1024" stopIfTrue="1">
      <formula>VLOOKUP(H245&amp; "_1mM",CheckList,3,FALSE)=TRUE</formula>
    </cfRule>
  </conditionalFormatting>
  <conditionalFormatting sqref="Q247">
    <cfRule type="expression" dxfId="1006" priority="1043" stopIfTrue="1">
      <formula>VLOOKUP(H247&amp; "_1mM",CheckList,3,FALSE)=TRUE</formula>
    </cfRule>
  </conditionalFormatting>
  <conditionalFormatting sqref="Q249">
    <cfRule type="expression" dxfId="1005" priority="199" stopIfTrue="1">
      <formula>VLOOKUP(H249&amp; "_1mM",CheckList,3,FALSE)=TRUE</formula>
    </cfRule>
  </conditionalFormatting>
  <conditionalFormatting sqref="Q251">
    <cfRule type="expression" dxfId="1004" priority="1078" stopIfTrue="1">
      <formula>VLOOKUP(H251&amp; "_1mM",CheckList,3,FALSE)=TRUE</formula>
    </cfRule>
  </conditionalFormatting>
  <conditionalFormatting sqref="Q253">
    <cfRule type="expression" dxfId="1003" priority="1096" stopIfTrue="1">
      <formula>VLOOKUP(H253&amp; "_1mM",CheckList,3,FALSE)=TRUE</formula>
    </cfRule>
  </conditionalFormatting>
  <conditionalFormatting sqref="Q255">
    <cfRule type="expression" dxfId="1002" priority="198" stopIfTrue="1">
      <formula>VLOOKUP(H255&amp; "_1mM",CheckList,3,FALSE)=TRUE</formula>
    </cfRule>
  </conditionalFormatting>
  <conditionalFormatting sqref="Q257">
    <cfRule type="expression" dxfId="1001" priority="1132" stopIfTrue="1">
      <formula>VLOOKUP(H257&amp; "_1mM",CheckList,3,FALSE)=TRUE</formula>
    </cfRule>
  </conditionalFormatting>
  <conditionalFormatting sqref="Q259">
    <cfRule type="expression" dxfId="1000" priority="75" stopIfTrue="1">
      <formula>VLOOKUP(H259&amp; "_1mM",CheckList,3,FALSE)=TRUE</formula>
    </cfRule>
  </conditionalFormatting>
  <conditionalFormatting sqref="Q261">
    <cfRule type="expression" dxfId="999" priority="196" stopIfTrue="1">
      <formula>VLOOKUP(H261&amp; "_1mM",CheckList,3,FALSE)=TRUE</formula>
    </cfRule>
  </conditionalFormatting>
  <conditionalFormatting sqref="Q263">
    <cfRule type="expression" dxfId="998" priority="1185" stopIfTrue="1">
      <formula>VLOOKUP(H263&amp; "_1mM",CheckList,3,FALSE)=TRUE</formula>
    </cfRule>
  </conditionalFormatting>
  <conditionalFormatting sqref="Q265">
    <cfRule type="expression" dxfId="997" priority="1202" stopIfTrue="1">
      <formula>VLOOKUP(H265&amp; "_1mM",CheckList,3,FALSE)=TRUE</formula>
    </cfRule>
  </conditionalFormatting>
  <conditionalFormatting sqref="Q267">
    <cfRule type="expression" dxfId="996" priority="135" stopIfTrue="1">
      <formula>VLOOKUP(H267&amp; "_1mM",CheckList,3,FALSE)=TRUE</formula>
    </cfRule>
  </conditionalFormatting>
  <conditionalFormatting sqref="Q269">
    <cfRule type="expression" dxfId="995" priority="74" stopIfTrue="1">
      <formula>VLOOKUP(H269&amp; "_1mM",CheckList,3,FALSE)=TRUE</formula>
    </cfRule>
  </conditionalFormatting>
  <conditionalFormatting sqref="Q271">
    <cfRule type="expression" dxfId="994" priority="73" stopIfTrue="1">
      <formula>VLOOKUP(H271&amp; "_1mM",CheckList,3,FALSE)=TRUE</formula>
    </cfRule>
  </conditionalFormatting>
  <conditionalFormatting sqref="Q273">
    <cfRule type="expression" dxfId="993" priority="72" stopIfTrue="1">
      <formula>VLOOKUP(H273&amp; "_1mM",CheckList,3,FALSE)=TRUE</formula>
    </cfRule>
  </conditionalFormatting>
  <conditionalFormatting sqref="Q275">
    <cfRule type="expression" dxfId="992" priority="177" stopIfTrue="1">
      <formula>VLOOKUP(H275&amp; "_1mM",CheckList,3,FALSE)=TRUE</formula>
    </cfRule>
  </conditionalFormatting>
  <conditionalFormatting sqref="Q277">
    <cfRule type="expression" dxfId="991" priority="141" stopIfTrue="1">
      <formula>VLOOKUP(H277&amp; "_1mM",CheckList,3,FALSE)=TRUE</formula>
    </cfRule>
  </conditionalFormatting>
  <conditionalFormatting sqref="Q279">
    <cfRule type="expression" dxfId="990" priority="71" stopIfTrue="1">
      <formula>VLOOKUP(H279&amp; "_1mM",CheckList,3,FALSE)=TRUE</formula>
    </cfRule>
  </conditionalFormatting>
  <conditionalFormatting sqref="Q281">
    <cfRule type="expression" dxfId="989" priority="1339" stopIfTrue="1">
      <formula>VLOOKUP(H281&amp; "_1mM",CheckList,3,FALSE)=TRUE</formula>
    </cfRule>
  </conditionalFormatting>
  <conditionalFormatting sqref="Q283">
    <cfRule type="expression" dxfId="988" priority="189" stopIfTrue="1">
      <formula>VLOOKUP(H283&amp; "_1mM",CheckList,3,FALSE)=TRUE</formula>
    </cfRule>
  </conditionalFormatting>
  <conditionalFormatting sqref="Q285">
    <cfRule type="expression" dxfId="987" priority="1376" stopIfTrue="1">
      <formula>VLOOKUP(H285&amp; "_1mM",CheckList,3,FALSE)=TRUE</formula>
    </cfRule>
  </conditionalFormatting>
  <conditionalFormatting sqref="Q287">
    <cfRule type="expression" dxfId="986" priority="1394" stopIfTrue="1">
      <formula>VLOOKUP(H287&amp; "_1mM",CheckList,3,FALSE)=TRUE</formula>
    </cfRule>
  </conditionalFormatting>
  <conditionalFormatting sqref="Q289">
    <cfRule type="expression" dxfId="985" priority="70" stopIfTrue="1">
      <formula>VLOOKUP(H289&amp; "_1mM",CheckList,3,FALSE)=TRUE</formula>
    </cfRule>
  </conditionalFormatting>
  <conditionalFormatting sqref="Q291">
    <cfRule type="expression" dxfId="984" priority="69" stopIfTrue="1">
      <formula>VLOOKUP(H291&amp; "_1mM",CheckList,3,FALSE)=TRUE</formula>
    </cfRule>
  </conditionalFormatting>
  <conditionalFormatting sqref="Q293">
    <cfRule type="expression" dxfId="983" priority="68" stopIfTrue="1">
      <formula>VLOOKUP(H293&amp; "_1mM",CheckList,3,FALSE)=TRUE</formula>
    </cfRule>
  </conditionalFormatting>
  <conditionalFormatting sqref="Q295">
    <cfRule type="expression" dxfId="982" priority="1463" stopIfTrue="1">
      <formula>VLOOKUP(H295&amp; "_1mM",CheckList,3,FALSE)=TRUE</formula>
    </cfRule>
  </conditionalFormatting>
  <conditionalFormatting sqref="Q297">
    <cfRule type="expression" dxfId="981" priority="150" stopIfTrue="1">
      <formula>VLOOKUP(H297&amp; "_1mM",CheckList,3,FALSE)=TRUE</formula>
    </cfRule>
  </conditionalFormatting>
  <conditionalFormatting sqref="Q299">
    <cfRule type="expression" dxfId="980" priority="67" stopIfTrue="1">
      <formula>VLOOKUP(H299&amp; "_1mM",CheckList,3,FALSE)=TRUE</formula>
    </cfRule>
  </conditionalFormatting>
  <conditionalFormatting sqref="Q301">
    <cfRule type="expression" dxfId="979" priority="66" stopIfTrue="1">
      <formula>VLOOKUP(H301&amp; "_1mM",CheckList,3,FALSE)=TRUE</formula>
    </cfRule>
  </conditionalFormatting>
  <conditionalFormatting sqref="Q303">
    <cfRule type="expression" dxfId="978" priority="65" stopIfTrue="1">
      <formula>VLOOKUP(H303&amp; "_1mM",CheckList,3,FALSE)=TRUE</formula>
    </cfRule>
  </conditionalFormatting>
  <conditionalFormatting sqref="Q305">
    <cfRule type="expression" dxfId="977" priority="64" stopIfTrue="1">
      <formula>VLOOKUP(H305&amp; "_1mM",CheckList,3,FALSE)=TRUE</formula>
    </cfRule>
  </conditionalFormatting>
  <conditionalFormatting sqref="Q307">
    <cfRule type="expression" dxfId="976" priority="183" stopIfTrue="1">
      <formula>VLOOKUP(H307&amp; "_1mM",CheckList,3,FALSE)=TRUE</formula>
    </cfRule>
  </conditionalFormatting>
  <conditionalFormatting sqref="Q309">
    <cfRule type="expression" dxfId="975" priority="1585" stopIfTrue="1">
      <formula>VLOOKUP(H309&amp; "_1mM",CheckList,3,FALSE)=TRUE</formula>
    </cfRule>
  </conditionalFormatting>
  <conditionalFormatting sqref="Q311">
    <cfRule type="expression" dxfId="974" priority="63" stopIfTrue="1">
      <formula>VLOOKUP(H311&amp; "_1mM",CheckList,3,FALSE)=TRUE</formula>
    </cfRule>
  </conditionalFormatting>
  <conditionalFormatting sqref="Q313">
    <cfRule type="expression" dxfId="973" priority="62" stopIfTrue="1">
      <formula>VLOOKUP(H313&amp; "_1mM",CheckList,3,FALSE)=TRUE</formula>
    </cfRule>
  </conditionalFormatting>
  <conditionalFormatting sqref="Q315">
    <cfRule type="expression" dxfId="972" priority="1637" stopIfTrue="1">
      <formula>VLOOKUP(H315&amp; "_1mM",CheckList,3,FALSE)=TRUE</formula>
    </cfRule>
  </conditionalFormatting>
  <conditionalFormatting sqref="Q317">
    <cfRule type="expression" dxfId="971" priority="61" stopIfTrue="1">
      <formula>VLOOKUP(H317&amp; "_1mM",CheckList,3,FALSE)=TRUE</formula>
    </cfRule>
  </conditionalFormatting>
  <conditionalFormatting sqref="Q319">
    <cfRule type="expression" dxfId="970" priority="102" stopIfTrue="1">
      <formula>VLOOKUP(H319&amp; "_1mM",CheckList,3,FALSE)=TRUE</formula>
    </cfRule>
  </conditionalFormatting>
  <conditionalFormatting sqref="Q321">
    <cfRule type="expression" dxfId="969" priority="82" stopIfTrue="1">
      <formula>VLOOKUP(H321&amp; "_1mM",CheckList,3,FALSE)=TRUE</formula>
    </cfRule>
  </conditionalFormatting>
  <conditionalFormatting sqref="Q327">
    <cfRule type="expression" dxfId="968" priority="1668" stopIfTrue="1">
      <formula>VLOOKUP(H327&amp; "_Cascade",CheckList,3,FALSE)=TRUE</formula>
    </cfRule>
  </conditionalFormatting>
  <conditionalFormatting sqref="Q329">
    <cfRule type="expression" dxfId="967" priority="1680" stopIfTrue="1">
      <formula>VLOOKUP(H329&amp; "_Cascade",CheckList,3,FALSE)=TRUE</formula>
    </cfRule>
  </conditionalFormatting>
  <conditionalFormatting sqref="Q331">
    <cfRule type="expression" dxfId="966" priority="1692" stopIfTrue="1">
      <formula>VLOOKUP(H331&amp; "_Cascade",CheckList,3,FALSE)=TRUE</formula>
    </cfRule>
  </conditionalFormatting>
  <conditionalFormatting sqref="Q333">
    <cfRule type="expression" dxfId="965" priority="1704" stopIfTrue="1">
      <formula>VLOOKUP(H333&amp; "_Cascade",CheckList,3,FALSE)=TRUE</formula>
    </cfRule>
  </conditionalFormatting>
  <conditionalFormatting sqref="Q337">
    <cfRule type="expression" dxfId="964" priority="1713" stopIfTrue="1">
      <formula>VLOOKUP(H337&amp; "_Cascade",CheckList,3,FALSE)=TRUE</formula>
    </cfRule>
  </conditionalFormatting>
  <conditionalFormatting sqref="Q339">
    <cfRule type="expression" dxfId="963" priority="1725" stopIfTrue="1">
      <formula>VLOOKUP(H339&amp; "_Cascade",CheckList,3,FALSE)=TRUE</formula>
    </cfRule>
  </conditionalFormatting>
  <conditionalFormatting sqref="T23:BG23">
    <cfRule type="expression" dxfId="962" priority="128">
      <formula>$CG$24=0</formula>
    </cfRule>
    <cfRule type="expression" dxfId="961" priority="125" stopIfTrue="1">
      <formula>$CL$24=TRUE</formula>
    </cfRule>
    <cfRule type="expression" dxfId="960" priority="123" stopIfTrue="1">
      <formula>$CL$26=TRUE</formula>
    </cfRule>
    <cfRule type="expression" dxfId="959" priority="124" stopIfTrue="1">
      <formula>$CL$25=TRUE</formula>
    </cfRule>
  </conditionalFormatting>
  <conditionalFormatting sqref="U164:U226">
    <cfRule type="expression" dxfId="958" priority="263">
      <formula>$BM$159=TRUE</formula>
    </cfRule>
    <cfRule type="expression" dxfId="957" priority="261" stopIfTrue="1">
      <formula>VLOOKUP(U164,CheckList,3,FALSE)=TRUE</formula>
    </cfRule>
    <cfRule type="expression" dxfId="956" priority="262" stopIfTrue="1">
      <formula>VLOOKUP(U164&amp; "_1mM",CheckList,3,FALSE)=TRUE</formula>
    </cfRule>
  </conditionalFormatting>
  <conditionalFormatting sqref="U177">
    <cfRule type="expression" dxfId="955" priority="243" stopIfTrue="1">
      <formula>VLOOKUP(U176,CheckList,3,FALSE)=TRUE</formula>
    </cfRule>
    <cfRule type="expression" dxfId="954" priority="244" stopIfTrue="1">
      <formula>VLOOKUP(U176&amp;"_1mM",CheckList,3,FALSE)=TRUE</formula>
    </cfRule>
  </conditionalFormatting>
  <conditionalFormatting sqref="U179">
    <cfRule type="expression" dxfId="953" priority="241" stopIfTrue="1">
      <formula>VLOOKUP(U178,CheckList,3,FALSE)=TRUE</formula>
    </cfRule>
    <cfRule type="expression" dxfId="952" priority="242" stopIfTrue="1">
      <formula>VLOOKUP(U178&amp;"_1mM",CheckList,3,FALSE)=TRUE</formula>
    </cfRule>
  </conditionalFormatting>
  <conditionalFormatting sqref="U231">
    <cfRule type="expression" dxfId="951" priority="900" stopIfTrue="1">
      <formula>$BM$159=TRUE</formula>
    </cfRule>
    <cfRule type="expression" dxfId="950" priority="899" stopIfTrue="1">
      <formula>VLOOKUP(U231&amp; "_1mM",CheckList,3,FALSE)=TRUE</formula>
    </cfRule>
    <cfRule type="expression" dxfId="949" priority="898" stopIfTrue="1">
      <formula>VLOOKUP(U231,CheckList,3,FALSE)=TRUE</formula>
    </cfRule>
  </conditionalFormatting>
  <conditionalFormatting sqref="U233">
    <cfRule type="expression" dxfId="948" priority="916" stopIfTrue="1">
      <formula>VLOOKUP(U233&amp; "_1mM",CheckList,3,FALSE)=TRUE</formula>
    </cfRule>
    <cfRule type="expression" dxfId="947" priority="915" stopIfTrue="1">
      <formula>VLOOKUP(U233,CheckList,3,FALSE)=TRUE</formula>
    </cfRule>
    <cfRule type="expression" dxfId="946" priority="917" stopIfTrue="1">
      <formula>$BM$159=TRUE</formula>
    </cfRule>
  </conditionalFormatting>
  <conditionalFormatting sqref="U235">
    <cfRule type="expression" dxfId="945" priority="936" stopIfTrue="1">
      <formula>$BM$159=TRUE</formula>
    </cfRule>
    <cfRule type="expression" dxfId="944" priority="935" stopIfTrue="1">
      <formula>VLOOKUP(U235&amp; "_1mM",CheckList,3,FALSE)=TRUE</formula>
    </cfRule>
    <cfRule type="expression" dxfId="943" priority="934" stopIfTrue="1">
      <formula>VLOOKUP(U235,CheckList,3,FALSE)=TRUE</formula>
    </cfRule>
  </conditionalFormatting>
  <conditionalFormatting sqref="U237">
    <cfRule type="expression" dxfId="942" priority="952" stopIfTrue="1">
      <formula>VLOOKUP(U237&amp; "_1mM",CheckList,3,FALSE)=TRUE</formula>
    </cfRule>
    <cfRule type="expression" dxfId="941" priority="951" stopIfTrue="1">
      <formula>VLOOKUP(U237,CheckList,3,FALSE)=TRUE</formula>
    </cfRule>
    <cfRule type="expression" dxfId="940" priority="953" stopIfTrue="1">
      <formula>$BM$159=TRUE</formula>
    </cfRule>
  </conditionalFormatting>
  <conditionalFormatting sqref="U239">
    <cfRule type="expression" dxfId="939" priority="967" stopIfTrue="1">
      <formula>VLOOKUP(U239,CheckList,3,FALSE)=TRUE</formula>
    </cfRule>
    <cfRule type="expression" dxfId="938" priority="968" stopIfTrue="1">
      <formula>VLOOKUP(U239&amp; "_1mM",CheckList,3,FALSE)=TRUE</formula>
    </cfRule>
    <cfRule type="expression" dxfId="937" priority="969" stopIfTrue="1">
      <formula>$BM$159=TRUE</formula>
    </cfRule>
  </conditionalFormatting>
  <conditionalFormatting sqref="U241">
    <cfRule type="expression" dxfId="936" priority="986" stopIfTrue="1">
      <formula>VLOOKUP(U241,CheckList,3,FALSE)=TRUE</formula>
    </cfRule>
    <cfRule type="expression" dxfId="935" priority="987" stopIfTrue="1">
      <formula>VLOOKUP(U241&amp; "_1mM",CheckList,3,FALSE)=TRUE</formula>
    </cfRule>
    <cfRule type="expression" dxfId="934" priority="988" stopIfTrue="1">
      <formula>$BM$159=TRUE</formula>
    </cfRule>
  </conditionalFormatting>
  <conditionalFormatting sqref="U243">
    <cfRule type="expression" dxfId="933" priority="1007" stopIfTrue="1">
      <formula>$BM$159=TRUE</formula>
    </cfRule>
    <cfRule type="expression" dxfId="932" priority="1005" stopIfTrue="1">
      <formula>VLOOKUP(U243,CheckList,3,FALSE)=TRUE</formula>
    </cfRule>
    <cfRule type="expression" dxfId="931" priority="1006" stopIfTrue="1">
      <formula>VLOOKUP(U243&amp; "_1mM",CheckList,3,FALSE)=TRUE</formula>
    </cfRule>
  </conditionalFormatting>
  <conditionalFormatting sqref="U245">
    <cfRule type="expression" dxfId="930" priority="1027" stopIfTrue="1">
      <formula>$BM$159=TRUE</formula>
    </cfRule>
    <cfRule type="expression" dxfId="929" priority="1026" stopIfTrue="1">
      <formula>VLOOKUP(U245&amp; "_1mM",CheckList,3,FALSE)=TRUE</formula>
    </cfRule>
    <cfRule type="expression" dxfId="928" priority="1025" stopIfTrue="1">
      <formula>VLOOKUP(U245,CheckList,3,FALSE)=TRUE</formula>
    </cfRule>
  </conditionalFormatting>
  <conditionalFormatting sqref="U247">
    <cfRule type="expression" dxfId="927" priority="1044" stopIfTrue="1">
      <formula>VLOOKUP(U247,CheckList,3,FALSE)=TRUE</formula>
    </cfRule>
    <cfRule type="expression" dxfId="926" priority="1045" stopIfTrue="1">
      <formula>VLOOKUP(U247&amp; "_1mM",CheckList,3,FALSE)=TRUE</formula>
    </cfRule>
    <cfRule type="expression" dxfId="925" priority="1046" stopIfTrue="1">
      <formula>$BM$159=TRUE</formula>
    </cfRule>
  </conditionalFormatting>
  <conditionalFormatting sqref="U249">
    <cfRule type="expression" dxfId="924" priority="1062" stopIfTrue="1">
      <formula>$BM$159=TRUE</formula>
    </cfRule>
    <cfRule type="expression" dxfId="923" priority="1061" stopIfTrue="1">
      <formula>VLOOKUP(U249&amp; "_1mM",CheckList,3,FALSE)=TRUE</formula>
    </cfRule>
    <cfRule type="expression" dxfId="922" priority="1060" stopIfTrue="1">
      <formula>VLOOKUP(U249,CheckList,3,FALSE)=TRUE</formula>
    </cfRule>
  </conditionalFormatting>
  <conditionalFormatting sqref="U251">
    <cfRule type="expression" dxfId="921" priority="1079" stopIfTrue="1">
      <formula>VLOOKUP(U251,CheckList,3,FALSE)=TRUE</formula>
    </cfRule>
    <cfRule type="expression" dxfId="920" priority="1081" stopIfTrue="1">
      <formula>$BM$159=TRUE</formula>
    </cfRule>
    <cfRule type="expression" dxfId="919" priority="1080" stopIfTrue="1">
      <formula>VLOOKUP(U251&amp; "_1mM",CheckList,3,FALSE)=TRUE</formula>
    </cfRule>
  </conditionalFormatting>
  <conditionalFormatting sqref="U253">
    <cfRule type="expression" dxfId="918" priority="1099" stopIfTrue="1">
      <formula>$BM$159=TRUE</formula>
    </cfRule>
    <cfRule type="expression" dxfId="917" priority="1098" stopIfTrue="1">
      <formula>VLOOKUP(U253&amp; "_1mM",CheckList,3,FALSE)=TRUE</formula>
    </cfRule>
    <cfRule type="expression" dxfId="916" priority="1097" stopIfTrue="1">
      <formula>VLOOKUP(U253,CheckList,3,FALSE)=TRUE</formula>
    </cfRule>
  </conditionalFormatting>
  <conditionalFormatting sqref="U255">
    <cfRule type="expression" dxfId="915" priority="1116" stopIfTrue="1">
      <formula>VLOOKUP(U255&amp; "_1mM",CheckList,3,FALSE)=TRUE</formula>
    </cfRule>
    <cfRule type="expression" dxfId="914" priority="1115" stopIfTrue="1">
      <formula>VLOOKUP(U255,CheckList,3,FALSE)=TRUE</formula>
    </cfRule>
    <cfRule type="expression" dxfId="913" priority="1117" stopIfTrue="1">
      <formula>$BM$159=TRUE</formula>
    </cfRule>
  </conditionalFormatting>
  <conditionalFormatting sqref="U257">
    <cfRule type="expression" dxfId="912" priority="1133" stopIfTrue="1">
      <formula>VLOOKUP(U257,CheckList,3,FALSE)=TRUE</formula>
    </cfRule>
    <cfRule type="expression" dxfId="911" priority="1135" stopIfTrue="1">
      <formula>$BM$159=TRUE</formula>
    </cfRule>
    <cfRule type="expression" dxfId="910" priority="1134" stopIfTrue="1">
      <formula>VLOOKUP(U257&amp; "_1mM",CheckList,3,FALSE)=TRUE</formula>
    </cfRule>
  </conditionalFormatting>
  <conditionalFormatting sqref="U259">
    <cfRule type="expression" dxfId="909" priority="1151" stopIfTrue="1">
      <formula>VLOOKUP(U259,CheckList,3,FALSE)=TRUE</formula>
    </cfRule>
    <cfRule type="expression" dxfId="908" priority="1152" stopIfTrue="1">
      <formula>VLOOKUP(U259&amp; "_1mM",CheckList,3,FALSE)=TRUE</formula>
    </cfRule>
    <cfRule type="expression" dxfId="907" priority="1153" stopIfTrue="1">
      <formula>$BM$159=TRUE</formula>
    </cfRule>
  </conditionalFormatting>
  <conditionalFormatting sqref="U261">
    <cfRule type="expression" dxfId="906" priority="1168" stopIfTrue="1">
      <formula>VLOOKUP(U261,CheckList,3,FALSE)=TRUE</formula>
    </cfRule>
    <cfRule type="expression" dxfId="905" priority="1169" stopIfTrue="1">
      <formula>VLOOKUP(U261&amp; "_1mM",CheckList,3,FALSE)=TRUE</formula>
    </cfRule>
    <cfRule type="expression" dxfId="904" priority="1170" stopIfTrue="1">
      <formula>$BM$159=TRUE</formula>
    </cfRule>
  </conditionalFormatting>
  <conditionalFormatting sqref="U263">
    <cfRule type="expression" dxfId="903" priority="1186" stopIfTrue="1">
      <formula>VLOOKUP(U263,CheckList,3,FALSE)=TRUE</formula>
    </cfRule>
    <cfRule type="expression" dxfId="902" priority="1187" stopIfTrue="1">
      <formula>VLOOKUP(U263&amp; "_1mM",CheckList,3,FALSE)=TRUE</formula>
    </cfRule>
    <cfRule type="expression" dxfId="901" priority="1188" stopIfTrue="1">
      <formula>$BM$159=TRUE</formula>
    </cfRule>
  </conditionalFormatting>
  <conditionalFormatting sqref="U265">
    <cfRule type="expression" dxfId="900" priority="1203" stopIfTrue="1">
      <formula>VLOOKUP(U265,CheckList,3,FALSE)=TRUE</formula>
    </cfRule>
    <cfRule type="expression" dxfId="899" priority="1204" stopIfTrue="1">
      <formula>VLOOKUP(U265&amp; "_1mM",CheckList,3,FALSE)=TRUE</formula>
    </cfRule>
    <cfRule type="expression" dxfId="898" priority="1205" stopIfTrue="1">
      <formula>$BM$159=TRUE</formula>
    </cfRule>
  </conditionalFormatting>
  <conditionalFormatting sqref="U267">
    <cfRule type="expression" dxfId="897" priority="1221" stopIfTrue="1">
      <formula>VLOOKUP(U267,CheckList,3,FALSE)=TRUE</formula>
    </cfRule>
    <cfRule type="expression" dxfId="896" priority="1223" stopIfTrue="1">
      <formula>$BM$159=TRUE</formula>
    </cfRule>
    <cfRule type="expression" dxfId="895" priority="1222" stopIfTrue="1">
      <formula>VLOOKUP(U267&amp; "_1mM",CheckList,3,FALSE)=TRUE</formula>
    </cfRule>
  </conditionalFormatting>
  <conditionalFormatting sqref="U269">
    <cfRule type="expression" dxfId="894" priority="1240" stopIfTrue="1">
      <formula>$BM$159=TRUE</formula>
    </cfRule>
    <cfRule type="expression" dxfId="893" priority="1239" stopIfTrue="1">
      <formula>VLOOKUP(U269&amp; "_1mM",CheckList,3,FALSE)=TRUE</formula>
    </cfRule>
    <cfRule type="expression" dxfId="892" priority="1238" stopIfTrue="1">
      <formula>VLOOKUP(U269,CheckList,3,FALSE)=TRUE</formula>
    </cfRule>
  </conditionalFormatting>
  <conditionalFormatting sqref="U271">
    <cfRule type="expression" dxfId="891" priority="1256" stopIfTrue="1">
      <formula>$BM$159=TRUE</formula>
    </cfRule>
    <cfRule type="expression" dxfId="890" priority="1255" stopIfTrue="1">
      <formula>VLOOKUP(U271&amp; "_1mM",CheckList,3,FALSE)=TRUE</formula>
    </cfRule>
    <cfRule type="expression" dxfId="889" priority="1254" stopIfTrue="1">
      <formula>VLOOKUP(U271,CheckList,3,FALSE)=TRUE</formula>
    </cfRule>
  </conditionalFormatting>
  <conditionalFormatting sqref="U273">
    <cfRule type="expression" dxfId="888" priority="1272" stopIfTrue="1">
      <formula>VLOOKUP(U273&amp; "_1mM",CheckList,3,FALSE)=TRUE</formula>
    </cfRule>
    <cfRule type="expression" dxfId="887" priority="1271" stopIfTrue="1">
      <formula>VLOOKUP(U273,CheckList,3,FALSE)=TRUE</formula>
    </cfRule>
    <cfRule type="expression" dxfId="886" priority="1273" stopIfTrue="1">
      <formula>$BM$159=TRUE</formula>
    </cfRule>
  </conditionalFormatting>
  <conditionalFormatting sqref="U275">
    <cfRule type="expression" dxfId="885" priority="1287" stopIfTrue="1">
      <formula>VLOOKUP(U275,CheckList,3,FALSE)=TRUE</formula>
    </cfRule>
    <cfRule type="expression" dxfId="884" priority="1288" stopIfTrue="1">
      <formula>VLOOKUP(U275&amp; "_1mM",CheckList,3,FALSE)=TRUE</formula>
    </cfRule>
    <cfRule type="expression" dxfId="883" priority="1289" stopIfTrue="1">
      <formula>$BM$159=TRUE</formula>
    </cfRule>
  </conditionalFormatting>
  <conditionalFormatting sqref="U277">
    <cfRule type="expression" dxfId="882" priority="1304" stopIfTrue="1">
      <formula>VLOOKUP(U277,CheckList,3,FALSE)=TRUE</formula>
    </cfRule>
    <cfRule type="expression" dxfId="881" priority="1305" stopIfTrue="1">
      <formula>VLOOKUP(U277&amp; "_1mM",CheckList,3,FALSE)=TRUE</formula>
    </cfRule>
    <cfRule type="expression" dxfId="880" priority="1306" stopIfTrue="1">
      <formula>$BM$159=TRUE</formula>
    </cfRule>
  </conditionalFormatting>
  <conditionalFormatting sqref="U279">
    <cfRule type="expression" dxfId="879" priority="1321" stopIfTrue="1">
      <formula>VLOOKUP(U279,CheckList,3,FALSE)=TRUE</formula>
    </cfRule>
    <cfRule type="expression" dxfId="878" priority="1322" stopIfTrue="1">
      <formula>VLOOKUP(U279&amp; "_1mM",CheckList,3,FALSE)=TRUE</formula>
    </cfRule>
    <cfRule type="expression" dxfId="877" priority="1323" stopIfTrue="1">
      <formula>$BM$159=TRUE</formula>
    </cfRule>
  </conditionalFormatting>
  <conditionalFormatting sqref="U281">
    <cfRule type="expression" dxfId="876" priority="1340" stopIfTrue="1">
      <formula>VLOOKUP(U281,CheckList,3,FALSE)=TRUE</formula>
    </cfRule>
    <cfRule type="expression" dxfId="875" priority="1341" stopIfTrue="1">
      <formula>VLOOKUP(U281&amp; "_1mM",CheckList,3,FALSE)=TRUE</formula>
    </cfRule>
    <cfRule type="expression" dxfId="874" priority="1342" stopIfTrue="1">
      <formula>$BM$159=TRUE</formula>
    </cfRule>
  </conditionalFormatting>
  <conditionalFormatting sqref="U283">
    <cfRule type="expression" dxfId="873" priority="1358" stopIfTrue="1">
      <formula>VLOOKUP(U283&amp; "_1mM",CheckList,3,FALSE)=TRUE</formula>
    </cfRule>
    <cfRule type="expression" dxfId="872" priority="1359" stopIfTrue="1">
      <formula>$BM$159=TRUE</formula>
    </cfRule>
    <cfRule type="expression" dxfId="871" priority="1357" stopIfTrue="1">
      <formula>VLOOKUP(U283,CheckList,3,FALSE)=TRUE</formula>
    </cfRule>
  </conditionalFormatting>
  <conditionalFormatting sqref="U285">
    <cfRule type="expression" dxfId="870" priority="1378" stopIfTrue="1">
      <formula>VLOOKUP(U285&amp; "_1mM",CheckList,3,FALSE)=TRUE</formula>
    </cfRule>
    <cfRule type="expression" dxfId="869" priority="1377" stopIfTrue="1">
      <formula>VLOOKUP(U285,CheckList,3,FALSE)=TRUE</formula>
    </cfRule>
    <cfRule type="expression" dxfId="868" priority="1379" stopIfTrue="1">
      <formula>$BM$159=TRUE</formula>
    </cfRule>
  </conditionalFormatting>
  <conditionalFormatting sqref="U287">
    <cfRule type="expression" dxfId="867" priority="1395" stopIfTrue="1">
      <formula>VLOOKUP(U287,CheckList,3,FALSE)=TRUE</formula>
    </cfRule>
    <cfRule type="expression" dxfId="866" priority="1396" stopIfTrue="1">
      <formula>VLOOKUP(U287&amp; "_1mM",CheckList,3,FALSE)=TRUE</formula>
    </cfRule>
    <cfRule type="expression" dxfId="865" priority="1397" stopIfTrue="1">
      <formula>$BM$159=TRUE</formula>
    </cfRule>
  </conditionalFormatting>
  <conditionalFormatting sqref="U289">
    <cfRule type="expression" dxfId="864" priority="1413" stopIfTrue="1">
      <formula>$BM$159=TRUE</formula>
    </cfRule>
    <cfRule type="expression" dxfId="863" priority="1412" stopIfTrue="1">
      <formula>VLOOKUP(U289&amp; "_1mM",CheckList,3,FALSE)=TRUE</formula>
    </cfRule>
    <cfRule type="expression" dxfId="862" priority="1411" stopIfTrue="1">
      <formula>VLOOKUP(U289,CheckList,3,FALSE)=TRUE</formula>
    </cfRule>
  </conditionalFormatting>
  <conditionalFormatting sqref="U291">
    <cfRule type="expression" dxfId="861" priority="1429" stopIfTrue="1">
      <formula>VLOOKUP(U291,CheckList,3,FALSE)=TRUE</formula>
    </cfRule>
    <cfRule type="expression" dxfId="860" priority="1431" stopIfTrue="1">
      <formula>$BM$159=TRUE</formula>
    </cfRule>
    <cfRule type="expression" dxfId="859" priority="1430" stopIfTrue="1">
      <formula>VLOOKUP(U291&amp; "_1mM",CheckList,3,FALSE)=TRUE</formula>
    </cfRule>
  </conditionalFormatting>
  <conditionalFormatting sqref="U293">
    <cfRule type="expression" dxfId="858" priority="1447" stopIfTrue="1">
      <formula>$BM$159=TRUE</formula>
    </cfRule>
    <cfRule type="expression" dxfId="857" priority="1446" stopIfTrue="1">
      <formula>VLOOKUP(U293&amp; "_1mM",CheckList,3,FALSE)=TRUE</formula>
    </cfRule>
    <cfRule type="expression" dxfId="856" priority="1445" stopIfTrue="1">
      <formula>VLOOKUP(U293,CheckList,3,FALSE)=TRUE</formula>
    </cfRule>
  </conditionalFormatting>
  <conditionalFormatting sqref="U295">
    <cfRule type="expression" dxfId="855" priority="1465" stopIfTrue="1">
      <formula>VLOOKUP(U295&amp; "_1mM",CheckList,3,FALSE)=TRUE</formula>
    </cfRule>
    <cfRule type="expression" dxfId="854" priority="1464" stopIfTrue="1">
      <formula>VLOOKUP(U295,CheckList,3,FALSE)=TRUE</formula>
    </cfRule>
    <cfRule type="expression" dxfId="853" priority="1466" stopIfTrue="1">
      <formula>$BM$159=TRUE</formula>
    </cfRule>
  </conditionalFormatting>
  <conditionalFormatting sqref="U297">
    <cfRule type="expression" dxfId="852" priority="1482" stopIfTrue="1">
      <formula>VLOOKUP(U297&amp; "_1mM",CheckList,3,FALSE)=TRUE</formula>
    </cfRule>
    <cfRule type="expression" dxfId="851" priority="1483" stopIfTrue="1">
      <formula>$BM$159=TRUE</formula>
    </cfRule>
    <cfRule type="expression" dxfId="850" priority="1481" stopIfTrue="1">
      <formula>VLOOKUP(U297,CheckList,3,FALSE)=TRUE</formula>
    </cfRule>
  </conditionalFormatting>
  <conditionalFormatting sqref="U299">
    <cfRule type="expression" dxfId="849" priority="1499" stopIfTrue="1">
      <formula>VLOOKUP(U299&amp; "_1mM",CheckList,3,FALSE)=TRUE</formula>
    </cfRule>
    <cfRule type="expression" dxfId="848" priority="1498" stopIfTrue="1">
      <formula>VLOOKUP(U299,CheckList,3,FALSE)=TRUE</formula>
    </cfRule>
    <cfRule type="expression" dxfId="847" priority="1500" stopIfTrue="1">
      <formula>$BM$159=TRUE</formula>
    </cfRule>
  </conditionalFormatting>
  <conditionalFormatting sqref="U301">
    <cfRule type="expression" dxfId="846" priority="1516" stopIfTrue="1">
      <formula>$BM$159=TRUE</formula>
    </cfRule>
    <cfRule type="expression" dxfId="845" priority="1515" stopIfTrue="1">
      <formula>VLOOKUP(U301&amp; "_1mM",CheckList,3,FALSE)=TRUE</formula>
    </cfRule>
    <cfRule type="expression" dxfId="844" priority="1514" stopIfTrue="1">
      <formula>VLOOKUP(U301,CheckList,3,FALSE)=TRUE</formula>
    </cfRule>
  </conditionalFormatting>
  <conditionalFormatting sqref="U303">
    <cfRule type="expression" dxfId="843" priority="1533" stopIfTrue="1">
      <formula>$BM$159=TRUE</formula>
    </cfRule>
    <cfRule type="expression" dxfId="842" priority="1531" stopIfTrue="1">
      <formula>VLOOKUP(U303,CheckList,3,FALSE)=TRUE</formula>
    </cfRule>
    <cfRule type="expression" dxfId="841" priority="1532" stopIfTrue="1">
      <formula>VLOOKUP(U303&amp; "_1mM",CheckList,3,FALSE)=TRUE</formula>
    </cfRule>
  </conditionalFormatting>
  <conditionalFormatting sqref="U305">
    <cfRule type="expression" dxfId="840" priority="1550" stopIfTrue="1">
      <formula>VLOOKUP(U305&amp; "_1mM",CheckList,3,FALSE)=TRUE</formula>
    </cfRule>
    <cfRule type="expression" dxfId="839" priority="1549" stopIfTrue="1">
      <formula>VLOOKUP(U305,CheckList,3,FALSE)=TRUE</formula>
    </cfRule>
    <cfRule type="expression" dxfId="838" priority="1551" stopIfTrue="1">
      <formula>$BM$159=TRUE</formula>
    </cfRule>
  </conditionalFormatting>
  <conditionalFormatting sqref="U307">
    <cfRule type="expression" dxfId="837" priority="1568" stopIfTrue="1">
      <formula>VLOOKUP(U307&amp; "_1mM",CheckList,3,FALSE)=TRUE</formula>
    </cfRule>
    <cfRule type="expression" dxfId="836" priority="1569" stopIfTrue="1">
      <formula>$BM$159=TRUE</formula>
    </cfRule>
    <cfRule type="expression" dxfId="835" priority="1567" stopIfTrue="1">
      <formula>VLOOKUP(U307,CheckList,3,FALSE)=TRUE</formula>
    </cfRule>
  </conditionalFormatting>
  <conditionalFormatting sqref="U309">
    <cfRule type="expression" dxfId="834" priority="1586" stopIfTrue="1">
      <formula>VLOOKUP(U309,CheckList,3,FALSE)=TRUE</formula>
    </cfRule>
    <cfRule type="expression" dxfId="833" priority="1588" stopIfTrue="1">
      <formula>$BM$159=TRUE</formula>
    </cfRule>
    <cfRule type="expression" dxfId="832" priority="1587" stopIfTrue="1">
      <formula>VLOOKUP(U309&amp; "_1mM",CheckList,3,FALSE)=TRUE</formula>
    </cfRule>
  </conditionalFormatting>
  <conditionalFormatting sqref="U311">
    <cfRule type="expression" dxfId="831" priority="1604" stopIfTrue="1">
      <formula>VLOOKUP(U311,CheckList,3,FALSE)=TRUE</formula>
    </cfRule>
    <cfRule type="expression" dxfId="830" priority="1606" stopIfTrue="1">
      <formula>$BM$159=TRUE</formula>
    </cfRule>
    <cfRule type="expression" dxfId="829" priority="1605" stopIfTrue="1">
      <formula>VLOOKUP(U311&amp; "_1mM",CheckList,3,FALSE)=TRUE</formula>
    </cfRule>
  </conditionalFormatting>
  <conditionalFormatting sqref="U313">
    <cfRule type="expression" dxfId="828" priority="1620" stopIfTrue="1">
      <formula>VLOOKUP(U313,CheckList,3,FALSE)=TRUE</formula>
    </cfRule>
    <cfRule type="expression" dxfId="827" priority="1622" stopIfTrue="1">
      <formula>$BM$159=TRUE</formula>
    </cfRule>
    <cfRule type="expression" dxfId="826" priority="1621" stopIfTrue="1">
      <formula>VLOOKUP(U313&amp; "_1mM",CheckList,3,FALSE)=TRUE</formula>
    </cfRule>
  </conditionalFormatting>
  <conditionalFormatting sqref="U315">
    <cfRule type="expression" dxfId="825" priority="159" stopIfTrue="1">
      <formula>VLOOKUP(U315&amp; "_1mM",CheckList,3,FALSE)=TRUE</formula>
    </cfRule>
    <cfRule type="expression" dxfId="824" priority="158" stopIfTrue="1">
      <formula>VLOOKUP(U315,CheckList,3,FALSE)=TRUE</formula>
    </cfRule>
    <cfRule type="expression" dxfId="823" priority="160" stopIfTrue="1">
      <formula>$BM$159=TRUE</formula>
    </cfRule>
  </conditionalFormatting>
  <conditionalFormatting sqref="U317">
    <cfRule type="expression" dxfId="822" priority="225" stopIfTrue="1">
      <formula>VLOOKUP(U317,CheckList,3,FALSE)=TRUE</formula>
    </cfRule>
    <cfRule type="expression" dxfId="821" priority="227" stopIfTrue="1">
      <formula>$BM$159=TRUE</formula>
    </cfRule>
    <cfRule type="expression" dxfId="820" priority="226" stopIfTrue="1">
      <formula>VLOOKUP(U317&amp; "_1mM",CheckList,3,FALSE)=TRUE</formula>
    </cfRule>
  </conditionalFormatting>
  <conditionalFormatting sqref="U319">
    <cfRule type="expression" dxfId="819" priority="107" stopIfTrue="1">
      <formula>VLOOKUP(U319,CheckList,3,FALSE)=TRUE</formula>
    </cfRule>
    <cfRule type="expression" dxfId="818" priority="108" stopIfTrue="1">
      <formula>VLOOKUP(U319&amp; "_1mM",CheckList,3,FALSE)=TRUE</formula>
    </cfRule>
    <cfRule type="expression" dxfId="817" priority="109" stopIfTrue="1">
      <formula>$BM$159=TRUE</formula>
    </cfRule>
  </conditionalFormatting>
  <conditionalFormatting sqref="U321">
    <cfRule type="expression" dxfId="816" priority="87" stopIfTrue="1">
      <formula>VLOOKUP(U321,CheckList,3,FALSE)=TRUE</formula>
    </cfRule>
    <cfRule type="expression" dxfId="815" priority="88" stopIfTrue="1">
      <formula>VLOOKUP(U321&amp; "_1mM",CheckList,3,FALSE)=TRUE</formula>
    </cfRule>
    <cfRule type="expression" dxfId="814" priority="89" stopIfTrue="1">
      <formula>$BM$159=TRUE</formula>
    </cfRule>
  </conditionalFormatting>
  <conditionalFormatting sqref="U327">
    <cfRule type="expression" dxfId="813" priority="1670" stopIfTrue="1">
      <formula>$BM$159=TRUE</formula>
    </cfRule>
    <cfRule type="expression" dxfId="812" priority="1669" stopIfTrue="1">
      <formula>VLOOKUP(U327&amp; "_Cascade",CheckList,3,FALSE)=TRUE</formula>
    </cfRule>
  </conditionalFormatting>
  <conditionalFormatting sqref="U329">
    <cfRule type="expression" dxfId="811" priority="1682" stopIfTrue="1">
      <formula>$BM$159=TRUE</formula>
    </cfRule>
    <cfRule type="expression" dxfId="810" priority="1681" stopIfTrue="1">
      <formula>VLOOKUP(U329&amp; "_Cascade",CheckList,3,FALSE)=TRUE</formula>
    </cfRule>
  </conditionalFormatting>
  <conditionalFormatting sqref="U331">
    <cfRule type="expression" dxfId="809" priority="1694" stopIfTrue="1">
      <formula>$BM$159=TRUE</formula>
    </cfRule>
    <cfRule type="expression" dxfId="808" priority="1693" stopIfTrue="1">
      <formula>VLOOKUP(U331&amp; "_Cascade",CheckList,3,FALSE)=TRUE</formula>
    </cfRule>
  </conditionalFormatting>
  <conditionalFormatting sqref="U333">
    <cfRule type="expression" dxfId="807" priority="1706" stopIfTrue="1">
      <formula>$BM$159=TRUE</formula>
    </cfRule>
    <cfRule type="expression" dxfId="806" priority="1705" stopIfTrue="1">
      <formula>VLOOKUP(U333&amp; "_Cascade",CheckList,3,FALSE)=TRUE</formula>
    </cfRule>
  </conditionalFormatting>
  <conditionalFormatting sqref="U337">
    <cfRule type="expression" dxfId="805" priority="1714" stopIfTrue="1">
      <formula>VLOOKUP(U337&amp; "_Cascade",CheckList,3,FALSE)=TRUE</formula>
    </cfRule>
    <cfRule type="expression" dxfId="804" priority="1715" stopIfTrue="1">
      <formula>$BM$159=TRUE</formula>
    </cfRule>
  </conditionalFormatting>
  <conditionalFormatting sqref="U339">
    <cfRule type="expression" dxfId="803" priority="1726" stopIfTrue="1">
      <formula>VLOOKUP(U339&amp; "_Cascade",CheckList,3,FALSE)=TRUE</formula>
    </cfRule>
    <cfRule type="expression" dxfId="802" priority="1727" stopIfTrue="1">
      <formula>$BM$159=TRUE</formula>
    </cfRule>
  </conditionalFormatting>
  <conditionalFormatting sqref="V94:Y143">
    <cfRule type="expression" dxfId="801" priority="268" stopIfTrue="1">
      <formula>AND($H94&lt;&gt;""=TRUE,$V94=""=TRUE)</formula>
    </cfRule>
  </conditionalFormatting>
  <conditionalFormatting sqref="Z94:AC143">
    <cfRule type="expression" dxfId="800" priority="269" stopIfTrue="1">
      <formula>AND($H94&lt;&gt;""=TRUE,$Z94=""=TRUE)</formula>
    </cfRule>
  </conditionalFormatting>
  <conditionalFormatting sqref="AB164">
    <cfRule type="expression" dxfId="799" priority="281" stopIfTrue="1">
      <formula>VLOOKUP(U164,CheckList,3,FALSE)=TRUE</formula>
    </cfRule>
  </conditionalFormatting>
  <conditionalFormatting sqref="AB166">
    <cfRule type="expression" dxfId="798" priority="301" stopIfTrue="1">
      <formula>VLOOKUP(U166,CheckList,3,FALSE)=TRUE</formula>
    </cfRule>
  </conditionalFormatting>
  <conditionalFormatting sqref="AB168">
    <cfRule type="expression" dxfId="797" priority="321" stopIfTrue="1">
      <formula>VLOOKUP(U168,CheckList,3,FALSE)=TRUE</formula>
    </cfRule>
  </conditionalFormatting>
  <conditionalFormatting sqref="AB170">
    <cfRule type="expression" dxfId="796" priority="341" stopIfTrue="1">
      <formula>VLOOKUP(U170,CheckList,3,FALSE)=TRUE</formula>
    </cfRule>
  </conditionalFormatting>
  <conditionalFormatting sqref="AB172">
    <cfRule type="expression" dxfId="795" priority="361" stopIfTrue="1">
      <formula>VLOOKUP(U172,CheckList,3,FALSE)=TRUE</formula>
    </cfRule>
  </conditionalFormatting>
  <conditionalFormatting sqref="AB174">
    <cfRule type="expression" dxfId="794" priority="381" stopIfTrue="1">
      <formula>VLOOKUP(U174,CheckList,3,FALSE)=TRUE</formula>
    </cfRule>
  </conditionalFormatting>
  <conditionalFormatting sqref="AB176">
    <cfRule type="expression" dxfId="793" priority="401" stopIfTrue="1">
      <formula>VLOOKUP(U176,CheckList,3,FALSE)=TRUE</formula>
    </cfRule>
  </conditionalFormatting>
  <conditionalFormatting sqref="AB178">
    <cfRule type="expression" dxfId="792" priority="421" stopIfTrue="1">
      <formula>VLOOKUP(U178,CheckList,3,FALSE)=TRUE</formula>
    </cfRule>
  </conditionalFormatting>
  <conditionalFormatting sqref="AB180">
    <cfRule type="expression" dxfId="791" priority="441" stopIfTrue="1">
      <formula>VLOOKUP(U180,CheckList,3,FALSE)=TRUE</formula>
    </cfRule>
  </conditionalFormatting>
  <conditionalFormatting sqref="AB182">
    <cfRule type="expression" dxfId="790" priority="461" stopIfTrue="1">
      <formula>VLOOKUP(U182,CheckList,3,FALSE)=TRUE</formula>
    </cfRule>
  </conditionalFormatting>
  <conditionalFormatting sqref="AB184">
    <cfRule type="expression" dxfId="789" priority="481" stopIfTrue="1">
      <formula>VLOOKUP(U184,CheckList,3,FALSE)=TRUE</formula>
    </cfRule>
  </conditionalFormatting>
  <conditionalFormatting sqref="AB186">
    <cfRule type="expression" dxfId="788" priority="501" stopIfTrue="1">
      <formula>VLOOKUP(U186,CheckList,3,FALSE)=TRUE</formula>
    </cfRule>
  </conditionalFormatting>
  <conditionalFormatting sqref="AB188">
    <cfRule type="expression" dxfId="787" priority="521" stopIfTrue="1">
      <formula>VLOOKUP(U188,CheckList,3,FALSE)=TRUE</formula>
    </cfRule>
  </conditionalFormatting>
  <conditionalFormatting sqref="AB190">
    <cfRule type="expression" dxfId="786" priority="541" stopIfTrue="1">
      <formula>VLOOKUP(U190,CheckList,3,FALSE)=TRUE</formula>
    </cfRule>
  </conditionalFormatting>
  <conditionalFormatting sqref="AB192">
    <cfRule type="expression" dxfId="785" priority="561" stopIfTrue="1">
      <formula>VLOOKUP(U192,CheckList,3,FALSE)=TRUE</formula>
    </cfRule>
  </conditionalFormatting>
  <conditionalFormatting sqref="AB194">
    <cfRule type="expression" dxfId="784" priority="79" stopIfTrue="1">
      <formula>VLOOKUP(U194,CheckList,3,FALSE)=TRUE</formula>
    </cfRule>
  </conditionalFormatting>
  <conditionalFormatting sqref="AB196">
    <cfRule type="expression" dxfId="783" priority="601" stopIfTrue="1">
      <formula>VLOOKUP(U196,CheckList,3,FALSE)=TRUE</formula>
    </cfRule>
  </conditionalFormatting>
  <conditionalFormatting sqref="AB198">
    <cfRule type="expression" dxfId="782" priority="621" stopIfTrue="1">
      <formula>VLOOKUP(U198,CheckList,3,FALSE)=TRUE</formula>
    </cfRule>
  </conditionalFormatting>
  <conditionalFormatting sqref="AB200">
    <cfRule type="expression" dxfId="781" priority="641" stopIfTrue="1">
      <formula>VLOOKUP(U200,CheckList,3,FALSE)=TRUE</formula>
    </cfRule>
  </conditionalFormatting>
  <conditionalFormatting sqref="AB202">
    <cfRule type="expression" dxfId="780" priority="661" stopIfTrue="1">
      <formula>VLOOKUP(U202,CheckList,3,FALSE)=TRUE</formula>
    </cfRule>
  </conditionalFormatting>
  <conditionalFormatting sqref="AB204">
    <cfRule type="expression" dxfId="779" priority="681" stopIfTrue="1">
      <formula>VLOOKUP(U204,CheckList,3,FALSE)=TRUE</formula>
    </cfRule>
  </conditionalFormatting>
  <conditionalFormatting sqref="AB206">
    <cfRule type="expression" dxfId="778" priority="701" stopIfTrue="1">
      <formula>VLOOKUP(U206,CheckList,3,FALSE)=TRUE</formula>
    </cfRule>
  </conditionalFormatting>
  <conditionalFormatting sqref="AB208">
    <cfRule type="expression" dxfId="777" priority="721" stopIfTrue="1">
      <formula>VLOOKUP(U208,CheckList,3,FALSE)=TRUE</formula>
    </cfRule>
  </conditionalFormatting>
  <conditionalFormatting sqref="AB210">
    <cfRule type="expression" dxfId="776" priority="741" stopIfTrue="1">
      <formula>VLOOKUP(U210,CheckList,3,FALSE)=TRUE</formula>
    </cfRule>
  </conditionalFormatting>
  <conditionalFormatting sqref="AB212">
    <cfRule type="expression" dxfId="775" priority="761" stopIfTrue="1">
      <formula>VLOOKUP(U212,CheckList,3,FALSE)=TRUE</formula>
    </cfRule>
  </conditionalFormatting>
  <conditionalFormatting sqref="AB214">
    <cfRule type="expression" dxfId="774" priority="781" stopIfTrue="1">
      <formula>VLOOKUP(U214,CheckList,3,FALSE)=TRUE</formula>
    </cfRule>
  </conditionalFormatting>
  <conditionalFormatting sqref="AB216">
    <cfRule type="expression" dxfId="773" priority="801" stopIfTrue="1">
      <formula>VLOOKUP(U216,CheckList,3,FALSE)=TRUE</formula>
    </cfRule>
  </conditionalFormatting>
  <conditionalFormatting sqref="AB218">
    <cfRule type="expression" dxfId="772" priority="821" stopIfTrue="1">
      <formula>VLOOKUP(U218,CheckList,3,FALSE)=TRUE</formula>
    </cfRule>
  </conditionalFormatting>
  <conditionalFormatting sqref="AB220">
    <cfRule type="expression" dxfId="771" priority="841" stopIfTrue="1">
      <formula>VLOOKUP(U220,CheckList,3,FALSE)=TRUE</formula>
    </cfRule>
  </conditionalFormatting>
  <conditionalFormatting sqref="AB222">
    <cfRule type="expression" dxfId="770" priority="861" stopIfTrue="1">
      <formula>VLOOKUP(U222,CheckList,3,FALSE)=TRUE</formula>
    </cfRule>
  </conditionalFormatting>
  <conditionalFormatting sqref="AB224">
    <cfRule type="expression" dxfId="769" priority="237">
      <formula>VLOOKUP(U224,CheckList,3,FALSE)=TRUE</formula>
    </cfRule>
  </conditionalFormatting>
  <conditionalFormatting sqref="AB226">
    <cfRule type="expression" dxfId="768" priority="881" stopIfTrue="1">
      <formula>VLOOKUP(U226,CheckList,3,FALSE)=TRUE</formula>
    </cfRule>
  </conditionalFormatting>
  <conditionalFormatting sqref="AB231">
    <cfRule type="expression" dxfId="767" priority="901" stopIfTrue="1">
      <formula>VLOOKUP(U231,CheckList,3,FALSE)=TRUE</formula>
    </cfRule>
  </conditionalFormatting>
  <conditionalFormatting sqref="AB233">
    <cfRule type="expression" dxfId="766" priority="918" stopIfTrue="1">
      <formula>VLOOKUP(U233,CheckList,3,FALSE)=TRUE</formula>
    </cfRule>
  </conditionalFormatting>
  <conditionalFormatting sqref="AB235">
    <cfRule type="expression" dxfId="765" priority="937" stopIfTrue="1">
      <formula>VLOOKUP(U235,CheckList,3,FALSE)=TRUE</formula>
    </cfRule>
  </conditionalFormatting>
  <conditionalFormatting sqref="AB237">
    <cfRule type="expression" dxfId="764" priority="954" stopIfTrue="1">
      <formula>VLOOKUP(U237,CheckList,3,FALSE)=TRUE</formula>
    </cfRule>
  </conditionalFormatting>
  <conditionalFormatting sqref="AB239">
    <cfRule type="expression" dxfId="763" priority="970" stopIfTrue="1">
      <formula>VLOOKUP(U239,CheckList,3,FALSE)=TRUE</formula>
    </cfRule>
  </conditionalFormatting>
  <conditionalFormatting sqref="AB241">
    <cfRule type="expression" dxfId="762" priority="989" stopIfTrue="1">
      <formula>VLOOKUP(U241,CheckList,3,FALSE)=TRUE</formula>
    </cfRule>
  </conditionalFormatting>
  <conditionalFormatting sqref="AB243">
    <cfRule type="expression" dxfId="761" priority="1008" stopIfTrue="1">
      <formula>VLOOKUP(U243,CheckList,3,FALSE)=TRUE</formula>
    </cfRule>
  </conditionalFormatting>
  <conditionalFormatting sqref="AB245">
    <cfRule type="expression" dxfId="760" priority="1028" stopIfTrue="1">
      <formula>VLOOKUP(U245,CheckList,3,FALSE)=TRUE</formula>
    </cfRule>
  </conditionalFormatting>
  <conditionalFormatting sqref="AB247">
    <cfRule type="expression" dxfId="759" priority="1047" stopIfTrue="1">
      <formula>VLOOKUP(U247,CheckList,3,FALSE)=TRUE</formula>
    </cfRule>
  </conditionalFormatting>
  <conditionalFormatting sqref="AB249">
    <cfRule type="expression" dxfId="758" priority="1063" stopIfTrue="1">
      <formula>VLOOKUP(U249,CheckList,3,FALSE)=TRUE</formula>
    </cfRule>
  </conditionalFormatting>
  <conditionalFormatting sqref="AB251">
    <cfRule type="expression" dxfId="757" priority="1082" stopIfTrue="1">
      <formula>VLOOKUP(U251,CheckList,3,FALSE)=TRUE</formula>
    </cfRule>
  </conditionalFormatting>
  <conditionalFormatting sqref="AB253">
    <cfRule type="expression" dxfId="756" priority="1100" stopIfTrue="1">
      <formula>VLOOKUP(U253,CheckList,3,FALSE)=TRUE</formula>
    </cfRule>
  </conditionalFormatting>
  <conditionalFormatting sqref="AB255">
    <cfRule type="expression" dxfId="755" priority="1118" stopIfTrue="1">
      <formula>VLOOKUP(U255,CheckList,3,FALSE)=TRUE</formula>
    </cfRule>
  </conditionalFormatting>
  <conditionalFormatting sqref="AB257">
    <cfRule type="expression" dxfId="754" priority="1136" stopIfTrue="1">
      <formula>VLOOKUP(U257,CheckList,3,FALSE)=TRUE</formula>
    </cfRule>
  </conditionalFormatting>
  <conditionalFormatting sqref="AB259">
    <cfRule type="expression" dxfId="753" priority="1154" stopIfTrue="1">
      <formula>VLOOKUP(U259,CheckList,3,FALSE)=TRUE</formula>
    </cfRule>
  </conditionalFormatting>
  <conditionalFormatting sqref="AB261">
    <cfRule type="expression" dxfId="752" priority="1171" stopIfTrue="1">
      <formula>VLOOKUP(U261,CheckList,3,FALSE)=TRUE</formula>
    </cfRule>
  </conditionalFormatting>
  <conditionalFormatting sqref="AB263">
    <cfRule type="expression" dxfId="751" priority="1189" stopIfTrue="1">
      <formula>VLOOKUP(U263,CheckList,3,FALSE)=TRUE</formula>
    </cfRule>
  </conditionalFormatting>
  <conditionalFormatting sqref="AB265">
    <cfRule type="expression" dxfId="750" priority="1206" stopIfTrue="1">
      <formula>VLOOKUP(U265,CheckList,3,FALSE)=TRUE</formula>
    </cfRule>
  </conditionalFormatting>
  <conditionalFormatting sqref="AB267">
    <cfRule type="expression" dxfId="749" priority="1224" stopIfTrue="1">
      <formula>VLOOKUP(U267,CheckList,3,FALSE)=TRUE</formula>
    </cfRule>
  </conditionalFormatting>
  <conditionalFormatting sqref="AB269">
    <cfRule type="expression" dxfId="748" priority="1241" stopIfTrue="1">
      <formula>VLOOKUP(U269,CheckList,3,FALSE)=TRUE</formula>
    </cfRule>
  </conditionalFormatting>
  <conditionalFormatting sqref="AB271">
    <cfRule type="expression" dxfId="747" priority="1257" stopIfTrue="1">
      <formula>VLOOKUP(U271,CheckList,3,FALSE)=TRUE</formula>
    </cfRule>
  </conditionalFormatting>
  <conditionalFormatting sqref="AB273">
    <cfRule type="expression" dxfId="746" priority="1274" stopIfTrue="1">
      <formula>VLOOKUP(U273,CheckList,3,FALSE)=TRUE</formula>
    </cfRule>
  </conditionalFormatting>
  <conditionalFormatting sqref="AB275">
    <cfRule type="expression" dxfId="745" priority="1290" stopIfTrue="1">
      <formula>VLOOKUP(U275,CheckList,3,FALSE)=TRUE</formula>
    </cfRule>
  </conditionalFormatting>
  <conditionalFormatting sqref="AB277">
    <cfRule type="expression" dxfId="744" priority="1307" stopIfTrue="1">
      <formula>VLOOKUP(U277,CheckList,3,FALSE)=TRUE</formula>
    </cfRule>
  </conditionalFormatting>
  <conditionalFormatting sqref="AB279">
    <cfRule type="expression" dxfId="743" priority="1324" stopIfTrue="1">
      <formula>VLOOKUP(U279,CheckList,3,FALSE)=TRUE</formula>
    </cfRule>
  </conditionalFormatting>
  <conditionalFormatting sqref="AB281">
    <cfRule type="expression" dxfId="742" priority="1343" stopIfTrue="1">
      <formula>VLOOKUP(U281,CheckList,3,FALSE)=TRUE</formula>
    </cfRule>
  </conditionalFormatting>
  <conditionalFormatting sqref="AB283">
    <cfRule type="expression" dxfId="741" priority="1360" stopIfTrue="1">
      <formula>VLOOKUP(U283,CheckList,3,FALSE)=TRUE</formula>
    </cfRule>
  </conditionalFormatting>
  <conditionalFormatting sqref="AB285">
    <cfRule type="expression" dxfId="740" priority="1380" stopIfTrue="1">
      <formula>VLOOKUP(U285,CheckList,3,FALSE)=TRUE</formula>
    </cfRule>
  </conditionalFormatting>
  <conditionalFormatting sqref="AB287">
    <cfRule type="expression" dxfId="739" priority="1398" stopIfTrue="1">
      <formula>VLOOKUP(U287,CheckList,3,FALSE)=TRUE</formula>
    </cfRule>
  </conditionalFormatting>
  <conditionalFormatting sqref="AB289">
    <cfRule type="expression" dxfId="738" priority="1414" stopIfTrue="1">
      <formula>VLOOKUP(U289,CheckList,3,FALSE)=TRUE</formula>
    </cfRule>
  </conditionalFormatting>
  <conditionalFormatting sqref="AB291">
    <cfRule type="expression" dxfId="737" priority="1432" stopIfTrue="1">
      <formula>VLOOKUP(U291,CheckList,3,FALSE)=TRUE</formula>
    </cfRule>
  </conditionalFormatting>
  <conditionalFormatting sqref="AB293">
    <cfRule type="expression" dxfId="736" priority="1448" stopIfTrue="1">
      <formula>VLOOKUP(U293,CheckList,3,FALSE)=TRUE</formula>
    </cfRule>
  </conditionalFormatting>
  <conditionalFormatting sqref="AB295">
    <cfRule type="expression" dxfId="735" priority="1467" stopIfTrue="1">
      <formula>VLOOKUP(U295,CheckList,3,FALSE)=TRUE</formula>
    </cfRule>
  </conditionalFormatting>
  <conditionalFormatting sqref="AB297">
    <cfRule type="expression" dxfId="734" priority="1484" stopIfTrue="1">
      <formula>VLOOKUP(U297,CheckList,3,FALSE)=TRUE</formula>
    </cfRule>
  </conditionalFormatting>
  <conditionalFormatting sqref="AB299">
    <cfRule type="expression" dxfId="733" priority="1501" stopIfTrue="1">
      <formula>VLOOKUP(U299,CheckList,3,FALSE)=TRUE</formula>
    </cfRule>
  </conditionalFormatting>
  <conditionalFormatting sqref="AB301">
    <cfRule type="expression" dxfId="732" priority="1517" stopIfTrue="1">
      <formula>VLOOKUP(U301,CheckList,3,FALSE)=TRUE</formula>
    </cfRule>
  </conditionalFormatting>
  <conditionalFormatting sqref="AB303">
    <cfRule type="expression" dxfId="731" priority="1534" stopIfTrue="1">
      <formula>VLOOKUP(U303,CheckList,3,FALSE)=TRUE</formula>
    </cfRule>
  </conditionalFormatting>
  <conditionalFormatting sqref="AB305">
    <cfRule type="expression" dxfId="730" priority="1552" stopIfTrue="1">
      <formula>VLOOKUP(U305,CheckList,3,FALSE)=TRUE</formula>
    </cfRule>
  </conditionalFormatting>
  <conditionalFormatting sqref="AB307">
    <cfRule type="expression" dxfId="729" priority="1570" stopIfTrue="1">
      <formula>VLOOKUP(U307,CheckList,3,FALSE)=TRUE</formula>
    </cfRule>
  </conditionalFormatting>
  <conditionalFormatting sqref="AB309">
    <cfRule type="expression" dxfId="728" priority="1589" stopIfTrue="1">
      <formula>VLOOKUP(U309,CheckList,3,FALSE)=TRUE</formula>
    </cfRule>
  </conditionalFormatting>
  <conditionalFormatting sqref="AB311">
    <cfRule type="expression" dxfId="727" priority="1607" stopIfTrue="1">
      <formula>VLOOKUP(U311,CheckList,3,FALSE)=TRUE</formula>
    </cfRule>
  </conditionalFormatting>
  <conditionalFormatting sqref="AB313">
    <cfRule type="expression" dxfId="726" priority="1623" stopIfTrue="1">
      <formula>VLOOKUP(U313,CheckList,3,FALSE)=TRUE</formula>
    </cfRule>
  </conditionalFormatting>
  <conditionalFormatting sqref="AB315">
    <cfRule type="expression" dxfId="725" priority="1641" stopIfTrue="1">
      <formula>VLOOKUP(U315,CheckList,3,FALSE)=TRUE</formula>
    </cfRule>
  </conditionalFormatting>
  <conditionalFormatting sqref="AB317">
    <cfRule type="expression" dxfId="724" priority="1657" stopIfTrue="1">
      <formula>VLOOKUP(U317,CheckList,3,FALSE)=TRUE</formula>
    </cfRule>
  </conditionalFormatting>
  <conditionalFormatting sqref="AB319">
    <cfRule type="expression" dxfId="723" priority="110" stopIfTrue="1">
      <formula>VLOOKUP(U319,CheckList,3,FALSE)=TRUE</formula>
    </cfRule>
  </conditionalFormatting>
  <conditionalFormatting sqref="AB321">
    <cfRule type="expression" dxfId="722" priority="90" stopIfTrue="1">
      <formula>VLOOKUP(U321,CheckList,3,FALSE)=TRUE</formula>
    </cfRule>
  </conditionalFormatting>
  <conditionalFormatting sqref="AD164">
    <cfRule type="expression" dxfId="721" priority="282" stopIfTrue="1">
      <formula>VLOOKUP(U164&amp; "_1mM",CheckList,3,FALSE)=TRUE</formula>
    </cfRule>
  </conditionalFormatting>
  <conditionalFormatting sqref="AD166">
    <cfRule type="expression" dxfId="720" priority="302" stopIfTrue="1">
      <formula>VLOOKUP(U166&amp; "_1mM",CheckList,3,FALSE)=TRUE</formula>
    </cfRule>
  </conditionalFormatting>
  <conditionalFormatting sqref="AD168">
    <cfRule type="expression" dxfId="719" priority="322" stopIfTrue="1">
      <formula>VLOOKUP(U168&amp; "_1mM",CheckList,3,FALSE)=TRUE</formula>
    </cfRule>
  </conditionalFormatting>
  <conditionalFormatting sqref="AD170">
    <cfRule type="expression" dxfId="718" priority="342" stopIfTrue="1">
      <formula>VLOOKUP(U170&amp; "_1mM",CheckList,3,FALSE)=TRUE</formula>
    </cfRule>
  </conditionalFormatting>
  <conditionalFormatting sqref="AD172">
    <cfRule type="expression" dxfId="717" priority="362" stopIfTrue="1">
      <formula>VLOOKUP(U172&amp; "_1mM",CheckList,3,FALSE)=TRUE</formula>
    </cfRule>
  </conditionalFormatting>
  <conditionalFormatting sqref="AD174">
    <cfRule type="expression" dxfId="716" priority="382" stopIfTrue="1">
      <formula>VLOOKUP(U174&amp; "_1mM",CheckList,3,FALSE)=TRUE</formula>
    </cfRule>
  </conditionalFormatting>
  <conditionalFormatting sqref="AD176">
    <cfRule type="expression" dxfId="715" priority="402" stopIfTrue="1">
      <formula>VLOOKUP(U176&amp; "_1mM",CheckList,3,FALSE)=TRUE</formula>
    </cfRule>
  </conditionalFormatting>
  <conditionalFormatting sqref="AD178">
    <cfRule type="expression" dxfId="714" priority="422" stopIfTrue="1">
      <formula>VLOOKUP(U178&amp; "_1mM",CheckList,3,FALSE)=TRUE</formula>
    </cfRule>
  </conditionalFormatting>
  <conditionalFormatting sqref="AD180">
    <cfRule type="expression" dxfId="713" priority="442" stopIfTrue="1">
      <formula>VLOOKUP(U180&amp; "_1mM",CheckList,3,FALSE)=TRUE</formula>
    </cfRule>
  </conditionalFormatting>
  <conditionalFormatting sqref="AD182">
    <cfRule type="expression" dxfId="712" priority="462" stopIfTrue="1">
      <formula>VLOOKUP(U182&amp; "_1mM",CheckList,3,FALSE)=TRUE</formula>
    </cfRule>
  </conditionalFormatting>
  <conditionalFormatting sqref="AD184">
    <cfRule type="expression" dxfId="711" priority="482" stopIfTrue="1">
      <formula>VLOOKUP(U184&amp; "_1mM",CheckList,3,FALSE)=TRUE</formula>
    </cfRule>
  </conditionalFormatting>
  <conditionalFormatting sqref="AD186">
    <cfRule type="expression" dxfId="710" priority="502" stopIfTrue="1">
      <formula>VLOOKUP(U186&amp; "_1mM",CheckList,3,FALSE)=TRUE</formula>
    </cfRule>
  </conditionalFormatting>
  <conditionalFormatting sqref="AD188">
    <cfRule type="expression" dxfId="709" priority="522" stopIfTrue="1">
      <formula>VLOOKUP(U188&amp; "_1mM",CheckList,3,FALSE)=TRUE</formula>
    </cfRule>
  </conditionalFormatting>
  <conditionalFormatting sqref="AD190">
    <cfRule type="expression" dxfId="708" priority="542" stopIfTrue="1">
      <formula>VLOOKUP(U190&amp; "_1mM",CheckList,3,FALSE)=TRUE</formula>
    </cfRule>
  </conditionalFormatting>
  <conditionalFormatting sqref="AD192">
    <cfRule type="expression" dxfId="707" priority="562" stopIfTrue="1">
      <formula>VLOOKUP(U192&amp; "_1mM",CheckList,3,FALSE)=TRUE</formula>
    </cfRule>
  </conditionalFormatting>
  <conditionalFormatting sqref="AD194">
    <cfRule type="expression" dxfId="706" priority="80" stopIfTrue="1">
      <formula>VLOOKUP(U194&amp; "_1mM",CheckList,3,FALSE)=TRUE</formula>
    </cfRule>
  </conditionalFormatting>
  <conditionalFormatting sqref="AD196">
    <cfRule type="expression" dxfId="705" priority="602" stopIfTrue="1">
      <formula>VLOOKUP(U196&amp; "_1mM",CheckList,3,FALSE)=TRUE</formula>
    </cfRule>
  </conditionalFormatting>
  <conditionalFormatting sqref="AD198">
    <cfRule type="expression" dxfId="704" priority="622" stopIfTrue="1">
      <formula>VLOOKUP(U198&amp; "_1mM",CheckList,3,FALSE)=TRUE</formula>
    </cfRule>
  </conditionalFormatting>
  <conditionalFormatting sqref="AD200">
    <cfRule type="expression" dxfId="703" priority="642" stopIfTrue="1">
      <formula>VLOOKUP(U200&amp; "_1mM",CheckList,3,FALSE)=TRUE</formula>
    </cfRule>
  </conditionalFormatting>
  <conditionalFormatting sqref="AD202">
    <cfRule type="expression" dxfId="702" priority="662" stopIfTrue="1">
      <formula>VLOOKUP(U202&amp; "_1mM",CheckList,3,FALSE)=TRUE</formula>
    </cfRule>
  </conditionalFormatting>
  <conditionalFormatting sqref="AD204">
    <cfRule type="expression" dxfId="701" priority="682" stopIfTrue="1">
      <formula>VLOOKUP(U204&amp; "_1mM",CheckList,3,FALSE)=TRUE</formula>
    </cfRule>
  </conditionalFormatting>
  <conditionalFormatting sqref="AD206">
    <cfRule type="expression" dxfId="700" priority="702" stopIfTrue="1">
      <formula>VLOOKUP(U206&amp; "_1mM",CheckList,3,FALSE)=TRUE</formula>
    </cfRule>
  </conditionalFormatting>
  <conditionalFormatting sqref="AD208">
    <cfRule type="expression" dxfId="699" priority="722" stopIfTrue="1">
      <formula>VLOOKUP(U208&amp; "_1mM",CheckList,3,FALSE)=TRUE</formula>
    </cfRule>
  </conditionalFormatting>
  <conditionalFormatting sqref="AD210">
    <cfRule type="expression" dxfId="698" priority="742" stopIfTrue="1">
      <formula>VLOOKUP(U210&amp; "_1mM",CheckList,3,FALSE)=TRUE</formula>
    </cfRule>
  </conditionalFormatting>
  <conditionalFormatting sqref="AD212">
    <cfRule type="expression" dxfId="697" priority="762" stopIfTrue="1">
      <formula>VLOOKUP(U212&amp; "_1mM",CheckList,3,FALSE)=TRUE</formula>
    </cfRule>
  </conditionalFormatting>
  <conditionalFormatting sqref="AD214">
    <cfRule type="expression" dxfId="696" priority="782" stopIfTrue="1">
      <formula>VLOOKUP(U214&amp; "_1mM",CheckList,3,FALSE)=TRUE</formula>
    </cfRule>
  </conditionalFormatting>
  <conditionalFormatting sqref="AD216">
    <cfRule type="expression" dxfId="695" priority="802" stopIfTrue="1">
      <formula>VLOOKUP(U216&amp; "_1mM",CheckList,3,FALSE)=TRUE</formula>
    </cfRule>
  </conditionalFormatting>
  <conditionalFormatting sqref="AD218">
    <cfRule type="expression" dxfId="694" priority="822" stopIfTrue="1">
      <formula>VLOOKUP(U218&amp; "_1mM",CheckList,3,FALSE)=TRUE</formula>
    </cfRule>
  </conditionalFormatting>
  <conditionalFormatting sqref="AD220">
    <cfRule type="expression" dxfId="693" priority="842" stopIfTrue="1">
      <formula>VLOOKUP(U220&amp; "_1mM",CheckList,3,FALSE)=TRUE</formula>
    </cfRule>
  </conditionalFormatting>
  <conditionalFormatting sqref="AD222">
    <cfRule type="expression" dxfId="692" priority="862" stopIfTrue="1">
      <formula>VLOOKUP(U222&amp; "_1mM",CheckList,3,FALSE)=TRUE</formula>
    </cfRule>
  </conditionalFormatting>
  <conditionalFormatting sqref="AD224">
    <cfRule type="expression" dxfId="691" priority="238">
      <formula>VLOOKUP(U224&amp; "_1mM",CheckList,3,FALSE)=TRUE</formula>
    </cfRule>
  </conditionalFormatting>
  <conditionalFormatting sqref="AD226">
    <cfRule type="expression" dxfId="690" priority="882" stopIfTrue="1">
      <formula>VLOOKUP(U226&amp; "_1mM",CheckList,3,FALSE)=TRUE</formula>
    </cfRule>
  </conditionalFormatting>
  <conditionalFormatting sqref="AD231">
    <cfRule type="expression" dxfId="689" priority="45" stopIfTrue="1">
      <formula>VLOOKUP(U231&amp; "_1mM",CheckList,3,FALSE)=TRUE</formula>
    </cfRule>
  </conditionalFormatting>
  <conditionalFormatting sqref="AD233">
    <cfRule type="expression" dxfId="688" priority="919" stopIfTrue="1">
      <formula>VLOOKUP(U233&amp; "_1mM",CheckList,3,FALSE)=TRUE</formula>
    </cfRule>
  </conditionalFormatting>
  <conditionalFormatting sqref="AD235">
    <cfRule type="expression" dxfId="687" priority="938" stopIfTrue="1">
      <formula>VLOOKUP(U235&amp; "_1mM",CheckList,3,FALSE)=TRUE</formula>
    </cfRule>
  </conditionalFormatting>
  <conditionalFormatting sqref="AD237">
    <cfRule type="expression" dxfId="686" priority="46" stopIfTrue="1">
      <formula>VLOOKUP(U237&amp; "_1mM",CheckList,3,FALSE)=TRUE</formula>
    </cfRule>
  </conditionalFormatting>
  <conditionalFormatting sqref="AD239">
    <cfRule type="expression" dxfId="685" priority="179" stopIfTrue="1">
      <formula>VLOOKUP(U239&amp; "_1mM",CheckList,3,FALSE)=TRUE</formula>
    </cfRule>
  </conditionalFormatting>
  <conditionalFormatting sqref="AD241">
    <cfRule type="expression" dxfId="684" priority="990" stopIfTrue="1">
      <formula>VLOOKUP(U241&amp; "_1mM",CheckList,3,FALSE)=TRUE</formula>
    </cfRule>
  </conditionalFormatting>
  <conditionalFormatting sqref="AD243">
    <cfRule type="expression" dxfId="683" priority="1009" stopIfTrue="1">
      <formula>VLOOKUP(U243&amp; "_1mM",CheckList,3,FALSE)=TRUE</formula>
    </cfRule>
  </conditionalFormatting>
  <conditionalFormatting sqref="AD245">
    <cfRule type="expression" dxfId="682" priority="47" stopIfTrue="1">
      <formula>VLOOKUP(U245&amp; "_1mM",CheckList,3,FALSE)=TRUE</formula>
    </cfRule>
  </conditionalFormatting>
  <conditionalFormatting sqref="AD247">
    <cfRule type="expression" dxfId="681" priority="48" stopIfTrue="1">
      <formula>VLOOKUP(U247&amp; "_1mM",CheckList,3,FALSE)=TRUE</formula>
    </cfRule>
  </conditionalFormatting>
  <conditionalFormatting sqref="AD249">
    <cfRule type="expression" dxfId="680" priority="1064" stopIfTrue="1">
      <formula>VLOOKUP(U249&amp; "_1mM",CheckList,3,FALSE)=TRUE</formula>
    </cfRule>
  </conditionalFormatting>
  <conditionalFormatting sqref="AD251">
    <cfRule type="expression" dxfId="679" priority="1083" stopIfTrue="1">
      <formula>VLOOKUP(U251&amp; "_1mM",CheckList,3,FALSE)=TRUE</formula>
    </cfRule>
  </conditionalFormatting>
  <conditionalFormatting sqref="AD253">
    <cfRule type="expression" dxfId="678" priority="49" stopIfTrue="1">
      <formula>VLOOKUP(U253&amp; "_1mM",CheckList,3,FALSE)=TRUE</formula>
    </cfRule>
  </conditionalFormatting>
  <conditionalFormatting sqref="AD255">
    <cfRule type="expression" dxfId="677" priority="197" stopIfTrue="1">
      <formula>VLOOKUP(U255&amp; "_1mM",CheckList,3,FALSE)=TRUE</formula>
    </cfRule>
  </conditionalFormatting>
  <conditionalFormatting sqref="AD257">
    <cfRule type="expression" dxfId="676" priority="50" stopIfTrue="1">
      <formula>VLOOKUP(U257&amp; "_1mM",CheckList,3,FALSE)=TRUE</formula>
    </cfRule>
  </conditionalFormatting>
  <conditionalFormatting sqref="AD259">
    <cfRule type="expression" dxfId="675" priority="1155" stopIfTrue="1">
      <formula>VLOOKUP(U259&amp; "_1mM",CheckList,3,FALSE)=TRUE</formula>
    </cfRule>
  </conditionalFormatting>
  <conditionalFormatting sqref="AD261">
    <cfRule type="expression" dxfId="674" priority="1172" stopIfTrue="1">
      <formula>VLOOKUP(U261&amp; "_1mM",CheckList,3,FALSE)=TRUE</formula>
    </cfRule>
  </conditionalFormatting>
  <conditionalFormatting sqref="AD263">
    <cfRule type="expression" dxfId="673" priority="51" stopIfTrue="1">
      <formula>VLOOKUP(U263&amp; "_1mM",CheckList,3,FALSE)=TRUE</formula>
    </cfRule>
  </conditionalFormatting>
  <conditionalFormatting sqref="AD265">
    <cfRule type="expression" dxfId="672" priority="1207" stopIfTrue="1">
      <formula>VLOOKUP(U265&amp; "_1mM",CheckList,3,FALSE)=TRUE</formula>
    </cfRule>
  </conditionalFormatting>
  <conditionalFormatting sqref="AD267">
    <cfRule type="expression" dxfId="671" priority="52" stopIfTrue="1">
      <formula>VLOOKUP(U267&amp; "_1mM",CheckList,3,FALSE)=TRUE</formula>
    </cfRule>
  </conditionalFormatting>
  <conditionalFormatting sqref="AD269">
    <cfRule type="expression" dxfId="670" priority="53" stopIfTrue="1">
      <formula>VLOOKUP(U269&amp; "_1mM",CheckList,3,FALSE)=TRUE</formula>
    </cfRule>
  </conditionalFormatting>
  <conditionalFormatting sqref="AD271">
    <cfRule type="expression" dxfId="669" priority="137" stopIfTrue="1">
      <formula>VLOOKUP(U271&amp; "_1mM",CheckList,3,FALSE)=TRUE</formula>
    </cfRule>
  </conditionalFormatting>
  <conditionalFormatting sqref="AD273">
    <cfRule type="expression" dxfId="668" priority="139" stopIfTrue="1">
      <formula>VLOOKUP(U273&amp; "_1mM",CheckList,3,FALSE)=TRUE</formula>
    </cfRule>
  </conditionalFormatting>
  <conditionalFormatting sqref="AD275">
    <cfRule type="expression" dxfId="667" priority="140" stopIfTrue="1">
      <formula>VLOOKUP(U275&amp; "_1mM",CheckList,3,FALSE)=TRUE</formula>
    </cfRule>
  </conditionalFormatting>
  <conditionalFormatting sqref="AD277">
    <cfRule type="expression" dxfId="666" priority="54" stopIfTrue="1">
      <formula>VLOOKUP(U277&amp; "_1mM",CheckList,3,FALSE)=TRUE</formula>
    </cfRule>
  </conditionalFormatting>
  <conditionalFormatting sqref="AD279">
    <cfRule type="expression" dxfId="665" priority="1325" stopIfTrue="1">
      <formula>VLOOKUP(U279&amp; "_1mM",CheckList,3,FALSE)=TRUE</formula>
    </cfRule>
  </conditionalFormatting>
  <conditionalFormatting sqref="AD281">
    <cfRule type="expression" dxfId="664" priority="1344" stopIfTrue="1">
      <formula>VLOOKUP(U281&amp; "_1mM",CheckList,3,FALSE)=TRUE</formula>
    </cfRule>
  </conditionalFormatting>
  <conditionalFormatting sqref="AD283">
    <cfRule type="expression" dxfId="663" priority="1361" stopIfTrue="1">
      <formula>VLOOKUP(U283&amp; "_1mM",CheckList,3,FALSE)=TRUE</formula>
    </cfRule>
  </conditionalFormatting>
  <conditionalFormatting sqref="AD285">
    <cfRule type="expression" dxfId="662" priority="1381" stopIfTrue="1">
      <formula>VLOOKUP(U285&amp; "_1mM",CheckList,3,FALSE)=TRUE</formula>
    </cfRule>
  </conditionalFormatting>
  <conditionalFormatting sqref="AD287">
    <cfRule type="expression" dxfId="661" priority="145" stopIfTrue="1">
      <formula>VLOOKUP(U287&amp; "_1mM",CheckList,3,FALSE)=TRUE</formula>
    </cfRule>
  </conditionalFormatting>
  <conditionalFormatting sqref="AD289">
    <cfRule type="expression" dxfId="660" priority="1415" stopIfTrue="1">
      <formula>VLOOKUP(U289&amp; "_1mM",CheckList,3,FALSE)=TRUE</formula>
    </cfRule>
  </conditionalFormatting>
  <conditionalFormatting sqref="AD291">
    <cfRule type="expression" dxfId="659" priority="148" stopIfTrue="1">
      <formula>VLOOKUP(U291&amp; "_1mM",CheckList,3,FALSE)=TRUE</formula>
    </cfRule>
  </conditionalFormatting>
  <conditionalFormatting sqref="AD293">
    <cfRule type="expression" dxfId="658" priority="55" stopIfTrue="1">
      <formula>VLOOKUP(U293&amp; "_1mM",CheckList,3,FALSE)=TRUE</formula>
    </cfRule>
  </conditionalFormatting>
  <conditionalFormatting sqref="AD295">
    <cfRule type="expression" dxfId="657" priority="176" stopIfTrue="1">
      <formula>VLOOKUP(U295&amp; "_1mM",CheckList,3,FALSE)=TRUE</formula>
    </cfRule>
  </conditionalFormatting>
  <conditionalFormatting sqref="AD297">
    <cfRule type="expression" dxfId="656" priority="56" stopIfTrue="1">
      <formula>VLOOKUP(U297&amp; "_1mM",CheckList,3,FALSE)=TRUE</formula>
    </cfRule>
  </conditionalFormatting>
  <conditionalFormatting sqref="AD299">
    <cfRule type="expression" dxfId="655" priority="152" stopIfTrue="1">
      <formula>VLOOKUP(U299&amp; "_1mM",CheckList,3,FALSE)=TRUE</formula>
    </cfRule>
  </conditionalFormatting>
  <conditionalFormatting sqref="AD301">
    <cfRule type="expression" dxfId="654" priority="57" stopIfTrue="1">
      <formula>VLOOKUP(U301&amp; "_1mM",CheckList,3,FALSE)=TRUE</formula>
    </cfRule>
  </conditionalFormatting>
  <conditionalFormatting sqref="AD303">
    <cfRule type="expression" dxfId="653" priority="58" stopIfTrue="1">
      <formula>VLOOKUP(U303&amp; "_1mM",CheckList,3,FALSE)=TRUE</formula>
    </cfRule>
  </conditionalFormatting>
  <conditionalFormatting sqref="AD305">
    <cfRule type="expression" dxfId="652" priority="155" stopIfTrue="1">
      <formula>VLOOKUP(U305&amp; "_1mM",CheckList,3,FALSE)=TRUE</formula>
    </cfRule>
  </conditionalFormatting>
  <conditionalFormatting sqref="AD307">
    <cfRule type="expression" dxfId="651" priority="1571" stopIfTrue="1">
      <formula>VLOOKUP(U307&amp; "_1mM",CheckList,3,FALSE)=TRUE</formula>
    </cfRule>
  </conditionalFormatting>
  <conditionalFormatting sqref="AD309">
    <cfRule type="expression" dxfId="650" priority="1590" stopIfTrue="1">
      <formula>VLOOKUP(U309&amp; "_1mM",CheckList,3,FALSE)=TRUE</formula>
    </cfRule>
  </conditionalFormatting>
  <conditionalFormatting sqref="AD311">
    <cfRule type="expression" dxfId="649" priority="157" stopIfTrue="1">
      <formula>VLOOKUP(U311&amp; "_1mM",CheckList,3,FALSE)=TRUE</formula>
    </cfRule>
  </conditionalFormatting>
  <conditionalFormatting sqref="AD313">
    <cfRule type="expression" dxfId="648" priority="59" stopIfTrue="1">
      <formula>VLOOKUP(U313&amp; "_1mM",CheckList,3,FALSE)=TRUE</formula>
    </cfRule>
  </conditionalFormatting>
  <conditionalFormatting sqref="AD315">
    <cfRule type="expression" dxfId="647" priority="209" stopIfTrue="1">
      <formula>VLOOKUP(U315&amp; "_1mM",CheckList,3,FALSE)=TRUE</formula>
    </cfRule>
  </conditionalFormatting>
  <conditionalFormatting sqref="AD317">
    <cfRule type="expression" dxfId="646" priority="60" stopIfTrue="1">
      <formula>VLOOKUP(U317&amp; "_1mM",CheckList,3,FALSE)=TRUE</formula>
    </cfRule>
  </conditionalFormatting>
  <conditionalFormatting sqref="AD319">
    <cfRule type="expression" dxfId="645" priority="111" stopIfTrue="1">
      <formula>VLOOKUP(U319&amp; "_1mM",CheckList,3,FALSE)=TRUE</formula>
    </cfRule>
  </conditionalFormatting>
  <conditionalFormatting sqref="AD321">
    <cfRule type="expression" dxfId="644" priority="91" stopIfTrue="1">
      <formula>VLOOKUP(U321&amp; "_1mM",CheckList,3,FALSE)=TRUE</formula>
    </cfRule>
  </conditionalFormatting>
  <conditionalFormatting sqref="AD327">
    <cfRule type="expression" dxfId="643" priority="1671" stopIfTrue="1">
      <formula>VLOOKUP(U327&amp; "_Cascade",CheckList,3,FALSE)=TRUE</formula>
    </cfRule>
  </conditionalFormatting>
  <conditionalFormatting sqref="AD329">
    <cfRule type="expression" dxfId="642" priority="1683" stopIfTrue="1">
      <formula>VLOOKUP(U329&amp; "_Cascade",CheckList,3,FALSE)=TRUE</formula>
    </cfRule>
  </conditionalFormatting>
  <conditionalFormatting sqref="AD331">
    <cfRule type="expression" dxfId="641" priority="1695" stopIfTrue="1">
      <formula>VLOOKUP(U331&amp; "_Cascade",CheckList,3,FALSE)=TRUE</formula>
    </cfRule>
  </conditionalFormatting>
  <conditionalFormatting sqref="AD333">
    <cfRule type="expression" dxfId="640" priority="1707" stopIfTrue="1">
      <formula>VLOOKUP(U333&amp; "_Cascade",CheckList,3,FALSE)=TRUE</formula>
    </cfRule>
  </conditionalFormatting>
  <conditionalFormatting sqref="AD337">
    <cfRule type="expression" dxfId="639" priority="1716" stopIfTrue="1">
      <formula>VLOOKUP(U337&amp; "_Cascade",CheckList,3,FALSE)=TRUE</formula>
    </cfRule>
  </conditionalFormatting>
  <conditionalFormatting sqref="AD339">
    <cfRule type="expression" dxfId="638" priority="1728" stopIfTrue="1">
      <formula>VLOOKUP(U339&amp; "_Cascade",CheckList,3,FALSE)=TRUE</formula>
    </cfRule>
  </conditionalFormatting>
  <conditionalFormatting sqref="AG94:AK143">
    <cfRule type="expression" dxfId="637" priority="267" stopIfTrue="1">
      <formula>AND($H94&lt;&gt;""=TRUE,$AG94=""=TRUE)</formula>
    </cfRule>
  </conditionalFormatting>
  <conditionalFormatting sqref="AH164:AH226">
    <cfRule type="expression" dxfId="636" priority="259" stopIfTrue="1">
      <formula>VLOOKUP(AH164&amp; "_1mM",CheckList,3,FALSE)=TRUE</formula>
    </cfRule>
    <cfRule type="expression" dxfId="635" priority="258" stopIfTrue="1">
      <formula>VLOOKUP(AH164,CheckList,3,FALSE)=TRUE</formula>
    </cfRule>
    <cfRule type="expression" dxfId="634" priority="260">
      <formula>$BM$159=TRUE</formula>
    </cfRule>
  </conditionalFormatting>
  <conditionalFormatting sqref="AH179">
    <cfRule type="expression" dxfId="633" priority="248" stopIfTrue="1">
      <formula>VLOOKUP(AH178&amp;"_1mM",CheckList,3,FALSE)=TRUE</formula>
    </cfRule>
    <cfRule type="expression" dxfId="632" priority="247" stopIfTrue="1">
      <formula>VLOOKUP(AH178,CheckList,3,FALSE)=TRUE</formula>
    </cfRule>
  </conditionalFormatting>
  <conditionalFormatting sqref="AH181">
    <cfRule type="expression" dxfId="631" priority="245" stopIfTrue="1">
      <formula>VLOOKUP(AH180,CheckList,3,FALSE)=TRUE</formula>
    </cfRule>
    <cfRule type="expression" dxfId="630" priority="246" stopIfTrue="1">
      <formula>VLOOKUP(AH180&amp;"_1mM",CheckList,3,FALSE)=TRUE</formula>
    </cfRule>
  </conditionalFormatting>
  <conditionalFormatting sqref="AH231">
    <cfRule type="expression" dxfId="629" priority="904" stopIfTrue="1">
      <formula>$BM$159=TRUE</formula>
    </cfRule>
    <cfRule type="expression" dxfId="628" priority="903" stopIfTrue="1">
      <formula>VLOOKUP(AH231&amp; "_1mM",CheckList,3,FALSE)=TRUE</formula>
    </cfRule>
    <cfRule type="expression" dxfId="627" priority="902" stopIfTrue="1">
      <formula>VLOOKUP(AH231,CheckList,3,FALSE)=TRUE</formula>
    </cfRule>
  </conditionalFormatting>
  <conditionalFormatting sqref="AH233">
    <cfRule type="expression" dxfId="626" priority="922" stopIfTrue="1">
      <formula>$BM$159=TRUE</formula>
    </cfRule>
    <cfRule type="expression" dxfId="625" priority="921" stopIfTrue="1">
      <formula>VLOOKUP(AH233&amp; "_1mM",CheckList,3,FALSE)=TRUE</formula>
    </cfRule>
    <cfRule type="expression" dxfId="624" priority="920" stopIfTrue="1">
      <formula>VLOOKUP(AH233,CheckList,3,FALSE)=TRUE</formula>
    </cfRule>
  </conditionalFormatting>
  <conditionalFormatting sqref="AH235">
    <cfRule type="expression" dxfId="623" priority="941" stopIfTrue="1">
      <formula>$BM$159=TRUE</formula>
    </cfRule>
    <cfRule type="expression" dxfId="622" priority="939" stopIfTrue="1">
      <formula>VLOOKUP(AH235,CheckList,3,FALSE)=TRUE</formula>
    </cfRule>
    <cfRule type="expression" dxfId="621" priority="940" stopIfTrue="1">
      <formula>VLOOKUP(AH235&amp; "_1mM",CheckList,3,FALSE)=TRUE</formula>
    </cfRule>
  </conditionalFormatting>
  <conditionalFormatting sqref="AH237">
    <cfRule type="expression" dxfId="620" priority="955" stopIfTrue="1">
      <formula>VLOOKUP(AH237,CheckList,3,FALSE)=TRUE</formula>
    </cfRule>
    <cfRule type="expression" dxfId="619" priority="956" stopIfTrue="1">
      <formula>VLOOKUP(AH237&amp; "_1mM",CheckList,3,FALSE)=TRUE</formula>
    </cfRule>
    <cfRule type="expression" dxfId="618" priority="957" stopIfTrue="1">
      <formula>$BM$159=TRUE</formula>
    </cfRule>
  </conditionalFormatting>
  <conditionalFormatting sqref="AH239">
    <cfRule type="expression" dxfId="617" priority="971" stopIfTrue="1">
      <formula>VLOOKUP(AH239,CheckList,3,FALSE)=TRUE</formula>
    </cfRule>
    <cfRule type="expression" dxfId="616" priority="973" stopIfTrue="1">
      <formula>$BM$159=TRUE</formula>
    </cfRule>
    <cfRule type="expression" dxfId="615" priority="972" stopIfTrue="1">
      <formula>VLOOKUP(AH239&amp; "_1mM",CheckList,3,FALSE)=TRUE</formula>
    </cfRule>
  </conditionalFormatting>
  <conditionalFormatting sqref="AH241">
    <cfRule type="expression" dxfId="614" priority="991" stopIfTrue="1">
      <formula>VLOOKUP(AH241,CheckList,3,FALSE)=TRUE</formula>
    </cfRule>
    <cfRule type="expression" dxfId="613" priority="992" stopIfTrue="1">
      <formula>VLOOKUP(AH241&amp; "_1mM",CheckList,3,FALSE)=TRUE</formula>
    </cfRule>
    <cfRule type="expression" dxfId="612" priority="993" stopIfTrue="1">
      <formula>$BM$159=TRUE</formula>
    </cfRule>
  </conditionalFormatting>
  <conditionalFormatting sqref="AH243">
    <cfRule type="expression" dxfId="611" priority="1012" stopIfTrue="1">
      <formula>$BM$159=TRUE</formula>
    </cfRule>
    <cfRule type="expression" dxfId="610" priority="1011" stopIfTrue="1">
      <formula>VLOOKUP(AH243&amp; "_1mM",CheckList,3,FALSE)=TRUE</formula>
    </cfRule>
    <cfRule type="expression" dxfId="609" priority="1010" stopIfTrue="1">
      <formula>VLOOKUP(AH243,CheckList,3,FALSE)=TRUE</formula>
    </cfRule>
  </conditionalFormatting>
  <conditionalFormatting sqref="AH245">
    <cfRule type="expression" dxfId="608" priority="1031" stopIfTrue="1">
      <formula>$BM$159=TRUE</formula>
    </cfRule>
    <cfRule type="expression" dxfId="607" priority="1030" stopIfTrue="1">
      <formula>VLOOKUP(AH245&amp; "_1mM",CheckList,3,FALSE)=TRUE</formula>
    </cfRule>
    <cfRule type="expression" dxfId="606" priority="1029" stopIfTrue="1">
      <formula>VLOOKUP(AH245,CheckList,3,FALSE)=TRUE</formula>
    </cfRule>
  </conditionalFormatting>
  <conditionalFormatting sqref="AH247">
    <cfRule type="expression" dxfId="605" priority="1049" stopIfTrue="1">
      <formula>VLOOKUP(AH247&amp; "_1mM",CheckList,3,FALSE)=TRUE</formula>
    </cfRule>
    <cfRule type="expression" dxfId="604" priority="1050" stopIfTrue="1">
      <formula>$BM$159=TRUE</formula>
    </cfRule>
    <cfRule type="expression" dxfId="603" priority="1048" stopIfTrue="1">
      <formula>VLOOKUP(AH247,CheckList,3,FALSE)=TRUE</formula>
    </cfRule>
  </conditionalFormatting>
  <conditionalFormatting sqref="AH249">
    <cfRule type="expression" dxfId="602" priority="1065" stopIfTrue="1">
      <formula>VLOOKUP(AH249,CheckList,3,FALSE)=TRUE</formula>
    </cfRule>
    <cfRule type="expression" dxfId="601" priority="1066" stopIfTrue="1">
      <formula>VLOOKUP(AH249&amp; "_1mM",CheckList,3,FALSE)=TRUE</formula>
    </cfRule>
    <cfRule type="expression" dxfId="600" priority="1067" stopIfTrue="1">
      <formula>$BM$159=TRUE</formula>
    </cfRule>
  </conditionalFormatting>
  <conditionalFormatting sqref="AH251">
    <cfRule type="expression" dxfId="599" priority="1086" stopIfTrue="1">
      <formula>$BM$159=TRUE</formula>
    </cfRule>
    <cfRule type="expression" dxfId="598" priority="1085" stopIfTrue="1">
      <formula>VLOOKUP(AH251&amp; "_1mM",CheckList,3,FALSE)=TRUE</formula>
    </cfRule>
    <cfRule type="expression" dxfId="597" priority="1084" stopIfTrue="1">
      <formula>VLOOKUP(AH251,CheckList,3,FALSE)=TRUE</formula>
    </cfRule>
  </conditionalFormatting>
  <conditionalFormatting sqref="AH253">
    <cfRule type="expression" dxfId="596" priority="1103" stopIfTrue="1">
      <formula>$BM$159=TRUE</formula>
    </cfRule>
    <cfRule type="expression" dxfId="595" priority="1101" stopIfTrue="1">
      <formula>VLOOKUP(AH253,CheckList,3,FALSE)=TRUE</formula>
    </cfRule>
    <cfRule type="expression" dxfId="594" priority="1102" stopIfTrue="1">
      <formula>VLOOKUP(AH253&amp; "_1mM",CheckList,3,FALSE)=TRUE</formula>
    </cfRule>
  </conditionalFormatting>
  <conditionalFormatting sqref="AH255">
    <cfRule type="expression" dxfId="593" priority="1119" stopIfTrue="1">
      <formula>VLOOKUP(AH255,CheckList,3,FALSE)=TRUE</formula>
    </cfRule>
    <cfRule type="expression" dxfId="592" priority="1120" stopIfTrue="1">
      <formula>VLOOKUP(AH255&amp; "_1mM",CheckList,3,FALSE)=TRUE</formula>
    </cfRule>
    <cfRule type="expression" dxfId="591" priority="1121" stopIfTrue="1">
      <formula>$BM$159=TRUE</formula>
    </cfRule>
  </conditionalFormatting>
  <conditionalFormatting sqref="AH257">
    <cfRule type="expression" dxfId="590" priority="1139" stopIfTrue="1">
      <formula>$BM$159=TRUE</formula>
    </cfRule>
    <cfRule type="expression" dxfId="589" priority="1138" stopIfTrue="1">
      <formula>VLOOKUP(AH257&amp; "_1mM",CheckList,3,FALSE)=TRUE</formula>
    </cfRule>
    <cfRule type="expression" dxfId="588" priority="1137" stopIfTrue="1">
      <formula>VLOOKUP(AH257,CheckList,3,FALSE)=TRUE</formula>
    </cfRule>
  </conditionalFormatting>
  <conditionalFormatting sqref="AH259">
    <cfRule type="expression" dxfId="587" priority="1158" stopIfTrue="1">
      <formula>$BM$159=TRUE</formula>
    </cfRule>
    <cfRule type="expression" dxfId="586" priority="1156" stopIfTrue="1">
      <formula>VLOOKUP(AH259,CheckList,3,FALSE)=TRUE</formula>
    </cfRule>
    <cfRule type="expression" dxfId="585" priority="1157" stopIfTrue="1">
      <formula>VLOOKUP(AH259&amp; "_1mM",CheckList,3,FALSE)=TRUE</formula>
    </cfRule>
  </conditionalFormatting>
  <conditionalFormatting sqref="AH261">
    <cfRule type="expression" dxfId="584" priority="1175" stopIfTrue="1">
      <formula>$BM$159=TRUE</formula>
    </cfRule>
    <cfRule type="expression" dxfId="583" priority="1173" stopIfTrue="1">
      <formula>VLOOKUP(AH261,CheckList,3,FALSE)=TRUE</formula>
    </cfRule>
    <cfRule type="expression" dxfId="582" priority="1174" stopIfTrue="1">
      <formula>VLOOKUP(AH261&amp; "_1mM",CheckList,3,FALSE)=TRUE</formula>
    </cfRule>
  </conditionalFormatting>
  <conditionalFormatting sqref="AH263">
    <cfRule type="expression" dxfId="581" priority="1192" stopIfTrue="1">
      <formula>$BM$159=TRUE</formula>
    </cfRule>
    <cfRule type="expression" dxfId="580" priority="1191" stopIfTrue="1">
      <formula>VLOOKUP(AH263&amp; "_1mM",CheckList,3,FALSE)=TRUE</formula>
    </cfRule>
    <cfRule type="expression" dxfId="579" priority="1190" stopIfTrue="1">
      <formula>VLOOKUP(AH263,CheckList,3,FALSE)=TRUE</formula>
    </cfRule>
  </conditionalFormatting>
  <conditionalFormatting sqref="AH265">
    <cfRule type="expression" dxfId="578" priority="1210" stopIfTrue="1">
      <formula>$BM$159=TRUE</formula>
    </cfRule>
    <cfRule type="expression" dxfId="577" priority="1209" stopIfTrue="1">
      <formula>VLOOKUP(AH265&amp; "_1mM",CheckList,3,FALSE)=TRUE</formula>
    </cfRule>
    <cfRule type="expression" dxfId="576" priority="1208" stopIfTrue="1">
      <formula>VLOOKUP(AH265,CheckList,3,FALSE)=TRUE</formula>
    </cfRule>
  </conditionalFormatting>
  <conditionalFormatting sqref="AH267">
    <cfRule type="expression" dxfId="575" priority="1225" stopIfTrue="1">
      <formula>VLOOKUP(AH267,CheckList,3,FALSE)=TRUE</formula>
    </cfRule>
    <cfRule type="expression" dxfId="574" priority="1226" stopIfTrue="1">
      <formula>VLOOKUP(AH267&amp; "_1mM",CheckList,3,FALSE)=TRUE</formula>
    </cfRule>
    <cfRule type="expression" dxfId="573" priority="1227" stopIfTrue="1">
      <formula>$BM$159=TRUE</formula>
    </cfRule>
  </conditionalFormatting>
  <conditionalFormatting sqref="AH269">
    <cfRule type="expression" dxfId="572" priority="1244" stopIfTrue="1">
      <formula>$BM$159=TRUE</formula>
    </cfRule>
    <cfRule type="expression" dxfId="571" priority="1243" stopIfTrue="1">
      <formula>VLOOKUP(AH269&amp; "_1mM",CheckList,3,FALSE)=TRUE</formula>
    </cfRule>
    <cfRule type="expression" dxfId="570" priority="1242" stopIfTrue="1">
      <formula>VLOOKUP(AH269,CheckList,3,FALSE)=TRUE</formula>
    </cfRule>
  </conditionalFormatting>
  <conditionalFormatting sqref="AH271">
    <cfRule type="expression" dxfId="569" priority="1260" stopIfTrue="1">
      <formula>$BM$159=TRUE</formula>
    </cfRule>
    <cfRule type="expression" dxfId="568" priority="1258" stopIfTrue="1">
      <formula>VLOOKUP(AH271,CheckList,3,FALSE)=TRUE</formula>
    </cfRule>
    <cfRule type="expression" dxfId="567" priority="1259" stopIfTrue="1">
      <formula>VLOOKUP(AH271&amp; "_1mM",CheckList,3,FALSE)=TRUE</formula>
    </cfRule>
  </conditionalFormatting>
  <conditionalFormatting sqref="AH273">
    <cfRule type="expression" dxfId="566" priority="1275" stopIfTrue="1">
      <formula>VLOOKUP(AH273,CheckList,3,FALSE)=TRUE</formula>
    </cfRule>
    <cfRule type="expression" dxfId="565" priority="1277" stopIfTrue="1">
      <formula>$BM$159=TRUE</formula>
    </cfRule>
    <cfRule type="expression" dxfId="564" priority="1276" stopIfTrue="1">
      <formula>VLOOKUP(AH273&amp; "_1mM",CheckList,3,FALSE)=TRUE</formula>
    </cfRule>
  </conditionalFormatting>
  <conditionalFormatting sqref="AH275">
    <cfRule type="expression" dxfId="563" priority="1291" stopIfTrue="1">
      <formula>VLOOKUP(AH275,CheckList,3,FALSE)=TRUE</formula>
    </cfRule>
    <cfRule type="expression" dxfId="562" priority="1293" stopIfTrue="1">
      <formula>$BM$159=TRUE</formula>
    </cfRule>
    <cfRule type="expression" dxfId="561" priority="1292" stopIfTrue="1">
      <formula>VLOOKUP(AH275&amp; "_1mM",CheckList,3,FALSE)=TRUE</formula>
    </cfRule>
  </conditionalFormatting>
  <conditionalFormatting sqref="AH277">
    <cfRule type="expression" dxfId="560" priority="1308" stopIfTrue="1">
      <formula>VLOOKUP(AH277,CheckList,3,FALSE)=TRUE</formula>
    </cfRule>
    <cfRule type="expression" dxfId="559" priority="1309" stopIfTrue="1">
      <formula>VLOOKUP(AH277&amp; "_1mM",CheckList,3,FALSE)=TRUE</formula>
    </cfRule>
    <cfRule type="expression" dxfId="558" priority="1310" stopIfTrue="1">
      <formula>$BM$159=TRUE</formula>
    </cfRule>
  </conditionalFormatting>
  <conditionalFormatting sqref="AH279">
    <cfRule type="expression" dxfId="557" priority="1328" stopIfTrue="1">
      <formula>$BM$159=TRUE</formula>
    </cfRule>
    <cfRule type="expression" dxfId="556" priority="1326" stopIfTrue="1">
      <formula>VLOOKUP(AH279,CheckList,3,FALSE)=TRUE</formula>
    </cfRule>
    <cfRule type="expression" dxfId="555" priority="1327" stopIfTrue="1">
      <formula>VLOOKUP(AH279&amp; "_1mM",CheckList,3,FALSE)=TRUE</formula>
    </cfRule>
  </conditionalFormatting>
  <conditionalFormatting sqref="AH281">
    <cfRule type="expression" dxfId="554" priority="1347" stopIfTrue="1">
      <formula>$BM$159=TRUE</formula>
    </cfRule>
    <cfRule type="expression" dxfId="553" priority="1346" stopIfTrue="1">
      <formula>VLOOKUP(AH281&amp; "_1mM",CheckList,3,FALSE)=TRUE</formula>
    </cfRule>
    <cfRule type="expression" dxfId="552" priority="1345" stopIfTrue="1">
      <formula>VLOOKUP(AH281,CheckList,3,FALSE)=TRUE</formula>
    </cfRule>
  </conditionalFormatting>
  <conditionalFormatting sqref="AH283">
    <cfRule type="expression" dxfId="551" priority="1364" stopIfTrue="1">
      <formula>$BM$159=TRUE</formula>
    </cfRule>
    <cfRule type="expression" dxfId="550" priority="1363" stopIfTrue="1">
      <formula>VLOOKUP(AH283&amp; "_1mM",CheckList,3,FALSE)=TRUE</formula>
    </cfRule>
    <cfRule type="expression" dxfId="549" priority="1362" stopIfTrue="1">
      <formula>VLOOKUP(AH283,CheckList,3,FALSE)=TRUE</formula>
    </cfRule>
  </conditionalFormatting>
  <conditionalFormatting sqref="AH285">
    <cfRule type="expression" dxfId="548" priority="1382" stopIfTrue="1">
      <formula>VLOOKUP(AH285,CheckList,3,FALSE)=TRUE</formula>
    </cfRule>
    <cfRule type="expression" dxfId="547" priority="1383" stopIfTrue="1">
      <formula>VLOOKUP(AH285&amp; "_1mM",CheckList,3,FALSE)=TRUE</formula>
    </cfRule>
    <cfRule type="expression" dxfId="546" priority="1384" stopIfTrue="1">
      <formula>$BM$159=TRUE</formula>
    </cfRule>
  </conditionalFormatting>
  <conditionalFormatting sqref="AH287">
    <cfRule type="expression" dxfId="545" priority="1401" stopIfTrue="1">
      <formula>$BM$159=TRUE</formula>
    </cfRule>
    <cfRule type="expression" dxfId="544" priority="1399" stopIfTrue="1">
      <formula>VLOOKUP(AH287,CheckList,3,FALSE)=TRUE</formula>
    </cfRule>
    <cfRule type="expression" dxfId="543" priority="1400" stopIfTrue="1">
      <formula>VLOOKUP(AH287&amp; "_1mM",CheckList,3,FALSE)=TRUE</formula>
    </cfRule>
  </conditionalFormatting>
  <conditionalFormatting sqref="AH289">
    <cfRule type="expression" dxfId="542" priority="1416" stopIfTrue="1">
      <formula>VLOOKUP(AH289,CheckList,3,FALSE)=TRUE</formula>
    </cfRule>
    <cfRule type="expression" dxfId="541" priority="1417" stopIfTrue="1">
      <formula>VLOOKUP(AH289&amp; "_1mM",CheckList,3,FALSE)=TRUE</formula>
    </cfRule>
    <cfRule type="expression" dxfId="540" priority="1418" stopIfTrue="1">
      <formula>$BM$159=TRUE</formula>
    </cfRule>
  </conditionalFormatting>
  <conditionalFormatting sqref="AH291">
    <cfRule type="expression" dxfId="539" priority="1434" stopIfTrue="1">
      <formula>VLOOKUP(AH291&amp; "_1mM",CheckList,3,FALSE)=TRUE</formula>
    </cfRule>
    <cfRule type="expression" dxfId="538" priority="1435" stopIfTrue="1">
      <formula>$BM$159=TRUE</formula>
    </cfRule>
    <cfRule type="expression" dxfId="537" priority="1433" stopIfTrue="1">
      <formula>VLOOKUP(AH291,CheckList,3,FALSE)=TRUE</formula>
    </cfRule>
  </conditionalFormatting>
  <conditionalFormatting sqref="AH293">
    <cfRule type="expression" dxfId="536" priority="1451" stopIfTrue="1">
      <formula>VLOOKUP(AH293&amp; "_1mM",CheckList,3,FALSE)=TRUE</formula>
    </cfRule>
    <cfRule type="expression" dxfId="535" priority="1450" stopIfTrue="1">
      <formula>VLOOKUP(AH293,CheckList,3,FALSE)=TRUE</formula>
    </cfRule>
    <cfRule type="expression" dxfId="534" priority="1452" stopIfTrue="1">
      <formula>$BM$159=TRUE</formula>
    </cfRule>
  </conditionalFormatting>
  <conditionalFormatting sqref="AH295">
    <cfRule type="expression" dxfId="533" priority="1470" stopIfTrue="1">
      <formula>$BM$159=TRUE</formula>
    </cfRule>
    <cfRule type="expression" dxfId="532" priority="1469" stopIfTrue="1">
      <formula>VLOOKUP(AH295&amp; "_1mM",CheckList,3,FALSE)=TRUE</formula>
    </cfRule>
    <cfRule type="expression" dxfId="531" priority="1468" stopIfTrue="1">
      <formula>VLOOKUP(AH295,CheckList,3,FALSE)=TRUE</formula>
    </cfRule>
  </conditionalFormatting>
  <conditionalFormatting sqref="AH297">
    <cfRule type="expression" dxfId="530" priority="1485" stopIfTrue="1">
      <formula>VLOOKUP(AH297,CheckList,3,FALSE)=TRUE</formula>
    </cfRule>
    <cfRule type="expression" dxfId="529" priority="1486" stopIfTrue="1">
      <formula>VLOOKUP(AH297&amp; "_1mM",CheckList,3,FALSE)=TRUE</formula>
    </cfRule>
    <cfRule type="expression" dxfId="528" priority="1487" stopIfTrue="1">
      <formula>$BM$159=TRUE</formula>
    </cfRule>
  </conditionalFormatting>
  <conditionalFormatting sqref="AH299">
    <cfRule type="expression" dxfId="527" priority="1502" stopIfTrue="1">
      <formula>VLOOKUP(AH299,CheckList,3,FALSE)=TRUE</formula>
    </cfRule>
    <cfRule type="expression" dxfId="526" priority="1504" stopIfTrue="1">
      <formula>$BM$159=TRUE</formula>
    </cfRule>
    <cfRule type="expression" dxfId="525" priority="1503" stopIfTrue="1">
      <formula>VLOOKUP(AH299&amp; "_1mM",CheckList,3,FALSE)=TRUE</formula>
    </cfRule>
  </conditionalFormatting>
  <conditionalFormatting sqref="AH301">
    <cfRule type="expression" dxfId="524" priority="1520" stopIfTrue="1">
      <formula>$BM$159=TRUE</formula>
    </cfRule>
    <cfRule type="expression" dxfId="523" priority="1519" stopIfTrue="1">
      <formula>VLOOKUP(AH301&amp; "_1mM",CheckList,3,FALSE)=TRUE</formula>
    </cfRule>
    <cfRule type="expression" dxfId="522" priority="1518" stopIfTrue="1">
      <formula>VLOOKUP(AH301,CheckList,3,FALSE)=TRUE</formula>
    </cfRule>
  </conditionalFormatting>
  <conditionalFormatting sqref="AH303">
    <cfRule type="expression" dxfId="521" priority="1537" stopIfTrue="1">
      <formula>$BM$159=TRUE</formula>
    </cfRule>
    <cfRule type="expression" dxfId="520" priority="1535" stopIfTrue="1">
      <formula>VLOOKUP(AH303,CheckList,3,FALSE)=TRUE</formula>
    </cfRule>
    <cfRule type="expression" dxfId="519" priority="1536" stopIfTrue="1">
      <formula>VLOOKUP(AH303&amp; "_1mM",CheckList,3,FALSE)=TRUE</formula>
    </cfRule>
  </conditionalFormatting>
  <conditionalFormatting sqref="AH305">
    <cfRule type="expression" dxfId="518" priority="1553" stopIfTrue="1">
      <formula>VLOOKUP(AH305,CheckList,3,FALSE)=TRUE</formula>
    </cfRule>
    <cfRule type="expression" dxfId="517" priority="1554" stopIfTrue="1">
      <formula>VLOOKUP(AH305&amp; "_1mM",CheckList,3,FALSE)=TRUE</formula>
    </cfRule>
    <cfRule type="expression" dxfId="516" priority="1555" stopIfTrue="1">
      <formula>$BM$159=TRUE</formula>
    </cfRule>
  </conditionalFormatting>
  <conditionalFormatting sqref="AH307">
    <cfRule type="expression" dxfId="515" priority="1572" stopIfTrue="1">
      <formula>VLOOKUP(AH307,CheckList,3,FALSE)=TRUE</formula>
    </cfRule>
    <cfRule type="expression" dxfId="514" priority="1573" stopIfTrue="1">
      <formula>VLOOKUP(AH307&amp; "_1mM",CheckList,3,FALSE)=TRUE</formula>
    </cfRule>
    <cfRule type="expression" dxfId="513" priority="1574" stopIfTrue="1">
      <formula>$BM$159=TRUE</formula>
    </cfRule>
  </conditionalFormatting>
  <conditionalFormatting sqref="AH309">
    <cfRule type="expression" dxfId="512" priority="1593" stopIfTrue="1">
      <formula>$BM$159=TRUE</formula>
    </cfRule>
    <cfRule type="expression" dxfId="511" priority="1591" stopIfTrue="1">
      <formula>VLOOKUP(AH309,CheckList,3,FALSE)=TRUE</formula>
    </cfRule>
    <cfRule type="expression" dxfId="510" priority="1592" stopIfTrue="1">
      <formula>VLOOKUP(AH309&amp; "_1mM",CheckList,3,FALSE)=TRUE</formula>
    </cfRule>
  </conditionalFormatting>
  <conditionalFormatting sqref="AH311">
    <cfRule type="expression" dxfId="509" priority="1610" stopIfTrue="1">
      <formula>$BM$159=TRUE</formula>
    </cfRule>
    <cfRule type="expression" dxfId="508" priority="1608" stopIfTrue="1">
      <formula>VLOOKUP(AH311,CheckList,3,FALSE)=TRUE</formula>
    </cfRule>
    <cfRule type="expression" dxfId="507" priority="1609" stopIfTrue="1">
      <formula>VLOOKUP(AH311&amp; "_1mM",CheckList,3,FALSE)=TRUE</formula>
    </cfRule>
  </conditionalFormatting>
  <conditionalFormatting sqref="AH313">
    <cfRule type="expression" dxfId="506" priority="203" stopIfTrue="1">
      <formula>VLOOKUP(AH313,CheckList,3,FALSE)=TRUE</formula>
    </cfRule>
    <cfRule type="expression" dxfId="505" priority="204" stopIfTrue="1">
      <formula>VLOOKUP(AH313&amp; "_1mM",CheckList,3,FALSE)=TRUE</formula>
    </cfRule>
    <cfRule type="expression" dxfId="504" priority="205" stopIfTrue="1">
      <formula>$BM$159=TRUE</formula>
    </cfRule>
  </conditionalFormatting>
  <conditionalFormatting sqref="AH315">
    <cfRule type="expression" dxfId="503" priority="164" stopIfTrue="1">
      <formula>$BM$159=TRUE</formula>
    </cfRule>
    <cfRule type="expression" dxfId="502" priority="162" stopIfTrue="1">
      <formula>VLOOKUP(AH315,CheckList,3,FALSE)=TRUE</formula>
    </cfRule>
    <cfRule type="expression" dxfId="501" priority="163" stopIfTrue="1">
      <formula>VLOOKUP(AH315&amp; "_1mM",CheckList,3,FALSE)=TRUE</formula>
    </cfRule>
  </conditionalFormatting>
  <conditionalFormatting sqref="AH317">
    <cfRule type="expression" dxfId="500" priority="230" stopIfTrue="1">
      <formula>$BM$159=TRUE</formula>
    </cfRule>
    <cfRule type="expression" dxfId="499" priority="229" stopIfTrue="1">
      <formula>VLOOKUP(AH317&amp; "_1mM",CheckList,3,FALSE)=TRUE</formula>
    </cfRule>
    <cfRule type="expression" dxfId="498" priority="228" stopIfTrue="1">
      <formula>VLOOKUP(AH317,CheckList,3,FALSE)=TRUE</formula>
    </cfRule>
  </conditionalFormatting>
  <conditionalFormatting sqref="AH319">
    <cfRule type="expression" dxfId="497" priority="112" stopIfTrue="1">
      <formula>VLOOKUP(AH319,CheckList,3,FALSE)=TRUE</formula>
    </cfRule>
    <cfRule type="expression" dxfId="496" priority="113" stopIfTrue="1">
      <formula>VLOOKUP(AH319&amp; "_1mM",CheckList,3,FALSE)=TRUE</formula>
    </cfRule>
    <cfRule type="expression" dxfId="495" priority="114" stopIfTrue="1">
      <formula>$BM$159=TRUE</formula>
    </cfRule>
  </conditionalFormatting>
  <conditionalFormatting sqref="AH321">
    <cfRule type="expression" dxfId="494" priority="94" stopIfTrue="1">
      <formula>$BM$159=TRUE</formula>
    </cfRule>
    <cfRule type="expression" dxfId="493" priority="92" stopIfTrue="1">
      <formula>VLOOKUP(AH321,CheckList,3,FALSE)=TRUE</formula>
    </cfRule>
    <cfRule type="expression" dxfId="492" priority="93" stopIfTrue="1">
      <formula>VLOOKUP(AH321&amp; "_1mM",CheckList,3,FALSE)=TRUE</formula>
    </cfRule>
  </conditionalFormatting>
  <conditionalFormatting sqref="AH327">
    <cfRule type="expression" dxfId="491" priority="1672" stopIfTrue="1">
      <formula>VLOOKUP(AH327&amp; "_Cascade",CheckList,3,FALSE)=TRUE</formula>
    </cfRule>
    <cfRule type="expression" dxfId="490" priority="1673" stopIfTrue="1">
      <formula>$BM$159=TRUE</formula>
    </cfRule>
  </conditionalFormatting>
  <conditionalFormatting sqref="AH329">
    <cfRule type="expression" dxfId="489" priority="1684" stopIfTrue="1">
      <formula>VLOOKUP(AH329&amp; "_Cascade",CheckList,3,FALSE)=TRUE</formula>
    </cfRule>
    <cfRule type="expression" dxfId="488" priority="1685" stopIfTrue="1">
      <formula>$BM$159=TRUE</formula>
    </cfRule>
  </conditionalFormatting>
  <conditionalFormatting sqref="AH331">
    <cfRule type="expression" dxfId="487" priority="1696" stopIfTrue="1">
      <formula>VLOOKUP(AH331&amp; "_Cascade",CheckList,3,FALSE)=TRUE</formula>
    </cfRule>
    <cfRule type="expression" dxfId="486" priority="1697" stopIfTrue="1">
      <formula>$BM$159=TRUE</formula>
    </cfRule>
  </conditionalFormatting>
  <conditionalFormatting sqref="AH333">
    <cfRule type="expression" dxfId="485" priority="1708" stopIfTrue="1">
      <formula>VLOOKUP(AH333&amp; "_Cascade",CheckList,3,FALSE)=TRUE</formula>
    </cfRule>
    <cfRule type="expression" dxfId="484" priority="1709" stopIfTrue="1">
      <formula>$BM$159=TRUE</formula>
    </cfRule>
  </conditionalFormatting>
  <conditionalFormatting sqref="AH337">
    <cfRule type="expression" dxfId="483" priority="1718" stopIfTrue="1">
      <formula>$BM$159=TRUE</formula>
    </cfRule>
    <cfRule type="expression" dxfId="482" priority="1717" stopIfTrue="1">
      <formula>VLOOKUP(AH337&amp; "_Cascade",CheckList,3,FALSE)=TRUE</formula>
    </cfRule>
  </conditionalFormatting>
  <conditionalFormatting sqref="AH339">
    <cfRule type="expression" dxfId="481" priority="1730" stopIfTrue="1">
      <formula>$BM$159=TRUE</formula>
    </cfRule>
    <cfRule type="expression" dxfId="480" priority="1729" stopIfTrue="1">
      <formula>VLOOKUP(AH339&amp; "_Cascade",CheckList,3,FALSE)=TRUE</formula>
    </cfRule>
  </conditionalFormatting>
  <conditionalFormatting sqref="AL94:AN143">
    <cfRule type="expression" dxfId="479" priority="270" stopIfTrue="1">
      <formula>AND($H94&lt;&gt;""=TRUE,$AL94=""=TRUE)</formula>
    </cfRule>
  </conditionalFormatting>
  <conditionalFormatting sqref="AO164">
    <cfRule type="expression" dxfId="478" priority="286" stopIfTrue="1">
      <formula>VLOOKUP(AH164,CheckList,3,FALSE)=TRUE</formula>
    </cfRule>
  </conditionalFormatting>
  <conditionalFormatting sqref="AO166">
    <cfRule type="expression" dxfId="477" priority="306" stopIfTrue="1">
      <formula>VLOOKUP(AH166,CheckList,3,FALSE)=TRUE</formula>
    </cfRule>
  </conditionalFormatting>
  <conditionalFormatting sqref="AO168">
    <cfRule type="expression" dxfId="476" priority="326" stopIfTrue="1">
      <formula>VLOOKUP(AH168,CheckList,3,FALSE)=TRUE</formula>
    </cfRule>
  </conditionalFormatting>
  <conditionalFormatting sqref="AO170">
    <cfRule type="expression" dxfId="475" priority="346" stopIfTrue="1">
      <formula>VLOOKUP(AH170,CheckList,3,FALSE)=TRUE</formula>
    </cfRule>
  </conditionalFormatting>
  <conditionalFormatting sqref="AO172">
    <cfRule type="expression" dxfId="474" priority="366" stopIfTrue="1">
      <formula>VLOOKUP(AH172,CheckList,3,FALSE)=TRUE</formula>
    </cfRule>
  </conditionalFormatting>
  <conditionalFormatting sqref="AO174">
    <cfRule type="expression" dxfId="473" priority="386" stopIfTrue="1">
      <formula>VLOOKUP(AH174,CheckList,3,FALSE)=TRUE</formula>
    </cfRule>
  </conditionalFormatting>
  <conditionalFormatting sqref="AO176">
    <cfRule type="expression" dxfId="472" priority="406" stopIfTrue="1">
      <formula>VLOOKUP(AH176,CheckList,3,FALSE)=TRUE</formula>
    </cfRule>
  </conditionalFormatting>
  <conditionalFormatting sqref="AO178">
    <cfRule type="expression" dxfId="471" priority="426" stopIfTrue="1">
      <formula>VLOOKUP(AH178,CheckList,3,FALSE)=TRUE</formula>
    </cfRule>
  </conditionalFormatting>
  <conditionalFormatting sqref="AO180">
    <cfRule type="expression" dxfId="470" priority="78" stopIfTrue="1">
      <formula>VLOOKUP(AH180,CheckList,3,FALSE)=TRUE</formula>
    </cfRule>
  </conditionalFormatting>
  <conditionalFormatting sqref="AO182">
    <cfRule type="expression" dxfId="469" priority="466" stopIfTrue="1">
      <formula>VLOOKUP(AH182,CheckList,3,FALSE)=TRUE</formula>
    </cfRule>
  </conditionalFormatting>
  <conditionalFormatting sqref="AO184">
    <cfRule type="expression" dxfId="468" priority="486" stopIfTrue="1">
      <formula>VLOOKUP(AH184,CheckList,3,FALSE)=TRUE</formula>
    </cfRule>
  </conditionalFormatting>
  <conditionalFormatting sqref="AO186">
    <cfRule type="expression" dxfId="467" priority="506" stopIfTrue="1">
      <formula>VLOOKUP(AH186,CheckList,3,FALSE)=TRUE</formula>
    </cfRule>
  </conditionalFormatting>
  <conditionalFormatting sqref="AO188">
    <cfRule type="expression" dxfId="466" priority="526" stopIfTrue="1">
      <formula>VLOOKUP(AH188,CheckList,3,FALSE)=TRUE</formula>
    </cfRule>
  </conditionalFormatting>
  <conditionalFormatting sqref="AO190">
    <cfRule type="expression" dxfId="465" priority="546" stopIfTrue="1">
      <formula>VLOOKUP(AH190,CheckList,3,FALSE)=TRUE</formula>
    </cfRule>
  </conditionalFormatting>
  <conditionalFormatting sqref="AO192">
    <cfRule type="expression" dxfId="464" priority="566" stopIfTrue="1">
      <formula>VLOOKUP(AH192,CheckList,3,FALSE)=TRUE</formula>
    </cfRule>
  </conditionalFormatting>
  <conditionalFormatting sqref="AO194">
    <cfRule type="expression" dxfId="463" priority="586" stopIfTrue="1">
      <formula>VLOOKUP(AH194,CheckList,3,FALSE)=TRUE</formula>
    </cfRule>
  </conditionalFormatting>
  <conditionalFormatting sqref="AO196">
    <cfRule type="expression" dxfId="462" priority="606" stopIfTrue="1">
      <formula>VLOOKUP(AH196,CheckList,3,FALSE)=TRUE</formula>
    </cfRule>
  </conditionalFormatting>
  <conditionalFormatting sqref="AO198">
    <cfRule type="expression" dxfId="461" priority="626" stopIfTrue="1">
      <formula>VLOOKUP(AH198,CheckList,3,FALSE)=TRUE</formula>
    </cfRule>
  </conditionalFormatting>
  <conditionalFormatting sqref="AO200">
    <cfRule type="expression" dxfId="460" priority="646" stopIfTrue="1">
      <formula>VLOOKUP(AH200,CheckList,3,FALSE)=TRUE</formula>
    </cfRule>
  </conditionalFormatting>
  <conditionalFormatting sqref="AO202">
    <cfRule type="expression" dxfId="459" priority="666" stopIfTrue="1">
      <formula>VLOOKUP(AH202,CheckList,3,FALSE)=TRUE</formula>
    </cfRule>
  </conditionalFormatting>
  <conditionalFormatting sqref="AO204">
    <cfRule type="expression" dxfId="458" priority="686" stopIfTrue="1">
      <formula>VLOOKUP(AH204,CheckList,3,FALSE)=TRUE</formula>
    </cfRule>
  </conditionalFormatting>
  <conditionalFormatting sqref="AO206">
    <cfRule type="expression" dxfId="457" priority="706" stopIfTrue="1">
      <formula>VLOOKUP(AH206,CheckList,3,FALSE)=TRUE</formula>
    </cfRule>
  </conditionalFormatting>
  <conditionalFormatting sqref="AO208">
    <cfRule type="expression" dxfId="456" priority="726" stopIfTrue="1">
      <formula>VLOOKUP(AH208,CheckList,3,FALSE)=TRUE</formula>
    </cfRule>
  </conditionalFormatting>
  <conditionalFormatting sqref="AO210">
    <cfRule type="expression" dxfId="455" priority="746" stopIfTrue="1">
      <formula>VLOOKUP(AH210,CheckList,3,FALSE)=TRUE</formula>
    </cfRule>
  </conditionalFormatting>
  <conditionalFormatting sqref="AO212">
    <cfRule type="expression" dxfId="454" priority="766" stopIfTrue="1">
      <formula>VLOOKUP(AH212,CheckList,3,FALSE)=TRUE</formula>
    </cfRule>
  </conditionalFormatting>
  <conditionalFormatting sqref="AO214">
    <cfRule type="expression" dxfId="453" priority="786" stopIfTrue="1">
      <formula>VLOOKUP(AH214,CheckList,3,FALSE)=TRUE</formula>
    </cfRule>
  </conditionalFormatting>
  <conditionalFormatting sqref="AO216">
    <cfRule type="expression" dxfId="452" priority="806" stopIfTrue="1">
      <formula>VLOOKUP(AH216,CheckList,3,FALSE)=TRUE</formula>
    </cfRule>
  </conditionalFormatting>
  <conditionalFormatting sqref="AO218">
    <cfRule type="expression" dxfId="451" priority="826" stopIfTrue="1">
      <formula>VLOOKUP(AH218,CheckList,3,FALSE)=TRUE</formula>
    </cfRule>
  </conditionalFormatting>
  <conditionalFormatting sqref="AO220">
    <cfRule type="expression" dxfId="450" priority="846" stopIfTrue="1">
      <formula>VLOOKUP(AH220,CheckList,3,FALSE)=TRUE</formula>
    </cfRule>
  </conditionalFormatting>
  <conditionalFormatting sqref="AO222">
    <cfRule type="expression" dxfId="449" priority="866" stopIfTrue="1">
      <formula>VLOOKUP(AH222,CheckList,3,FALSE)=TRUE</formula>
    </cfRule>
  </conditionalFormatting>
  <conditionalFormatting sqref="AO224">
    <cfRule type="expression" dxfId="448" priority="234">
      <formula>VLOOKUP(AH224,CheckList,3,FALSE)=TRUE</formula>
    </cfRule>
  </conditionalFormatting>
  <conditionalFormatting sqref="AO226">
    <cfRule type="expression" dxfId="447" priority="886" stopIfTrue="1">
      <formula>VLOOKUP(AH226,CheckList,3,FALSE)=TRUE</formula>
    </cfRule>
  </conditionalFormatting>
  <conditionalFormatting sqref="AO231">
    <cfRule type="expression" dxfId="446" priority="905" stopIfTrue="1">
      <formula>VLOOKUP(AH231,CheckList,3,FALSE)=TRUE</formula>
    </cfRule>
  </conditionalFormatting>
  <conditionalFormatting sqref="AO233">
    <cfRule type="expression" dxfId="445" priority="923" stopIfTrue="1">
      <formula>VLOOKUP(AH233,CheckList,3,FALSE)=TRUE</formula>
    </cfRule>
  </conditionalFormatting>
  <conditionalFormatting sqref="AO235">
    <cfRule type="expression" dxfId="444" priority="942" stopIfTrue="1">
      <formula>VLOOKUP(AH235,CheckList,3,FALSE)=TRUE</formula>
    </cfRule>
  </conditionalFormatting>
  <conditionalFormatting sqref="AO237">
    <cfRule type="expression" dxfId="443" priority="958" stopIfTrue="1">
      <formula>VLOOKUP(AH237,CheckList,3,FALSE)=TRUE</formula>
    </cfRule>
  </conditionalFormatting>
  <conditionalFormatting sqref="AO239">
    <cfRule type="expression" dxfId="442" priority="974" stopIfTrue="1">
      <formula>VLOOKUP(AH239,CheckList,3,FALSE)=TRUE</formula>
    </cfRule>
  </conditionalFormatting>
  <conditionalFormatting sqref="AO241">
    <cfRule type="expression" dxfId="441" priority="994" stopIfTrue="1">
      <formula>VLOOKUP(AH241,CheckList,3,FALSE)=TRUE</formula>
    </cfRule>
  </conditionalFormatting>
  <conditionalFormatting sqref="AO243">
    <cfRule type="expression" dxfId="440" priority="1013" stopIfTrue="1">
      <formula>VLOOKUP(AH243,CheckList,3,FALSE)=TRUE</formula>
    </cfRule>
  </conditionalFormatting>
  <conditionalFormatting sqref="AO245">
    <cfRule type="expression" dxfId="439" priority="1032" stopIfTrue="1">
      <formula>VLOOKUP(AH245,CheckList,3,FALSE)=TRUE</formula>
    </cfRule>
  </conditionalFormatting>
  <conditionalFormatting sqref="AO247">
    <cfRule type="expression" dxfId="438" priority="1051" stopIfTrue="1">
      <formula>VLOOKUP(AH247,CheckList,3,FALSE)=TRUE</formula>
    </cfRule>
  </conditionalFormatting>
  <conditionalFormatting sqref="AO249">
    <cfRule type="expression" dxfId="437" priority="1068" stopIfTrue="1">
      <formula>VLOOKUP(AH249,CheckList,3,FALSE)=TRUE</formula>
    </cfRule>
  </conditionalFormatting>
  <conditionalFormatting sqref="AO251">
    <cfRule type="expression" dxfId="436" priority="1087" stopIfTrue="1">
      <formula>VLOOKUP(AH251,CheckList,3,FALSE)=TRUE</formula>
    </cfRule>
  </conditionalFormatting>
  <conditionalFormatting sqref="AO253">
    <cfRule type="expression" dxfId="435" priority="1104" stopIfTrue="1">
      <formula>VLOOKUP(AH253,CheckList,3,FALSE)=TRUE</formula>
    </cfRule>
  </conditionalFormatting>
  <conditionalFormatting sqref="AO255">
    <cfRule type="expression" dxfId="434" priority="1122" stopIfTrue="1">
      <formula>VLOOKUP(AH255,CheckList,3,FALSE)=TRUE</formula>
    </cfRule>
  </conditionalFormatting>
  <conditionalFormatting sqref="AO257">
    <cfRule type="expression" dxfId="433" priority="1140" stopIfTrue="1">
      <formula>VLOOKUP(AH257,CheckList,3,FALSE)=TRUE</formula>
    </cfRule>
  </conditionalFormatting>
  <conditionalFormatting sqref="AO259">
    <cfRule type="expression" dxfId="432" priority="1159" stopIfTrue="1">
      <formula>VLOOKUP(AH259,CheckList,3,FALSE)=TRUE</formula>
    </cfRule>
  </conditionalFormatting>
  <conditionalFormatting sqref="AO261">
    <cfRule type="expression" dxfId="431" priority="1176" stopIfTrue="1">
      <formula>VLOOKUP(AH261,CheckList,3,FALSE)=TRUE</formula>
    </cfRule>
  </conditionalFormatting>
  <conditionalFormatting sqref="AO263">
    <cfRule type="expression" dxfId="430" priority="1193" stopIfTrue="1">
      <formula>VLOOKUP(AH263,CheckList,3,FALSE)=TRUE</formula>
    </cfRule>
  </conditionalFormatting>
  <conditionalFormatting sqref="AO265">
    <cfRule type="expression" dxfId="429" priority="1211" stopIfTrue="1">
      <formula>VLOOKUP(AH265,CheckList,3,FALSE)=TRUE</formula>
    </cfRule>
  </conditionalFormatting>
  <conditionalFormatting sqref="AO267">
    <cfRule type="expression" dxfId="428" priority="1228" stopIfTrue="1">
      <formula>VLOOKUP(AH267,CheckList,3,FALSE)=TRUE</formula>
    </cfRule>
  </conditionalFormatting>
  <conditionalFormatting sqref="AO269">
    <cfRule type="expression" dxfId="427" priority="1245" stopIfTrue="1">
      <formula>VLOOKUP(AH269,CheckList,3,FALSE)=TRUE</formula>
    </cfRule>
  </conditionalFormatting>
  <conditionalFormatting sqref="AO271">
    <cfRule type="expression" dxfId="426" priority="1261" stopIfTrue="1">
      <formula>VLOOKUP(AH271,CheckList,3,FALSE)=TRUE</formula>
    </cfRule>
  </conditionalFormatting>
  <conditionalFormatting sqref="AO273">
    <cfRule type="expression" dxfId="425" priority="1278" stopIfTrue="1">
      <formula>VLOOKUP(AH273,CheckList,3,FALSE)=TRUE</formula>
    </cfRule>
  </conditionalFormatting>
  <conditionalFormatting sqref="AO275">
    <cfRule type="expression" dxfId="424" priority="1294" stopIfTrue="1">
      <formula>VLOOKUP(AH275,CheckList,3,FALSE)=TRUE</formula>
    </cfRule>
  </conditionalFormatting>
  <conditionalFormatting sqref="AO277">
    <cfRule type="expression" dxfId="423" priority="1311" stopIfTrue="1">
      <formula>VLOOKUP(AH277,CheckList,3,FALSE)=TRUE</formula>
    </cfRule>
  </conditionalFormatting>
  <conditionalFormatting sqref="AO279">
    <cfRule type="expression" dxfId="422" priority="1329" stopIfTrue="1">
      <formula>VLOOKUP(AH279,CheckList,3,FALSE)=TRUE</formula>
    </cfRule>
  </conditionalFormatting>
  <conditionalFormatting sqref="AO281">
    <cfRule type="expression" dxfId="421" priority="1348" stopIfTrue="1">
      <formula>VLOOKUP(AH281,CheckList,3,FALSE)=TRUE</formula>
    </cfRule>
  </conditionalFormatting>
  <conditionalFormatting sqref="AO283">
    <cfRule type="expression" dxfId="420" priority="1365" stopIfTrue="1">
      <formula>VLOOKUP(AH283,CheckList,3,FALSE)=TRUE</formula>
    </cfRule>
  </conditionalFormatting>
  <conditionalFormatting sqref="AO285">
    <cfRule type="expression" dxfId="419" priority="1385" stopIfTrue="1">
      <formula>VLOOKUP(AH285,CheckList,3,FALSE)=TRUE</formula>
    </cfRule>
  </conditionalFormatting>
  <conditionalFormatting sqref="AO287">
    <cfRule type="expression" dxfId="418" priority="1402" stopIfTrue="1">
      <formula>VLOOKUP(AH287,CheckList,3,FALSE)=TRUE</formula>
    </cfRule>
  </conditionalFormatting>
  <conditionalFormatting sqref="AO289">
    <cfRule type="expression" dxfId="417" priority="1419" stopIfTrue="1">
      <formula>VLOOKUP(AH289,CheckList,3,FALSE)=TRUE</formula>
    </cfRule>
  </conditionalFormatting>
  <conditionalFormatting sqref="AO291">
    <cfRule type="expression" dxfId="416" priority="1436" stopIfTrue="1">
      <formula>VLOOKUP(AH291,CheckList,3,FALSE)=TRUE</formula>
    </cfRule>
  </conditionalFormatting>
  <conditionalFormatting sqref="AO293">
    <cfRule type="expression" dxfId="415" priority="1453" stopIfTrue="1">
      <formula>VLOOKUP(AH293,CheckList,3,FALSE)=TRUE</formula>
    </cfRule>
  </conditionalFormatting>
  <conditionalFormatting sqref="AO295">
    <cfRule type="expression" dxfId="414" priority="1471" stopIfTrue="1">
      <formula>VLOOKUP(AH295,CheckList,3,FALSE)=TRUE</formula>
    </cfRule>
  </conditionalFormatting>
  <conditionalFormatting sqref="AO297">
    <cfRule type="expression" dxfId="413" priority="1488" stopIfTrue="1">
      <formula>VLOOKUP(AH297,CheckList,3,FALSE)=TRUE</formula>
    </cfRule>
  </conditionalFormatting>
  <conditionalFormatting sqref="AO299">
    <cfRule type="expression" dxfId="412" priority="1505" stopIfTrue="1">
      <formula>VLOOKUP(AH299,CheckList,3,FALSE)=TRUE</formula>
    </cfRule>
  </conditionalFormatting>
  <conditionalFormatting sqref="AO301">
    <cfRule type="expression" dxfId="411" priority="1521" stopIfTrue="1">
      <formula>VLOOKUP(AH301,CheckList,3,FALSE)=TRUE</formula>
    </cfRule>
  </conditionalFormatting>
  <conditionalFormatting sqref="AO303">
    <cfRule type="expression" dxfId="410" priority="1538" stopIfTrue="1">
      <formula>VLOOKUP(AH303,CheckList,3,FALSE)=TRUE</formula>
    </cfRule>
  </conditionalFormatting>
  <conditionalFormatting sqref="AO305">
    <cfRule type="expression" dxfId="409" priority="1556" stopIfTrue="1">
      <formula>VLOOKUP(AH305,CheckList,3,FALSE)=TRUE</formula>
    </cfRule>
  </conditionalFormatting>
  <conditionalFormatting sqref="AO307">
    <cfRule type="expression" dxfId="408" priority="1575" stopIfTrue="1">
      <formula>VLOOKUP(AH307,CheckList,3,FALSE)=TRUE</formula>
    </cfRule>
  </conditionalFormatting>
  <conditionalFormatting sqref="AO309">
    <cfRule type="expression" dxfId="407" priority="1594" stopIfTrue="1">
      <formula>VLOOKUP(AH309,CheckList,3,FALSE)=TRUE</formula>
    </cfRule>
  </conditionalFormatting>
  <conditionalFormatting sqref="AO311">
    <cfRule type="expression" dxfId="406" priority="1611" stopIfTrue="1">
      <formula>VLOOKUP(AH311,CheckList,3,FALSE)=TRUE</formula>
    </cfRule>
  </conditionalFormatting>
  <conditionalFormatting sqref="AO313">
    <cfRule type="expression" dxfId="405" priority="1627" stopIfTrue="1">
      <formula>VLOOKUP(AH313,CheckList,3,FALSE)=TRUE</formula>
    </cfRule>
  </conditionalFormatting>
  <conditionalFormatting sqref="AO315">
    <cfRule type="expression" dxfId="404" priority="1645" stopIfTrue="1">
      <formula>VLOOKUP(AH315,CheckList,3,FALSE)=TRUE</formula>
    </cfRule>
  </conditionalFormatting>
  <conditionalFormatting sqref="AO317">
    <cfRule type="expression" dxfId="403" priority="182" stopIfTrue="1">
      <formula>VLOOKUP(AH317,CheckList,3,FALSE)=TRUE</formula>
    </cfRule>
  </conditionalFormatting>
  <conditionalFormatting sqref="AO319">
    <cfRule type="expression" dxfId="402" priority="115" stopIfTrue="1">
      <formula>VLOOKUP(AH319,CheckList,3,FALSE)=TRUE</formula>
    </cfRule>
  </conditionalFormatting>
  <conditionalFormatting sqref="AO321">
    <cfRule type="expression" dxfId="401" priority="95" stopIfTrue="1">
      <formula>VLOOKUP(AH321,CheckList,3,FALSE)=TRUE</formula>
    </cfRule>
  </conditionalFormatting>
  <conditionalFormatting sqref="AQ164">
    <cfRule type="expression" dxfId="400" priority="287" stopIfTrue="1">
      <formula>VLOOKUP(AH164&amp; "_1mM",CheckList,3,FALSE)=TRUE</formula>
    </cfRule>
  </conditionalFormatting>
  <conditionalFormatting sqref="AQ166">
    <cfRule type="expression" dxfId="399" priority="307" stopIfTrue="1">
      <formula>VLOOKUP(AH166&amp; "_1mM",CheckList,3,FALSE)=TRUE</formula>
    </cfRule>
  </conditionalFormatting>
  <conditionalFormatting sqref="AQ168">
    <cfRule type="expression" dxfId="398" priority="327" stopIfTrue="1">
      <formula>VLOOKUP(AH168&amp; "_1mM",CheckList,3,FALSE)=TRUE</formula>
    </cfRule>
  </conditionalFormatting>
  <conditionalFormatting sqref="AQ170">
    <cfRule type="expression" dxfId="397" priority="347" stopIfTrue="1">
      <formula>VLOOKUP(AH170&amp; "_1mM",CheckList,3,FALSE)=TRUE</formula>
    </cfRule>
  </conditionalFormatting>
  <conditionalFormatting sqref="AQ172">
    <cfRule type="expression" dxfId="396" priority="367" stopIfTrue="1">
      <formula>VLOOKUP(AH172&amp; "_1mM",CheckList,3,FALSE)=TRUE</formula>
    </cfRule>
  </conditionalFormatting>
  <conditionalFormatting sqref="AQ174">
    <cfRule type="expression" dxfId="395" priority="387" stopIfTrue="1">
      <formula>VLOOKUP(AH174&amp; "_1mM",CheckList,3,FALSE)=TRUE</formula>
    </cfRule>
  </conditionalFormatting>
  <conditionalFormatting sqref="AQ176">
    <cfRule type="expression" dxfId="394" priority="407" stopIfTrue="1">
      <formula>VLOOKUP(AH176&amp; "_1mM",CheckList,3,FALSE)=TRUE</formula>
    </cfRule>
  </conditionalFormatting>
  <conditionalFormatting sqref="AQ178">
    <cfRule type="expression" dxfId="393" priority="427" stopIfTrue="1">
      <formula>VLOOKUP(AH178&amp; "_1mM",CheckList,3,FALSE)=TRUE</formula>
    </cfRule>
  </conditionalFormatting>
  <conditionalFormatting sqref="AQ180">
    <cfRule type="expression" dxfId="392" priority="447" stopIfTrue="1">
      <formula>VLOOKUP(AH180&amp; "_1mM",CheckList,3,FALSE)=TRUE</formula>
    </cfRule>
  </conditionalFormatting>
  <conditionalFormatting sqref="AQ182">
    <cfRule type="expression" dxfId="391" priority="467" stopIfTrue="1">
      <formula>VLOOKUP(AH182&amp; "_1mM",CheckList,3,FALSE)=TRUE</formula>
    </cfRule>
  </conditionalFormatting>
  <conditionalFormatting sqref="AQ184">
    <cfRule type="expression" dxfId="390" priority="487" stopIfTrue="1">
      <formula>VLOOKUP(AH184&amp; "_1mM",CheckList,3,FALSE)=TRUE</formula>
    </cfRule>
  </conditionalFormatting>
  <conditionalFormatting sqref="AQ186">
    <cfRule type="expression" dxfId="389" priority="507" stopIfTrue="1">
      <formula>VLOOKUP(AH186&amp; "_1mM",CheckList,3,FALSE)=TRUE</formula>
    </cfRule>
  </conditionalFormatting>
  <conditionalFormatting sqref="AQ188">
    <cfRule type="expression" dxfId="388" priority="527" stopIfTrue="1">
      <formula>VLOOKUP(AH188&amp; "_1mM",CheckList,3,FALSE)=TRUE</formula>
    </cfRule>
  </conditionalFormatting>
  <conditionalFormatting sqref="AQ190">
    <cfRule type="expression" dxfId="387" priority="547" stopIfTrue="1">
      <formula>VLOOKUP(AH190&amp; "_1mM",CheckList,3,FALSE)=TRUE</formula>
    </cfRule>
  </conditionalFormatting>
  <conditionalFormatting sqref="AQ192">
    <cfRule type="expression" dxfId="386" priority="567" stopIfTrue="1">
      <formula>VLOOKUP(AH192&amp; "_1mM",CheckList,3,FALSE)=TRUE</formula>
    </cfRule>
  </conditionalFormatting>
  <conditionalFormatting sqref="AQ194">
    <cfRule type="expression" dxfId="385" priority="587" stopIfTrue="1">
      <formula>VLOOKUP(AH194&amp; "_1mM",CheckList,3,FALSE)=TRUE</formula>
    </cfRule>
  </conditionalFormatting>
  <conditionalFormatting sqref="AQ196">
    <cfRule type="expression" dxfId="384" priority="607" stopIfTrue="1">
      <formula>VLOOKUP(AH196&amp; "_1mM",CheckList,3,FALSE)=TRUE</formula>
    </cfRule>
  </conditionalFormatting>
  <conditionalFormatting sqref="AQ198">
    <cfRule type="expression" dxfId="383" priority="627" stopIfTrue="1">
      <formula>VLOOKUP(AH198&amp; "_1mM",CheckList,3,FALSE)=TRUE</formula>
    </cfRule>
  </conditionalFormatting>
  <conditionalFormatting sqref="AQ200">
    <cfRule type="expression" dxfId="382" priority="647" stopIfTrue="1">
      <formula>VLOOKUP(AH200&amp; "_1mM",CheckList,3,FALSE)=TRUE</formula>
    </cfRule>
  </conditionalFormatting>
  <conditionalFormatting sqref="AQ202">
    <cfRule type="expression" dxfId="381" priority="667" stopIfTrue="1">
      <formula>VLOOKUP(AH202&amp; "_1mM",CheckList,3,FALSE)=TRUE</formula>
    </cfRule>
  </conditionalFormatting>
  <conditionalFormatting sqref="AQ204">
    <cfRule type="expression" dxfId="380" priority="687" stopIfTrue="1">
      <formula>VLOOKUP(AH204&amp; "_1mM",CheckList,3,FALSE)=TRUE</formula>
    </cfRule>
  </conditionalFormatting>
  <conditionalFormatting sqref="AQ206">
    <cfRule type="expression" dxfId="379" priority="707" stopIfTrue="1">
      <formula>VLOOKUP(AH206&amp; "_1mM",CheckList,3,FALSE)=TRUE</formula>
    </cfRule>
  </conditionalFormatting>
  <conditionalFormatting sqref="AQ208">
    <cfRule type="expression" dxfId="378" priority="727" stopIfTrue="1">
      <formula>VLOOKUP(AH208&amp; "_1mM",CheckList,3,FALSE)=TRUE</formula>
    </cfRule>
  </conditionalFormatting>
  <conditionalFormatting sqref="AQ210">
    <cfRule type="expression" dxfId="377" priority="747" stopIfTrue="1">
      <formula>VLOOKUP(AH210&amp; "_1mM",CheckList,3,FALSE)=TRUE</formula>
    </cfRule>
  </conditionalFormatting>
  <conditionalFormatting sqref="AQ212">
    <cfRule type="expression" dxfId="376" priority="767" stopIfTrue="1">
      <formula>VLOOKUP(AH212&amp; "_1mM",CheckList,3,FALSE)=TRUE</formula>
    </cfRule>
  </conditionalFormatting>
  <conditionalFormatting sqref="AQ214">
    <cfRule type="expression" dxfId="375" priority="787" stopIfTrue="1">
      <formula>VLOOKUP(AH214&amp; "_1mM",CheckList,3,FALSE)=TRUE</formula>
    </cfRule>
  </conditionalFormatting>
  <conditionalFormatting sqref="AQ216">
    <cfRule type="expression" dxfId="374" priority="807" stopIfTrue="1">
      <formula>VLOOKUP(AH216&amp; "_1mM",CheckList,3,FALSE)=TRUE</formula>
    </cfRule>
  </conditionalFormatting>
  <conditionalFormatting sqref="AQ218">
    <cfRule type="expression" dxfId="373" priority="827" stopIfTrue="1">
      <formula>VLOOKUP(AH218&amp; "_1mM",CheckList,3,FALSE)=TRUE</formula>
    </cfRule>
  </conditionalFormatting>
  <conditionalFormatting sqref="AQ220">
    <cfRule type="expression" dxfId="372" priority="847" stopIfTrue="1">
      <formula>VLOOKUP(AH220&amp; "_1mM",CheckList,3,FALSE)=TRUE</formula>
    </cfRule>
  </conditionalFormatting>
  <conditionalFormatting sqref="AQ222">
    <cfRule type="expression" dxfId="371" priority="867" stopIfTrue="1">
      <formula>VLOOKUP(AH222&amp; "_1mM",CheckList,3,FALSE)=TRUE</formula>
    </cfRule>
  </conditionalFormatting>
  <conditionalFormatting sqref="AQ224">
    <cfRule type="expression" dxfId="370" priority="233">
      <formula>VLOOKUP(AH224&amp; "_1mM",CheckList,3,FALSE)=TRUE</formula>
    </cfRule>
  </conditionalFormatting>
  <conditionalFormatting sqref="AQ226">
    <cfRule type="expression" dxfId="369" priority="887" stopIfTrue="1">
      <formula>VLOOKUP(AH226&amp; "_1mM",CheckList,3,FALSE)=TRUE</formula>
    </cfRule>
  </conditionalFormatting>
  <conditionalFormatting sqref="AQ231">
    <cfRule type="expression" dxfId="368" priority="44" stopIfTrue="1">
      <formula>VLOOKUP(AH231&amp; "_1mM",CheckList,3,FALSE)=TRUE</formula>
    </cfRule>
  </conditionalFormatting>
  <conditionalFormatting sqref="AQ233">
    <cfRule type="expression" dxfId="367" priority="43" stopIfTrue="1">
      <formula>VLOOKUP(AH233&amp; "_1mM",CheckList,3,FALSE)=TRUE</formula>
    </cfRule>
  </conditionalFormatting>
  <conditionalFormatting sqref="AQ235">
    <cfRule type="expression" dxfId="366" priority="42" stopIfTrue="1">
      <formula>VLOOKUP(AH235&amp; "_1mM",CheckList,3,FALSE)=TRUE</formula>
    </cfRule>
  </conditionalFormatting>
  <conditionalFormatting sqref="AQ237">
    <cfRule type="expression" dxfId="365" priority="181" stopIfTrue="1">
      <formula>VLOOKUP(AH237&amp; "_1mM",CheckList,3,FALSE)=TRUE</formula>
    </cfRule>
  </conditionalFormatting>
  <conditionalFormatting sqref="AQ239">
    <cfRule type="expression" dxfId="364" priority="975" stopIfTrue="1">
      <formula>VLOOKUP(AH239&amp; "_1mM",CheckList,3,FALSE)=TRUE</formula>
    </cfRule>
  </conditionalFormatting>
  <conditionalFormatting sqref="AQ241">
    <cfRule type="expression" dxfId="363" priority="995" stopIfTrue="1">
      <formula>VLOOKUP(AH241&amp; "_1mM",CheckList,3,FALSE)=TRUE</formula>
    </cfRule>
  </conditionalFormatting>
  <conditionalFormatting sqref="AQ243">
    <cfRule type="expression" dxfId="362" priority="1014" stopIfTrue="1">
      <formula>VLOOKUP(AH243&amp; "_1mM",CheckList,3,FALSE)=TRUE</formula>
    </cfRule>
  </conditionalFormatting>
  <conditionalFormatting sqref="AQ245">
    <cfRule type="expression" dxfId="361" priority="1033" stopIfTrue="1">
      <formula>VLOOKUP(AH245&amp; "_1mM",CheckList,3,FALSE)=TRUE</formula>
    </cfRule>
  </conditionalFormatting>
  <conditionalFormatting sqref="AQ247">
    <cfRule type="expression" dxfId="360" priority="41" stopIfTrue="1">
      <formula>VLOOKUP(AH247&amp; "_1mM",CheckList,3,FALSE)=TRUE</formula>
    </cfRule>
  </conditionalFormatting>
  <conditionalFormatting sqref="AQ249">
    <cfRule type="expression" dxfId="359" priority="1069" stopIfTrue="1">
      <formula>VLOOKUP(AH249&amp; "_1mM",CheckList,3,FALSE)=TRUE</formula>
    </cfRule>
  </conditionalFormatting>
  <conditionalFormatting sqref="AQ251">
    <cfRule type="expression" dxfId="358" priority="40" stopIfTrue="1">
      <formula>VLOOKUP(AH251&amp; "_1mM",CheckList,3,FALSE)=TRUE</formula>
    </cfRule>
  </conditionalFormatting>
  <conditionalFormatting sqref="AQ253">
    <cfRule type="expression" dxfId="357" priority="1105" stopIfTrue="1">
      <formula>VLOOKUP(AH253&amp; "_1mM",CheckList,3,FALSE)=TRUE</formula>
    </cfRule>
  </conditionalFormatting>
  <conditionalFormatting sqref="AQ255">
    <cfRule type="expression" dxfId="356" priority="39" stopIfTrue="1">
      <formula>VLOOKUP(AH255&amp; "_1mM",CheckList,3,FALSE)=TRUE</formula>
    </cfRule>
  </conditionalFormatting>
  <conditionalFormatting sqref="AQ257">
    <cfRule type="expression" dxfId="355" priority="1141" stopIfTrue="1">
      <formula>VLOOKUP(AH257&amp; "_1mM",CheckList,3,FALSE)=TRUE</formula>
    </cfRule>
  </conditionalFormatting>
  <conditionalFormatting sqref="AQ259">
    <cfRule type="expression" dxfId="354" priority="38" stopIfTrue="1">
      <formula>VLOOKUP(AH259&amp; "_1mM",CheckList,3,FALSE)=TRUE</formula>
    </cfRule>
  </conditionalFormatting>
  <conditionalFormatting sqref="AQ261">
    <cfRule type="expression" dxfId="353" priority="129" stopIfTrue="1">
      <formula>VLOOKUP(AH261&amp; "_1mM",CheckList,3,FALSE)=TRUE</formula>
    </cfRule>
  </conditionalFormatting>
  <conditionalFormatting sqref="AQ263">
    <cfRule type="expression" dxfId="352" priority="37" stopIfTrue="1">
      <formula>VLOOKUP(AH263&amp; "_1mM",CheckList,3,FALSE)=TRUE</formula>
    </cfRule>
  </conditionalFormatting>
  <conditionalFormatting sqref="AQ265">
    <cfRule type="expression" dxfId="351" priority="1212" stopIfTrue="1">
      <formula>VLOOKUP(AH265&amp; "_1mM",CheckList,3,FALSE)=TRUE</formula>
    </cfRule>
  </conditionalFormatting>
  <conditionalFormatting sqref="AQ267">
    <cfRule type="expression" dxfId="350" priority="1229" stopIfTrue="1">
      <formula>VLOOKUP(AH267&amp; "_1mM",CheckList,3,FALSE)=TRUE</formula>
    </cfRule>
  </conditionalFormatting>
  <conditionalFormatting sqref="AQ269">
    <cfRule type="expression" dxfId="349" priority="36" stopIfTrue="1">
      <formula>VLOOKUP(AH269&amp; "_1mM",CheckList,3,FALSE)=TRUE</formula>
    </cfRule>
  </conditionalFormatting>
  <conditionalFormatting sqref="AQ271">
    <cfRule type="expression" dxfId="348" priority="35" stopIfTrue="1">
      <formula>VLOOKUP(AH271&amp; "_1mM",CheckList,3,FALSE)=TRUE</formula>
    </cfRule>
  </conditionalFormatting>
  <conditionalFormatting sqref="AQ273">
    <cfRule type="expression" dxfId="347" priority="34" stopIfTrue="1">
      <formula>VLOOKUP(AH273&amp; "_1mM",CheckList,3,FALSE)=TRUE</formula>
    </cfRule>
  </conditionalFormatting>
  <conditionalFormatting sqref="AQ275">
    <cfRule type="expression" dxfId="346" priority="33" stopIfTrue="1">
      <formula>VLOOKUP(AH275&amp; "_1mM",CheckList,3,FALSE)=TRUE</formula>
    </cfRule>
  </conditionalFormatting>
  <conditionalFormatting sqref="AQ277">
    <cfRule type="expression" dxfId="345" priority="32" stopIfTrue="1">
      <formula>VLOOKUP(AH277&amp; "_1mM",CheckList,3,FALSE)=TRUE</formula>
    </cfRule>
  </conditionalFormatting>
  <conditionalFormatting sqref="AQ279">
    <cfRule type="expression" dxfId="344" priority="142" stopIfTrue="1">
      <formula>VLOOKUP(AH279&amp; "_1mM",CheckList,3,FALSE)=TRUE</formula>
    </cfRule>
  </conditionalFormatting>
  <conditionalFormatting sqref="AQ281">
    <cfRule type="expression" dxfId="343" priority="143" stopIfTrue="1">
      <formula>VLOOKUP(AH281&amp; "_1mM",CheckList,3,FALSE)=TRUE</formula>
    </cfRule>
  </conditionalFormatting>
  <conditionalFormatting sqref="AQ283">
    <cfRule type="expression" dxfId="342" priority="1366" stopIfTrue="1">
      <formula>VLOOKUP(AH283&amp; "_1mM",CheckList,3,FALSE)=TRUE</formula>
    </cfRule>
  </conditionalFormatting>
  <conditionalFormatting sqref="AQ285">
    <cfRule type="expression" dxfId="341" priority="144" stopIfTrue="1">
      <formula>VLOOKUP(AH285&amp; "_1mM",CheckList,3,FALSE)=TRUE</formula>
    </cfRule>
  </conditionalFormatting>
  <conditionalFormatting sqref="AQ287">
    <cfRule type="expression" dxfId="340" priority="31" stopIfTrue="1">
      <formula>VLOOKUP(AH287&amp; "_1mM",CheckList,3,FALSE)=TRUE</formula>
    </cfRule>
  </conditionalFormatting>
  <conditionalFormatting sqref="AQ289">
    <cfRule type="expression" dxfId="339" priority="147" stopIfTrue="1">
      <formula>VLOOKUP(AH289&amp; "_1mM",CheckList,3,FALSE)=TRUE</formula>
    </cfRule>
  </conditionalFormatting>
  <conditionalFormatting sqref="AQ291">
    <cfRule type="expression" dxfId="338" priority="30" stopIfTrue="1">
      <formula>VLOOKUP(AH291&amp; "_1mM",CheckList,3,FALSE)=TRUE</formula>
    </cfRule>
  </conditionalFormatting>
  <conditionalFormatting sqref="AQ293">
    <cfRule type="expression" dxfId="337" priority="1454" stopIfTrue="1">
      <formula>VLOOKUP(AH293&amp; "_1mM",CheckList,3,FALSE)=TRUE</formula>
    </cfRule>
  </conditionalFormatting>
  <conditionalFormatting sqref="AQ295">
    <cfRule type="expression" dxfId="336" priority="149" stopIfTrue="1">
      <formula>VLOOKUP(AH295&amp; "_1mM",CheckList,3,FALSE)=TRUE</formula>
    </cfRule>
  </conditionalFormatting>
  <conditionalFormatting sqref="AQ297">
    <cfRule type="expression" dxfId="335" priority="29" stopIfTrue="1">
      <formula>VLOOKUP(AH297&amp; "_1mM",CheckList,3,FALSE)=TRUE</formula>
    </cfRule>
  </conditionalFormatting>
  <conditionalFormatting sqref="AQ299">
    <cfRule type="expression" dxfId="334" priority="28" stopIfTrue="1">
      <formula>VLOOKUP(AH299&amp; "_1mM",CheckList,3,FALSE)=TRUE</formula>
    </cfRule>
  </conditionalFormatting>
  <conditionalFormatting sqref="AQ301">
    <cfRule type="expression" dxfId="333" priority="27" stopIfTrue="1">
      <formula>VLOOKUP(AH301&amp; "_1mM",CheckList,3,FALSE)=TRUE</formula>
    </cfRule>
  </conditionalFormatting>
  <conditionalFormatting sqref="AQ303">
    <cfRule type="expression" dxfId="332" priority="26" stopIfTrue="1">
      <formula>VLOOKUP(AH303&amp; "_1mM",CheckList,3,FALSE)=TRUE</formula>
    </cfRule>
  </conditionalFormatting>
  <conditionalFormatting sqref="AQ305">
    <cfRule type="expression" dxfId="331" priority="25" stopIfTrue="1">
      <formula>VLOOKUP(AH305&amp; "_1mM",CheckList,3,FALSE)=TRUE</formula>
    </cfRule>
  </conditionalFormatting>
  <conditionalFormatting sqref="AQ307">
    <cfRule type="expression" dxfId="330" priority="175" stopIfTrue="1">
      <formula>VLOOKUP(AH307&amp; "_1mM",CheckList,3,FALSE)=TRUE</formula>
    </cfRule>
  </conditionalFormatting>
  <conditionalFormatting sqref="AQ309">
    <cfRule type="expression" dxfId="329" priority="156" stopIfTrue="1">
      <formula>VLOOKUP(AH309&amp; "_1mM",CheckList,3,FALSE)=TRUE</formula>
    </cfRule>
  </conditionalFormatting>
  <conditionalFormatting sqref="AQ311">
    <cfRule type="expression" dxfId="328" priority="24" stopIfTrue="1">
      <formula>VLOOKUP(AH311&amp; "_1mM",CheckList,3,FALSE)=TRUE</formula>
    </cfRule>
  </conditionalFormatting>
  <conditionalFormatting sqref="AQ313">
    <cfRule type="expression" dxfId="327" priority="202" stopIfTrue="1">
      <formula>VLOOKUP(AH313&amp; "_1mM",CheckList,3,FALSE)=TRUE</formula>
    </cfRule>
  </conditionalFormatting>
  <conditionalFormatting sqref="AQ315">
    <cfRule type="expression" dxfId="326" priority="161" stopIfTrue="1">
      <formula>VLOOKUP(AH315&amp; "_1mM",CheckList,3,FALSE)=TRUE</formula>
    </cfRule>
  </conditionalFormatting>
  <conditionalFormatting sqref="AQ317">
    <cfRule type="expression" dxfId="325" priority="23" stopIfTrue="1">
      <formula>VLOOKUP(AH317&amp; "_1mM",CheckList,3,FALSE)=TRUE</formula>
    </cfRule>
  </conditionalFormatting>
  <conditionalFormatting sqref="AQ319">
    <cfRule type="expression" dxfId="324" priority="101" stopIfTrue="1">
      <formula>VLOOKUP(AH319&amp; "_1mM",CheckList,3,FALSE)=TRUE</formula>
    </cfRule>
  </conditionalFormatting>
  <conditionalFormatting sqref="AQ321">
    <cfRule type="expression" dxfId="323" priority="81" stopIfTrue="1">
      <formula>VLOOKUP(AH321&amp; "_1mM",CheckList,3,FALSE)=TRUE</formula>
    </cfRule>
  </conditionalFormatting>
  <conditionalFormatting sqref="AQ327">
    <cfRule type="expression" dxfId="322" priority="1674" stopIfTrue="1">
      <formula>VLOOKUP(AH327&amp; "_Cascade",CheckList,3,FALSE)=TRUE</formula>
    </cfRule>
  </conditionalFormatting>
  <conditionalFormatting sqref="AQ329">
    <cfRule type="expression" dxfId="321" priority="1686" stopIfTrue="1">
      <formula>VLOOKUP(AH329&amp; "_Cascade",CheckList,3,FALSE)=TRUE</formula>
    </cfRule>
  </conditionalFormatting>
  <conditionalFormatting sqref="AQ331">
    <cfRule type="expression" dxfId="320" priority="1698" stopIfTrue="1">
      <formula>VLOOKUP(AH331&amp; "_Cascade",CheckList,3,FALSE)=TRUE</formula>
    </cfRule>
  </conditionalFormatting>
  <conditionalFormatting sqref="AQ333">
    <cfRule type="expression" dxfId="319" priority="1710" stopIfTrue="1">
      <formula>VLOOKUP(AH333&amp; "_Cascade",CheckList,3,FALSE)=TRUE</formula>
    </cfRule>
  </conditionalFormatting>
  <conditionalFormatting sqref="AQ337">
    <cfRule type="expression" dxfId="318" priority="1719" stopIfTrue="1">
      <formula>VLOOKUP(AH337&amp; "_Cascade",CheckList,3,FALSE)=TRUE</formula>
    </cfRule>
  </conditionalFormatting>
  <conditionalFormatting sqref="AQ339">
    <cfRule type="expression" dxfId="317" priority="1731" stopIfTrue="1">
      <formula>VLOOKUP(AH339&amp; "_Cascade",CheckList,3,FALSE)=TRUE</formula>
    </cfRule>
  </conditionalFormatting>
  <conditionalFormatting sqref="AU164:AU226">
    <cfRule type="expression" dxfId="316" priority="255" stopIfTrue="1">
      <formula>VLOOKUP(AU164,CheckList,3,FALSE)=TRUE</formula>
    </cfRule>
    <cfRule type="expression" dxfId="315" priority="256" stopIfTrue="1">
      <formula>VLOOKUP(AU164&amp; "_1mM",CheckList,3,FALSE)=TRUE</formula>
    </cfRule>
    <cfRule type="expression" dxfId="314" priority="257">
      <formula>$BM$159=TRUE</formula>
    </cfRule>
  </conditionalFormatting>
  <conditionalFormatting sqref="AU169">
    <cfRule type="expression" dxfId="313" priority="253" stopIfTrue="1">
      <formula>VLOOKUP(AU168&amp;"_1mM",CheckList,3,FALSE)=TRUE</formula>
    </cfRule>
    <cfRule type="expression" dxfId="312" priority="254" stopIfTrue="1">
      <formula>VLOOKUP(AU168,CheckList,3,FALSE)=TRUE</formula>
    </cfRule>
  </conditionalFormatting>
  <conditionalFormatting sqref="AU177">
    <cfRule type="expression" dxfId="311" priority="251" stopIfTrue="1">
      <formula>VLOOKUP(AU176,CheckList,3,FALSE)=TRUE</formula>
    </cfRule>
    <cfRule type="expression" dxfId="310" priority="252" stopIfTrue="1">
      <formula>VLOOKUP(AU176&amp;"_1mM",CheckList,3,FALSE)=TRUE</formula>
    </cfRule>
  </conditionalFormatting>
  <conditionalFormatting sqref="AU181">
    <cfRule type="expression" dxfId="309" priority="249" stopIfTrue="1">
      <formula>VLOOKUP(AU180,CheckList,3,FALSE)=TRUE</formula>
    </cfRule>
    <cfRule type="expression" dxfId="308" priority="250" stopIfTrue="1">
      <formula>VLOOKUP(AU180&amp;"_1mM",CheckList,3,FALSE)=TRUE</formula>
    </cfRule>
  </conditionalFormatting>
  <conditionalFormatting sqref="AU231">
    <cfRule type="expression" dxfId="307" priority="908" stopIfTrue="1">
      <formula>$BM$159=TRUE</formula>
    </cfRule>
    <cfRule type="expression" dxfId="306" priority="906" stopIfTrue="1">
      <formula>VLOOKUP(AU231,CheckList,3,FALSE)=TRUE</formula>
    </cfRule>
    <cfRule type="expression" dxfId="305" priority="907" stopIfTrue="1">
      <formula>VLOOKUP(AU231&amp; "_1mM",CheckList,3,FALSE)=TRUE</formula>
    </cfRule>
  </conditionalFormatting>
  <conditionalFormatting sqref="AU233">
    <cfRule type="expression" dxfId="304" priority="926" stopIfTrue="1">
      <formula>$BM$159=TRUE</formula>
    </cfRule>
    <cfRule type="expression" dxfId="303" priority="925" stopIfTrue="1">
      <formula>VLOOKUP(AU233&amp; "_1mM",CheckList,3,FALSE)=TRUE</formula>
    </cfRule>
    <cfRule type="expression" dxfId="302" priority="924" stopIfTrue="1">
      <formula>VLOOKUP(AU233,CheckList,3,FALSE)=TRUE</formula>
    </cfRule>
  </conditionalFormatting>
  <conditionalFormatting sqref="AU235">
    <cfRule type="expression" dxfId="301" priority="943" stopIfTrue="1">
      <formula>VLOOKUP(AU235,CheckList,3,FALSE)=TRUE</formula>
    </cfRule>
    <cfRule type="expression" dxfId="300" priority="944" stopIfTrue="1">
      <formula>VLOOKUP(AU235&amp; "_1mM",CheckList,3,FALSE)=TRUE</formula>
    </cfRule>
    <cfRule type="expression" dxfId="299" priority="945" stopIfTrue="1">
      <formula>$BM$159=TRUE</formula>
    </cfRule>
  </conditionalFormatting>
  <conditionalFormatting sqref="AU237">
    <cfRule type="expression" dxfId="298" priority="960" stopIfTrue="1">
      <formula>VLOOKUP(AU237&amp; "_1mM",CheckList,3,FALSE)=TRUE</formula>
    </cfRule>
    <cfRule type="expression" dxfId="297" priority="961" stopIfTrue="1">
      <formula>$BM$159=TRUE</formula>
    </cfRule>
    <cfRule type="expression" dxfId="296" priority="959" stopIfTrue="1">
      <formula>VLOOKUP(AU237,CheckList,3,FALSE)=TRUE</formula>
    </cfRule>
  </conditionalFormatting>
  <conditionalFormatting sqref="AU239">
    <cfRule type="expression" dxfId="295" priority="976" stopIfTrue="1">
      <formula>VLOOKUP(AU239,CheckList,3,FALSE)=TRUE</formula>
    </cfRule>
    <cfRule type="expression" dxfId="294" priority="977" stopIfTrue="1">
      <formula>VLOOKUP(AU239&amp; "_1mM",CheckList,3,FALSE)=TRUE</formula>
    </cfRule>
    <cfRule type="expression" dxfId="293" priority="978" stopIfTrue="1">
      <formula>$BM$159=TRUE</formula>
    </cfRule>
  </conditionalFormatting>
  <conditionalFormatting sqref="AU241">
    <cfRule type="expression" dxfId="292" priority="996" stopIfTrue="1">
      <formula>VLOOKUP(AU241,CheckList,3,FALSE)=TRUE</formula>
    </cfRule>
    <cfRule type="expression" dxfId="291" priority="997" stopIfTrue="1">
      <formula>VLOOKUP(AU241&amp; "_1mM",CheckList,3,FALSE)=TRUE</formula>
    </cfRule>
    <cfRule type="expression" dxfId="290" priority="998" stopIfTrue="1">
      <formula>$BM$159=TRUE</formula>
    </cfRule>
  </conditionalFormatting>
  <conditionalFormatting sqref="AU243">
    <cfRule type="expression" dxfId="289" priority="1015" stopIfTrue="1">
      <formula>VLOOKUP(AU243,CheckList,3,FALSE)=TRUE</formula>
    </cfRule>
    <cfRule type="expression" dxfId="288" priority="1017" stopIfTrue="1">
      <formula>$BM$159=TRUE</formula>
    </cfRule>
    <cfRule type="expression" dxfId="287" priority="1016" stopIfTrue="1">
      <formula>VLOOKUP(AU243&amp; "_1mM",CheckList,3,FALSE)=TRUE</formula>
    </cfRule>
  </conditionalFormatting>
  <conditionalFormatting sqref="AU245">
    <cfRule type="expression" dxfId="286" priority="1035" stopIfTrue="1">
      <formula>VLOOKUP(AU245&amp; "_1mM",CheckList,3,FALSE)=TRUE</formula>
    </cfRule>
    <cfRule type="expression" dxfId="285" priority="1036" stopIfTrue="1">
      <formula>$BM$159=TRUE</formula>
    </cfRule>
    <cfRule type="expression" dxfId="284" priority="1034" stopIfTrue="1">
      <formula>VLOOKUP(AU245,CheckList,3,FALSE)=TRUE</formula>
    </cfRule>
  </conditionalFormatting>
  <conditionalFormatting sqref="AU247">
    <cfRule type="expression" dxfId="283" priority="1053" stopIfTrue="1">
      <formula>VLOOKUP(AU247&amp; "_1mM",CheckList,3,FALSE)=TRUE</formula>
    </cfRule>
    <cfRule type="expression" dxfId="282" priority="1052" stopIfTrue="1">
      <formula>VLOOKUP(AU247,CheckList,3,FALSE)=TRUE</formula>
    </cfRule>
    <cfRule type="expression" dxfId="281" priority="1054" stopIfTrue="1">
      <formula>$BM$159=TRUE</formula>
    </cfRule>
  </conditionalFormatting>
  <conditionalFormatting sqref="AU249">
    <cfRule type="expression" dxfId="280" priority="1072" stopIfTrue="1">
      <formula>$BM$159=TRUE</formula>
    </cfRule>
    <cfRule type="expression" dxfId="279" priority="1071" stopIfTrue="1">
      <formula>VLOOKUP(AU249&amp; "_1mM",CheckList,3,FALSE)=TRUE</formula>
    </cfRule>
    <cfRule type="expression" dxfId="278" priority="1070" stopIfTrue="1">
      <formula>VLOOKUP(AU249,CheckList,3,FALSE)=TRUE</formula>
    </cfRule>
  </conditionalFormatting>
  <conditionalFormatting sqref="AU251">
    <cfRule type="expression" dxfId="277" priority="1090" stopIfTrue="1">
      <formula>$BM$159=TRUE</formula>
    </cfRule>
    <cfRule type="expression" dxfId="276" priority="1088" stopIfTrue="1">
      <formula>VLOOKUP(AU251,CheckList,3,FALSE)=TRUE</formula>
    </cfRule>
    <cfRule type="expression" dxfId="275" priority="1089" stopIfTrue="1">
      <formula>VLOOKUP(AU251&amp; "_1mM",CheckList,3,FALSE)=TRUE</formula>
    </cfRule>
  </conditionalFormatting>
  <conditionalFormatting sqref="AU253">
    <cfRule type="expression" dxfId="274" priority="1107" stopIfTrue="1">
      <formula>VLOOKUP(AU253&amp; "_1mM",CheckList,3,FALSE)=TRUE</formula>
    </cfRule>
    <cfRule type="expression" dxfId="273" priority="1106" stopIfTrue="1">
      <formula>VLOOKUP(AU253,CheckList,3,FALSE)=TRUE</formula>
    </cfRule>
    <cfRule type="expression" dxfId="272" priority="1108" stopIfTrue="1">
      <formula>$BM$159=TRUE</formula>
    </cfRule>
  </conditionalFormatting>
  <conditionalFormatting sqref="AU255">
    <cfRule type="expression" dxfId="271" priority="1125" stopIfTrue="1">
      <formula>$BM$159=TRUE</formula>
    </cfRule>
    <cfRule type="expression" dxfId="270" priority="1123" stopIfTrue="1">
      <formula>VLOOKUP(AU255,CheckList,3,FALSE)=TRUE</formula>
    </cfRule>
    <cfRule type="expression" dxfId="269" priority="1124" stopIfTrue="1">
      <formula>VLOOKUP(AU255&amp; "_1mM",CheckList,3,FALSE)=TRUE</formula>
    </cfRule>
  </conditionalFormatting>
  <conditionalFormatting sqref="AU257">
    <cfRule type="expression" dxfId="268" priority="1143" stopIfTrue="1">
      <formula>VLOOKUP(AU257&amp; "_1mM",CheckList,3,FALSE)=TRUE</formula>
    </cfRule>
    <cfRule type="expression" dxfId="267" priority="1144" stopIfTrue="1">
      <formula>$BM$159=TRUE</formula>
    </cfRule>
    <cfRule type="expression" dxfId="266" priority="1142" stopIfTrue="1">
      <formula>VLOOKUP(AU257,CheckList,3,FALSE)=TRUE</formula>
    </cfRule>
  </conditionalFormatting>
  <conditionalFormatting sqref="AU259">
    <cfRule type="expression" dxfId="265" priority="1160" stopIfTrue="1">
      <formula>VLOOKUP(AU259,CheckList,3,FALSE)=TRUE</formula>
    </cfRule>
    <cfRule type="expression" dxfId="264" priority="1161" stopIfTrue="1">
      <formula>VLOOKUP(AU259&amp; "_1mM",CheckList,3,FALSE)=TRUE</formula>
    </cfRule>
    <cfRule type="expression" dxfId="263" priority="1162" stopIfTrue="1">
      <formula>$BM$159=TRUE</formula>
    </cfRule>
  </conditionalFormatting>
  <conditionalFormatting sqref="AU261">
    <cfRule type="expression" dxfId="262" priority="1178" stopIfTrue="1">
      <formula>VLOOKUP(AU261&amp; "_1mM",CheckList,3,FALSE)=TRUE</formula>
    </cfRule>
    <cfRule type="expression" dxfId="261" priority="1179" stopIfTrue="1">
      <formula>$BM$159=TRUE</formula>
    </cfRule>
    <cfRule type="expression" dxfId="260" priority="1177" stopIfTrue="1">
      <formula>VLOOKUP(AU261,CheckList,3,FALSE)=TRUE</formula>
    </cfRule>
  </conditionalFormatting>
  <conditionalFormatting sqref="AU263">
    <cfRule type="expression" dxfId="259" priority="1195" stopIfTrue="1">
      <formula>VLOOKUP(AU263&amp; "_1mM",CheckList,3,FALSE)=TRUE</formula>
    </cfRule>
    <cfRule type="expression" dxfId="258" priority="1194" stopIfTrue="1">
      <formula>VLOOKUP(AU263,CheckList,3,FALSE)=TRUE</formula>
    </cfRule>
    <cfRule type="expression" dxfId="257" priority="1196" stopIfTrue="1">
      <formula>$BM$159=TRUE</formula>
    </cfRule>
  </conditionalFormatting>
  <conditionalFormatting sqref="AU265">
    <cfRule type="expression" dxfId="256" priority="1215" stopIfTrue="1">
      <formula>$BM$159=TRUE</formula>
    </cfRule>
    <cfRule type="expression" dxfId="255" priority="1214" stopIfTrue="1">
      <formula>VLOOKUP(AU265&amp; "_1mM",CheckList,3,FALSE)=TRUE</formula>
    </cfRule>
    <cfRule type="expression" dxfId="254" priority="1213" stopIfTrue="1">
      <formula>VLOOKUP(AU265,CheckList,3,FALSE)=TRUE</formula>
    </cfRule>
  </conditionalFormatting>
  <conditionalFormatting sqref="AU267">
    <cfRule type="expression" dxfId="253" priority="1231" stopIfTrue="1">
      <formula>VLOOKUP(AU267&amp; "_1mM",CheckList,3,FALSE)=TRUE</formula>
    </cfRule>
    <cfRule type="expression" dxfId="252" priority="1230" stopIfTrue="1">
      <formula>VLOOKUP(AU267,CheckList,3,FALSE)=TRUE</formula>
    </cfRule>
    <cfRule type="expression" dxfId="251" priority="1232" stopIfTrue="1">
      <formula>$BM$159=TRUE</formula>
    </cfRule>
  </conditionalFormatting>
  <conditionalFormatting sqref="AU269">
    <cfRule type="expression" dxfId="250" priority="1247" stopIfTrue="1">
      <formula>VLOOKUP(AU269&amp; "_1mM",CheckList,3,FALSE)=TRUE</formula>
    </cfRule>
    <cfRule type="expression" dxfId="249" priority="1246" stopIfTrue="1">
      <formula>VLOOKUP(AU269,CheckList,3,FALSE)=TRUE</formula>
    </cfRule>
    <cfRule type="expression" dxfId="248" priority="1248" stopIfTrue="1">
      <formula>$BM$159=TRUE</formula>
    </cfRule>
  </conditionalFormatting>
  <conditionalFormatting sqref="AU271">
    <cfRule type="expression" dxfId="247" priority="1264" stopIfTrue="1">
      <formula>VLOOKUP(AU271&amp; "_1mM",CheckList,3,FALSE)=TRUE</formula>
    </cfRule>
    <cfRule type="expression" dxfId="246" priority="1263" stopIfTrue="1">
      <formula>VLOOKUP(AU271,CheckList,3,FALSE)=TRUE</formula>
    </cfRule>
    <cfRule type="expression" dxfId="245" priority="1265" stopIfTrue="1">
      <formula>$BM$159=TRUE</formula>
    </cfRule>
  </conditionalFormatting>
  <conditionalFormatting sqref="AU273">
    <cfRule type="expression" dxfId="244" priority="1280" stopIfTrue="1">
      <formula>VLOOKUP(AU273&amp; "_1mM",CheckList,3,FALSE)=TRUE</formula>
    </cfRule>
    <cfRule type="expression" dxfId="243" priority="1279" stopIfTrue="1">
      <formula>VLOOKUP(AU273,CheckList,3,FALSE)=TRUE</formula>
    </cfRule>
    <cfRule type="expression" dxfId="242" priority="1281" stopIfTrue="1">
      <formula>$BM$159=TRUE</formula>
    </cfRule>
  </conditionalFormatting>
  <conditionalFormatting sqref="AU275">
    <cfRule type="expression" dxfId="241" priority="1297" stopIfTrue="1">
      <formula>VLOOKUP(AU275&amp; "_1mM",CheckList,3,FALSE)=TRUE</formula>
    </cfRule>
    <cfRule type="expression" dxfId="240" priority="1296" stopIfTrue="1">
      <formula>VLOOKUP(AU275,CheckList,3,FALSE)=TRUE</formula>
    </cfRule>
    <cfRule type="expression" dxfId="239" priority="1298" stopIfTrue="1">
      <formula>$BM$159=TRUE</formula>
    </cfRule>
  </conditionalFormatting>
  <conditionalFormatting sqref="AU277">
    <cfRule type="expression" dxfId="238" priority="1314" stopIfTrue="1">
      <formula>$BM$159=TRUE</formula>
    </cfRule>
    <cfRule type="expression" dxfId="237" priority="1312" stopIfTrue="1">
      <formula>VLOOKUP(AU277,CheckList,3,FALSE)=TRUE</formula>
    </cfRule>
    <cfRule type="expression" dxfId="236" priority="1313" stopIfTrue="1">
      <formula>VLOOKUP(AU277&amp; "_1mM",CheckList,3,FALSE)=TRUE</formula>
    </cfRule>
  </conditionalFormatting>
  <conditionalFormatting sqref="AU279">
    <cfRule type="expression" dxfId="235" priority="1332" stopIfTrue="1">
      <formula>$BM$159=TRUE</formula>
    </cfRule>
    <cfRule type="expression" dxfId="234" priority="1331" stopIfTrue="1">
      <formula>VLOOKUP(AU279&amp; "_1mM",CheckList,3,FALSE)=TRUE</formula>
    </cfRule>
    <cfRule type="expression" dxfId="233" priority="1330" stopIfTrue="1">
      <formula>VLOOKUP(AU279,CheckList,3,FALSE)=TRUE</formula>
    </cfRule>
  </conditionalFormatting>
  <conditionalFormatting sqref="AU281">
    <cfRule type="expression" dxfId="232" priority="1351" stopIfTrue="1">
      <formula>$BM$159=TRUE</formula>
    </cfRule>
    <cfRule type="expression" dxfId="231" priority="1350" stopIfTrue="1">
      <formula>VLOOKUP(AU281&amp; "_1mM",CheckList,3,FALSE)=TRUE</formula>
    </cfRule>
    <cfRule type="expression" dxfId="230" priority="1349" stopIfTrue="1">
      <formula>VLOOKUP(AU281,CheckList,3,FALSE)=TRUE</formula>
    </cfRule>
  </conditionalFormatting>
  <conditionalFormatting sqref="AU283">
    <cfRule type="expression" dxfId="229" priority="1367" stopIfTrue="1">
      <formula>VLOOKUP(AU283,CheckList,3,FALSE)=TRUE</formula>
    </cfRule>
    <cfRule type="expression" dxfId="228" priority="1369" stopIfTrue="1">
      <formula>$BM$159=TRUE</formula>
    </cfRule>
    <cfRule type="expression" dxfId="227" priority="1368" stopIfTrue="1">
      <formula>VLOOKUP(AU283&amp; "_1mM",CheckList,3,FALSE)=TRUE</formula>
    </cfRule>
  </conditionalFormatting>
  <conditionalFormatting sqref="AU285">
    <cfRule type="expression" dxfId="226" priority="1386" stopIfTrue="1">
      <formula>VLOOKUP(AU285,CheckList,3,FALSE)=TRUE</formula>
    </cfRule>
    <cfRule type="expression" dxfId="225" priority="1387" stopIfTrue="1">
      <formula>VLOOKUP(AU285&amp; "_1mM",CheckList,3,FALSE)=TRUE</formula>
    </cfRule>
    <cfRule type="expression" dxfId="224" priority="1388" stopIfTrue="1">
      <formula>$BM$159=TRUE</formula>
    </cfRule>
  </conditionalFormatting>
  <conditionalFormatting sqref="AU287">
    <cfRule type="expression" dxfId="223" priority="1404" stopIfTrue="1">
      <formula>VLOOKUP(AU287&amp; "_1mM",CheckList,3,FALSE)=TRUE</formula>
    </cfRule>
    <cfRule type="expression" dxfId="222" priority="1403" stopIfTrue="1">
      <formula>VLOOKUP(AU287,CheckList,3,FALSE)=TRUE</formula>
    </cfRule>
    <cfRule type="expression" dxfId="221" priority="1405" stopIfTrue="1">
      <formula>$BM$159=TRUE</formula>
    </cfRule>
  </conditionalFormatting>
  <conditionalFormatting sqref="AU289">
    <cfRule type="expression" dxfId="220" priority="1421" stopIfTrue="1">
      <formula>VLOOKUP(AU289&amp; "_1mM",CheckList,3,FALSE)=TRUE</formula>
    </cfRule>
    <cfRule type="expression" dxfId="219" priority="1422" stopIfTrue="1">
      <formula>$BM$159=TRUE</formula>
    </cfRule>
    <cfRule type="expression" dxfId="218" priority="1420" stopIfTrue="1">
      <formula>VLOOKUP(AU289,CheckList,3,FALSE)=TRUE</formula>
    </cfRule>
  </conditionalFormatting>
  <conditionalFormatting sqref="AU291">
    <cfRule type="expression" dxfId="217" priority="1438" stopIfTrue="1">
      <formula>VLOOKUP(AU291&amp; "_1mM",CheckList,3,FALSE)=TRUE</formula>
    </cfRule>
    <cfRule type="expression" dxfId="216" priority="1437" stopIfTrue="1">
      <formula>VLOOKUP(AU291,CheckList,3,FALSE)=TRUE</formula>
    </cfRule>
    <cfRule type="expression" dxfId="215" priority="1439" stopIfTrue="1">
      <formula>$BM$159=TRUE</formula>
    </cfRule>
  </conditionalFormatting>
  <conditionalFormatting sqref="AU293">
    <cfRule type="expression" dxfId="214" priority="1457" stopIfTrue="1">
      <formula>$BM$159=TRUE</formula>
    </cfRule>
    <cfRule type="expression" dxfId="213" priority="1456" stopIfTrue="1">
      <formula>VLOOKUP(AU293&amp; "_1mM",CheckList,3,FALSE)=TRUE</formula>
    </cfRule>
    <cfRule type="expression" dxfId="212" priority="1455" stopIfTrue="1">
      <formula>VLOOKUP(AU293,CheckList,3,FALSE)=TRUE</formula>
    </cfRule>
  </conditionalFormatting>
  <conditionalFormatting sqref="AU295">
    <cfRule type="expression" dxfId="211" priority="1474" stopIfTrue="1">
      <formula>$BM$159=TRUE</formula>
    </cfRule>
    <cfRule type="expression" dxfId="210" priority="1473" stopIfTrue="1">
      <formula>VLOOKUP(AU295&amp; "_1mM",CheckList,3,FALSE)=TRUE</formula>
    </cfRule>
    <cfRule type="expression" dxfId="209" priority="1472" stopIfTrue="1">
      <formula>VLOOKUP(AU295,CheckList,3,FALSE)=TRUE</formula>
    </cfRule>
  </conditionalFormatting>
  <conditionalFormatting sqref="AU297">
    <cfRule type="expression" dxfId="208" priority="1489" stopIfTrue="1">
      <formula>VLOOKUP(AU297,CheckList,3,FALSE)=TRUE</formula>
    </cfRule>
    <cfRule type="expression" dxfId="207" priority="1490" stopIfTrue="1">
      <formula>VLOOKUP(AU297&amp; "_1mM",CheckList,3,FALSE)=TRUE</formula>
    </cfRule>
    <cfRule type="expression" dxfId="206" priority="1491" stopIfTrue="1">
      <formula>$BM$159=TRUE</formula>
    </cfRule>
  </conditionalFormatting>
  <conditionalFormatting sqref="AU299">
    <cfRule type="expression" dxfId="205" priority="1506" stopIfTrue="1">
      <formula>VLOOKUP(AU299,CheckList,3,FALSE)=TRUE</formula>
    </cfRule>
    <cfRule type="expression" dxfId="204" priority="1507" stopIfTrue="1">
      <formula>VLOOKUP(AU299&amp; "_1mM",CheckList,3,FALSE)=TRUE</formula>
    </cfRule>
    <cfRule type="expression" dxfId="203" priority="1508" stopIfTrue="1">
      <formula>$BM$159=TRUE</formula>
    </cfRule>
  </conditionalFormatting>
  <conditionalFormatting sqref="AU301">
    <cfRule type="expression" dxfId="202" priority="1523" stopIfTrue="1">
      <formula>VLOOKUP(AU301,CheckList,3,FALSE)=TRUE</formula>
    </cfRule>
    <cfRule type="expression" dxfId="201" priority="1525" stopIfTrue="1">
      <formula>$BM$159=TRUE</formula>
    </cfRule>
    <cfRule type="expression" dxfId="200" priority="1524" stopIfTrue="1">
      <formula>VLOOKUP(AU301&amp; "_1mM",CheckList,3,FALSE)=TRUE</formula>
    </cfRule>
  </conditionalFormatting>
  <conditionalFormatting sqref="AU303">
    <cfRule type="expression" dxfId="199" priority="1540" stopIfTrue="1">
      <formula>VLOOKUP(AU303,CheckList,3,FALSE)=TRUE</formula>
    </cfRule>
    <cfRule type="expression" dxfId="198" priority="1542" stopIfTrue="1">
      <formula>$BM$159=TRUE</formula>
    </cfRule>
    <cfRule type="expression" dxfId="197" priority="1541" stopIfTrue="1">
      <formula>VLOOKUP(AU303&amp; "_1mM",CheckList,3,FALSE)=TRUE</formula>
    </cfRule>
  </conditionalFormatting>
  <conditionalFormatting sqref="AU305">
    <cfRule type="expression" dxfId="196" priority="1560" stopIfTrue="1">
      <formula>$BM$159=TRUE</formula>
    </cfRule>
    <cfRule type="expression" dxfId="195" priority="1559" stopIfTrue="1">
      <formula>VLOOKUP(AU305&amp; "_1mM",CheckList,3,FALSE)=TRUE</formula>
    </cfRule>
    <cfRule type="expression" dxfId="194" priority="1558" stopIfTrue="1">
      <formula>VLOOKUP(AU305,CheckList,3,FALSE)=TRUE</formula>
    </cfRule>
  </conditionalFormatting>
  <conditionalFormatting sqref="AU307">
    <cfRule type="expression" dxfId="193" priority="1576" stopIfTrue="1">
      <formula>VLOOKUP(AU307,CheckList,3,FALSE)=TRUE</formula>
    </cfRule>
    <cfRule type="expression" dxfId="192" priority="1577" stopIfTrue="1">
      <formula>VLOOKUP(AU307&amp; "_1mM",CheckList,3,FALSE)=TRUE</formula>
    </cfRule>
    <cfRule type="expression" dxfId="191" priority="1578" stopIfTrue="1">
      <formula>$BM$159=TRUE</formula>
    </cfRule>
  </conditionalFormatting>
  <conditionalFormatting sqref="AU309">
    <cfRule type="expression" dxfId="190" priority="1596" stopIfTrue="1">
      <formula>VLOOKUP(AU309&amp; "_1mM",CheckList,3,FALSE)=TRUE</formula>
    </cfRule>
    <cfRule type="expression" dxfId="189" priority="1595" stopIfTrue="1">
      <formula>VLOOKUP(AU309,CheckList,3,FALSE)=TRUE</formula>
    </cfRule>
    <cfRule type="expression" dxfId="188" priority="1597" stopIfTrue="1">
      <formula>$BM$159=TRUE</formula>
    </cfRule>
  </conditionalFormatting>
  <conditionalFormatting sqref="AU311">
    <cfRule type="expression" dxfId="187" priority="1614" stopIfTrue="1">
      <formula>$BM$159=TRUE</formula>
    </cfRule>
    <cfRule type="expression" dxfId="186" priority="1613" stopIfTrue="1">
      <formula>VLOOKUP(AU311&amp; "_1mM",CheckList,3,FALSE)=TRUE</formula>
    </cfRule>
    <cfRule type="expression" dxfId="185" priority="1612" stopIfTrue="1">
      <formula>VLOOKUP(AU311,CheckList,3,FALSE)=TRUE</formula>
    </cfRule>
  </conditionalFormatting>
  <conditionalFormatting sqref="AU313">
    <cfRule type="expression" dxfId="184" priority="208" stopIfTrue="1">
      <formula>$BM$159=TRUE</formula>
    </cfRule>
    <cfRule type="expression" dxfId="183" priority="207" stopIfTrue="1">
      <formula>VLOOKUP(AU313&amp; "_1mM",CheckList,3,FALSE)=TRUE</formula>
    </cfRule>
    <cfRule type="expression" dxfId="182" priority="206" stopIfTrue="1">
      <formula>VLOOKUP(AU313,CheckList,3,FALSE)=TRUE</formula>
    </cfRule>
  </conditionalFormatting>
  <conditionalFormatting sqref="AU315">
    <cfRule type="expression" dxfId="181" priority="166" stopIfTrue="1">
      <formula>VLOOKUP(AU315&amp; "_1mM",CheckList,3,FALSE)=TRUE</formula>
    </cfRule>
    <cfRule type="expression" dxfId="180" priority="167" stopIfTrue="1">
      <formula>$BM$159=TRUE</formula>
    </cfRule>
    <cfRule type="expression" dxfId="179" priority="165" stopIfTrue="1">
      <formula>VLOOKUP(AU315,CheckList,3,FALSE)=TRUE</formula>
    </cfRule>
  </conditionalFormatting>
  <conditionalFormatting sqref="AU317">
    <cfRule type="expression" dxfId="178" priority="170" stopIfTrue="1">
      <formula>$BM$159=TRUE</formula>
    </cfRule>
    <cfRule type="expression" dxfId="177" priority="169" stopIfTrue="1">
      <formula>VLOOKUP(AU317&amp; "_1mM",CheckList,3,FALSE)=TRUE</formula>
    </cfRule>
    <cfRule type="expression" dxfId="176" priority="168" stopIfTrue="1">
      <formula>VLOOKUP(AU317,CheckList,3,FALSE)=TRUE</formula>
    </cfRule>
  </conditionalFormatting>
  <conditionalFormatting sqref="AU319">
    <cfRule type="expression" dxfId="175" priority="116" stopIfTrue="1">
      <formula>VLOOKUP(AU319,CheckList,3,FALSE)=TRUE</formula>
    </cfRule>
    <cfRule type="expression" dxfId="174" priority="117" stopIfTrue="1">
      <formula>VLOOKUP(AU319&amp; "_1mM",CheckList,3,FALSE)=TRUE</formula>
    </cfRule>
    <cfRule type="expression" dxfId="173" priority="118" stopIfTrue="1">
      <formula>$BM$159=TRUE</formula>
    </cfRule>
  </conditionalFormatting>
  <conditionalFormatting sqref="AU321">
    <cfRule type="expression" dxfId="172" priority="98" stopIfTrue="1">
      <formula>$BM$159=TRUE</formula>
    </cfRule>
    <cfRule type="expression" dxfId="171" priority="97" stopIfTrue="1">
      <formula>VLOOKUP(AU321&amp; "_1mM",CheckList,3,FALSE)=TRUE</formula>
    </cfRule>
    <cfRule type="expression" dxfId="170" priority="96" stopIfTrue="1">
      <formula>VLOOKUP(AU321,CheckList,3,FALSE)=TRUE</formula>
    </cfRule>
  </conditionalFormatting>
  <conditionalFormatting sqref="AU327">
    <cfRule type="expression" dxfId="169" priority="1676" stopIfTrue="1">
      <formula>$BM$159=TRUE</formula>
    </cfRule>
    <cfRule type="expression" dxfId="168" priority="1675" stopIfTrue="1">
      <formula>VLOOKUP(AU327&amp; "_Cascade",CheckList,3,FALSE)=TRUE</formula>
    </cfRule>
  </conditionalFormatting>
  <conditionalFormatting sqref="AU329">
    <cfRule type="expression" dxfId="167" priority="1687" stopIfTrue="1">
      <formula>VLOOKUP(AU329&amp; "_Cascade",CheckList,3,FALSE)=TRUE</formula>
    </cfRule>
    <cfRule type="expression" dxfId="166" priority="1688" stopIfTrue="1">
      <formula>$BM$159=TRUE</formula>
    </cfRule>
  </conditionalFormatting>
  <conditionalFormatting sqref="AU331">
    <cfRule type="expression" dxfId="165" priority="1699" stopIfTrue="1">
      <formula>VLOOKUP(AU331&amp; "_Cascade",CheckList,3,FALSE)=TRUE</formula>
    </cfRule>
    <cfRule type="expression" dxfId="164" priority="1700" stopIfTrue="1">
      <formula>$BM$159=TRUE</formula>
    </cfRule>
  </conditionalFormatting>
  <conditionalFormatting sqref="AU337">
    <cfRule type="expression" dxfId="163" priority="1720" stopIfTrue="1">
      <formula>VLOOKUP(AU337&amp; "_Cascade",CheckList,3,FALSE)=TRUE</formula>
    </cfRule>
    <cfRule type="expression" dxfId="162" priority="1721" stopIfTrue="1">
      <formula>$BM$159=TRUE</formula>
    </cfRule>
  </conditionalFormatting>
  <conditionalFormatting sqref="BB164">
    <cfRule type="expression" dxfId="161" priority="291" stopIfTrue="1">
      <formula>VLOOKUP(AU164,CheckList,3,FALSE)=TRUE</formula>
    </cfRule>
  </conditionalFormatting>
  <conditionalFormatting sqref="BB166">
    <cfRule type="expression" dxfId="160" priority="311" stopIfTrue="1">
      <formula>VLOOKUP(AU166,CheckList,3,FALSE)=TRUE</formula>
    </cfRule>
  </conditionalFormatting>
  <conditionalFormatting sqref="BB168">
    <cfRule type="expression" dxfId="159" priority="331" stopIfTrue="1">
      <formula>VLOOKUP(AU168,CheckList,3,FALSE)=TRUE</formula>
    </cfRule>
  </conditionalFormatting>
  <conditionalFormatting sqref="BB170">
    <cfRule type="expression" dxfId="158" priority="351" stopIfTrue="1">
      <formula>VLOOKUP(AU170,CheckList,3,FALSE)=TRUE</formula>
    </cfRule>
  </conditionalFormatting>
  <conditionalFormatting sqref="BB172">
    <cfRule type="expression" dxfId="157" priority="371" stopIfTrue="1">
      <formula>VLOOKUP(AU172,CheckList,3,FALSE)=TRUE</formula>
    </cfRule>
  </conditionalFormatting>
  <conditionalFormatting sqref="BB174">
    <cfRule type="expression" dxfId="156" priority="391" stopIfTrue="1">
      <formula>VLOOKUP(AU174,CheckList,3,FALSE)=TRUE</formula>
    </cfRule>
  </conditionalFormatting>
  <conditionalFormatting sqref="BB176">
    <cfRule type="expression" dxfId="155" priority="411" stopIfTrue="1">
      <formula>VLOOKUP(AU176,CheckList,3,FALSE)=TRUE</formula>
    </cfRule>
  </conditionalFormatting>
  <conditionalFormatting sqref="BB178">
    <cfRule type="expression" dxfId="154" priority="431" stopIfTrue="1">
      <formula>VLOOKUP(AU178,CheckList,3,FALSE)=TRUE</formula>
    </cfRule>
  </conditionalFormatting>
  <conditionalFormatting sqref="BB180">
    <cfRule type="expression" dxfId="153" priority="451" stopIfTrue="1">
      <formula>VLOOKUP(AU180,CheckList,3,FALSE)=TRUE</formula>
    </cfRule>
  </conditionalFormatting>
  <conditionalFormatting sqref="BB182">
    <cfRule type="expression" dxfId="152" priority="471" stopIfTrue="1">
      <formula>VLOOKUP(AU182,CheckList,3,FALSE)=TRUE</formula>
    </cfRule>
  </conditionalFormatting>
  <conditionalFormatting sqref="BB184">
    <cfRule type="expression" dxfId="151" priority="491" stopIfTrue="1">
      <formula>VLOOKUP(AU184,CheckList,3,FALSE)=TRUE</formula>
    </cfRule>
  </conditionalFormatting>
  <conditionalFormatting sqref="BB186">
    <cfRule type="expression" dxfId="150" priority="511" stopIfTrue="1">
      <formula>VLOOKUP(AU186,CheckList,3,FALSE)=TRUE</formula>
    </cfRule>
  </conditionalFormatting>
  <conditionalFormatting sqref="BB188">
    <cfRule type="expression" dxfId="149" priority="531" stopIfTrue="1">
      <formula>VLOOKUP(AU188,CheckList,3,FALSE)=TRUE</formula>
    </cfRule>
  </conditionalFormatting>
  <conditionalFormatting sqref="BB190">
    <cfRule type="expression" dxfId="148" priority="551" stopIfTrue="1">
      <formula>VLOOKUP(AU190,CheckList,3,FALSE)=TRUE</formula>
    </cfRule>
  </conditionalFormatting>
  <conditionalFormatting sqref="BB192">
    <cfRule type="expression" dxfId="147" priority="571" stopIfTrue="1">
      <formula>VLOOKUP(AU192,CheckList,3,FALSE)=TRUE</formula>
    </cfRule>
  </conditionalFormatting>
  <conditionalFormatting sqref="BB194">
    <cfRule type="expression" dxfId="146" priority="591" stopIfTrue="1">
      <formula>VLOOKUP(AU194,CheckList,3,FALSE)=TRUE</formula>
    </cfRule>
  </conditionalFormatting>
  <conditionalFormatting sqref="BB196">
    <cfRule type="expression" dxfId="145" priority="611" stopIfTrue="1">
      <formula>VLOOKUP(AU196,CheckList,3,FALSE)=TRUE</formula>
    </cfRule>
  </conditionalFormatting>
  <conditionalFormatting sqref="BB198">
    <cfRule type="expression" dxfId="144" priority="631" stopIfTrue="1">
      <formula>VLOOKUP(AU198,CheckList,3,FALSE)=TRUE</formula>
    </cfRule>
  </conditionalFormatting>
  <conditionalFormatting sqref="BB200">
    <cfRule type="expression" dxfId="143" priority="651" stopIfTrue="1">
      <formula>VLOOKUP(AU200,CheckList,3,FALSE)=TRUE</formula>
    </cfRule>
  </conditionalFormatting>
  <conditionalFormatting sqref="BB202">
    <cfRule type="expression" dxfId="142" priority="671" stopIfTrue="1">
      <formula>VLOOKUP(AU202,CheckList,3,FALSE)=TRUE</formula>
    </cfRule>
  </conditionalFormatting>
  <conditionalFormatting sqref="BB204">
    <cfRule type="expression" dxfId="141" priority="691" stopIfTrue="1">
      <formula>VLOOKUP(AU204,CheckList,3,FALSE)=TRUE</formula>
    </cfRule>
  </conditionalFormatting>
  <conditionalFormatting sqref="BB206">
    <cfRule type="expression" dxfId="140" priority="711" stopIfTrue="1">
      <formula>VLOOKUP(AU206,CheckList,3,FALSE)=TRUE</formula>
    </cfRule>
  </conditionalFormatting>
  <conditionalFormatting sqref="BB208">
    <cfRule type="expression" dxfId="139" priority="731" stopIfTrue="1">
      <formula>VLOOKUP(AU208,CheckList,3,FALSE)=TRUE</formula>
    </cfRule>
  </conditionalFormatting>
  <conditionalFormatting sqref="BB210">
    <cfRule type="expression" dxfId="138" priority="751" stopIfTrue="1">
      <formula>VLOOKUP(AU210,CheckList,3,FALSE)=TRUE</formula>
    </cfRule>
  </conditionalFormatting>
  <conditionalFormatting sqref="BB212">
    <cfRule type="expression" dxfId="137" priority="771" stopIfTrue="1">
      <formula>VLOOKUP(AU212,CheckList,3,FALSE)=TRUE</formula>
    </cfRule>
  </conditionalFormatting>
  <conditionalFormatting sqref="BB214">
    <cfRule type="expression" dxfId="136" priority="791" stopIfTrue="1">
      <formula>VLOOKUP(AU214,CheckList,3,FALSE)=TRUE</formula>
    </cfRule>
  </conditionalFormatting>
  <conditionalFormatting sqref="BB216">
    <cfRule type="expression" dxfId="135" priority="811" stopIfTrue="1">
      <formula>VLOOKUP(AU216,CheckList,3,FALSE)=TRUE</formula>
    </cfRule>
  </conditionalFormatting>
  <conditionalFormatting sqref="BB218">
    <cfRule type="expression" dxfId="134" priority="831" stopIfTrue="1">
      <formula>VLOOKUP(AU218,CheckList,3,FALSE)=TRUE</formula>
    </cfRule>
  </conditionalFormatting>
  <conditionalFormatting sqref="BB220">
    <cfRule type="expression" dxfId="133" priority="851" stopIfTrue="1">
      <formula>VLOOKUP(AU220,CheckList,3,FALSE)=TRUE</formula>
    </cfRule>
  </conditionalFormatting>
  <conditionalFormatting sqref="BB222">
    <cfRule type="expression" dxfId="132" priority="871" stopIfTrue="1">
      <formula>VLOOKUP(AU222,CheckList,3,FALSE)=TRUE</formula>
    </cfRule>
  </conditionalFormatting>
  <conditionalFormatting sqref="BB224">
    <cfRule type="expression" dxfId="131" priority="232">
      <formula>VLOOKUP(AU224,CheckList,3,FALSE)=TRUE</formula>
    </cfRule>
  </conditionalFormatting>
  <conditionalFormatting sqref="BB226">
    <cfRule type="expression" dxfId="130" priority="891" stopIfTrue="1">
      <formula>VLOOKUP(AU226,CheckList,3,FALSE)=TRUE</formula>
    </cfRule>
  </conditionalFormatting>
  <conditionalFormatting sqref="BB231">
    <cfRule type="expression" dxfId="129" priority="909" stopIfTrue="1">
      <formula>VLOOKUP(AU231,CheckList,3,FALSE)=TRUE</formula>
    </cfRule>
  </conditionalFormatting>
  <conditionalFormatting sqref="BB233">
    <cfRule type="expression" dxfId="128" priority="927" stopIfTrue="1">
      <formula>VLOOKUP(AU233,CheckList,3,FALSE)=TRUE</formula>
    </cfRule>
  </conditionalFormatting>
  <conditionalFormatting sqref="BB235">
    <cfRule type="expression" dxfId="127" priority="946" stopIfTrue="1">
      <formula>VLOOKUP(AU235,CheckList,3,FALSE)=TRUE</formula>
    </cfRule>
  </conditionalFormatting>
  <conditionalFormatting sqref="BB237">
    <cfRule type="expression" dxfId="126" priority="962" stopIfTrue="1">
      <formula>VLOOKUP(AU237,CheckList,3,FALSE)=TRUE</formula>
    </cfRule>
  </conditionalFormatting>
  <conditionalFormatting sqref="BB239">
    <cfRule type="expression" dxfId="125" priority="979" stopIfTrue="1">
      <formula>VLOOKUP(AU239,CheckList,3,FALSE)=TRUE</formula>
    </cfRule>
  </conditionalFormatting>
  <conditionalFormatting sqref="BB241">
    <cfRule type="expression" dxfId="124" priority="999" stopIfTrue="1">
      <formula>VLOOKUP(AU241,CheckList,3,FALSE)=TRUE</formula>
    </cfRule>
  </conditionalFormatting>
  <conditionalFormatting sqref="BB243">
    <cfRule type="expression" dxfId="123" priority="1018" stopIfTrue="1">
      <formula>VLOOKUP(AU243,CheckList,3,FALSE)=TRUE</formula>
    </cfRule>
  </conditionalFormatting>
  <conditionalFormatting sqref="BB245">
    <cfRule type="expression" dxfId="122" priority="1037" stopIfTrue="1">
      <formula>VLOOKUP(AU245,CheckList,3,FALSE)=TRUE</formula>
    </cfRule>
  </conditionalFormatting>
  <conditionalFormatting sqref="BB247">
    <cfRule type="expression" dxfId="121" priority="1055" stopIfTrue="1">
      <formula>VLOOKUP(AU247,CheckList,3,FALSE)=TRUE</formula>
    </cfRule>
  </conditionalFormatting>
  <conditionalFormatting sqref="BB249">
    <cfRule type="expression" dxfId="120" priority="1073" stopIfTrue="1">
      <formula>VLOOKUP(AU249,CheckList,3,FALSE)=TRUE</formula>
    </cfRule>
  </conditionalFormatting>
  <conditionalFormatting sqref="BB251">
    <cfRule type="expression" dxfId="119" priority="1091" stopIfTrue="1">
      <formula>VLOOKUP(AU251,CheckList,3,FALSE)=TRUE</formula>
    </cfRule>
  </conditionalFormatting>
  <conditionalFormatting sqref="BB253">
    <cfRule type="expression" dxfId="118" priority="1109" stopIfTrue="1">
      <formula>VLOOKUP(AU253,CheckList,3,FALSE)=TRUE</formula>
    </cfRule>
  </conditionalFormatting>
  <conditionalFormatting sqref="BB255">
    <cfRule type="expression" dxfId="117" priority="1126" stopIfTrue="1">
      <formula>VLOOKUP(AU255,CheckList,3,FALSE)=TRUE</formula>
    </cfRule>
  </conditionalFormatting>
  <conditionalFormatting sqref="BB257">
    <cfRule type="expression" dxfId="116" priority="1145" stopIfTrue="1">
      <formula>VLOOKUP(AU257,CheckList,3,FALSE)=TRUE</formula>
    </cfRule>
  </conditionalFormatting>
  <conditionalFormatting sqref="BB259">
    <cfRule type="expression" dxfId="115" priority="1163" stopIfTrue="1">
      <formula>VLOOKUP(AU259,CheckList,3,FALSE)=TRUE</formula>
    </cfRule>
  </conditionalFormatting>
  <conditionalFormatting sqref="BB261">
    <cfRule type="expression" dxfId="114" priority="1180" stopIfTrue="1">
      <formula>VLOOKUP(AU261,CheckList,3,FALSE)=TRUE</formula>
    </cfRule>
  </conditionalFormatting>
  <conditionalFormatting sqref="BB263">
    <cfRule type="expression" dxfId="113" priority="1197" stopIfTrue="1">
      <formula>VLOOKUP(AU263,CheckList,3,FALSE)=TRUE</formula>
    </cfRule>
  </conditionalFormatting>
  <conditionalFormatting sqref="BB265">
    <cfRule type="expression" dxfId="112" priority="1216" stopIfTrue="1">
      <formula>VLOOKUP(AU265,CheckList,3,FALSE)=TRUE</formula>
    </cfRule>
  </conditionalFormatting>
  <conditionalFormatting sqref="BB267">
    <cfRule type="expression" dxfId="111" priority="1233" stopIfTrue="1">
      <formula>VLOOKUP(AU267,CheckList,3,FALSE)=TRUE</formula>
    </cfRule>
  </conditionalFormatting>
  <conditionalFormatting sqref="BB269">
    <cfRule type="expression" dxfId="110" priority="1249" stopIfTrue="1">
      <formula>VLOOKUP(AU269,CheckList,3,FALSE)=TRUE</formula>
    </cfRule>
  </conditionalFormatting>
  <conditionalFormatting sqref="BB271">
    <cfRule type="expression" dxfId="109" priority="1266" stopIfTrue="1">
      <formula>VLOOKUP(AU271,CheckList,3,FALSE)=TRUE</formula>
    </cfRule>
  </conditionalFormatting>
  <conditionalFormatting sqref="BB273">
    <cfRule type="expression" dxfId="108" priority="1282" stopIfTrue="1">
      <formula>VLOOKUP(AU273,CheckList,3,FALSE)=TRUE</formula>
    </cfRule>
  </conditionalFormatting>
  <conditionalFormatting sqref="BB275">
    <cfRule type="expression" dxfId="107" priority="1299" stopIfTrue="1">
      <formula>VLOOKUP(AU275,CheckList,3,FALSE)=TRUE</formula>
    </cfRule>
  </conditionalFormatting>
  <conditionalFormatting sqref="BB277">
    <cfRule type="expression" dxfId="106" priority="1315" stopIfTrue="1">
      <formula>VLOOKUP(AU277,CheckList,3,FALSE)=TRUE</formula>
    </cfRule>
  </conditionalFormatting>
  <conditionalFormatting sqref="BB279">
    <cfRule type="expression" dxfId="105" priority="1333" stopIfTrue="1">
      <formula>VLOOKUP(AU279,CheckList,3,FALSE)=TRUE</formula>
    </cfRule>
  </conditionalFormatting>
  <conditionalFormatting sqref="BB281">
    <cfRule type="expression" dxfId="104" priority="1352" stopIfTrue="1">
      <formula>VLOOKUP(AU281,CheckList,3,FALSE)=TRUE</formula>
    </cfRule>
  </conditionalFormatting>
  <conditionalFormatting sqref="BB283">
    <cfRule type="expression" dxfId="103" priority="1370" stopIfTrue="1">
      <formula>VLOOKUP(AU283,CheckList,3,FALSE)=TRUE</formula>
    </cfRule>
  </conditionalFormatting>
  <conditionalFormatting sqref="BB285">
    <cfRule type="expression" dxfId="102" priority="1389" stopIfTrue="1">
      <formula>VLOOKUP(AU285,CheckList,3,FALSE)=TRUE</formula>
    </cfRule>
  </conditionalFormatting>
  <conditionalFormatting sqref="BB287">
    <cfRule type="expression" dxfId="101" priority="1406" stopIfTrue="1">
      <formula>VLOOKUP(AU287,CheckList,3,FALSE)=TRUE</formula>
    </cfRule>
  </conditionalFormatting>
  <conditionalFormatting sqref="BB289">
    <cfRule type="expression" dxfId="100" priority="1423" stopIfTrue="1">
      <formula>VLOOKUP(AU289,CheckList,3,FALSE)=TRUE</formula>
    </cfRule>
  </conditionalFormatting>
  <conditionalFormatting sqref="BB291">
    <cfRule type="expression" dxfId="99" priority="1440" stopIfTrue="1">
      <formula>VLOOKUP(AU291,CheckList,3,FALSE)=TRUE</formula>
    </cfRule>
  </conditionalFormatting>
  <conditionalFormatting sqref="BB293">
    <cfRule type="expression" dxfId="98" priority="1458" stopIfTrue="1">
      <formula>VLOOKUP(AU293,CheckList,3,FALSE)=TRUE</formula>
    </cfRule>
  </conditionalFormatting>
  <conditionalFormatting sqref="BB295">
    <cfRule type="expression" dxfId="97" priority="1475" stopIfTrue="1">
      <formula>VLOOKUP(AU295,CheckList,3,FALSE)=TRUE</formula>
    </cfRule>
  </conditionalFormatting>
  <conditionalFormatting sqref="BB297">
    <cfRule type="expression" dxfId="96" priority="1492" stopIfTrue="1">
      <formula>VLOOKUP(AU297,CheckList,3,FALSE)=TRUE</formula>
    </cfRule>
  </conditionalFormatting>
  <conditionalFormatting sqref="BB299">
    <cfRule type="expression" dxfId="95" priority="1509" stopIfTrue="1">
      <formula>VLOOKUP(AU299,CheckList,3,FALSE)=TRUE</formula>
    </cfRule>
  </conditionalFormatting>
  <conditionalFormatting sqref="BB301">
    <cfRule type="expression" dxfId="94" priority="1526" stopIfTrue="1">
      <formula>VLOOKUP(AU301,CheckList,3,FALSE)=TRUE</formula>
    </cfRule>
  </conditionalFormatting>
  <conditionalFormatting sqref="BB303">
    <cfRule type="expression" dxfId="93" priority="1543" stopIfTrue="1">
      <formula>VLOOKUP(AU303,CheckList,3,FALSE)=TRUE</formula>
    </cfRule>
  </conditionalFormatting>
  <conditionalFormatting sqref="BB305">
    <cfRule type="expression" dxfId="92" priority="1561" stopIfTrue="1">
      <formula>VLOOKUP(AU305,CheckList,3,FALSE)=TRUE</formula>
    </cfRule>
  </conditionalFormatting>
  <conditionalFormatting sqref="BB307">
    <cfRule type="expression" dxfId="91" priority="1579" stopIfTrue="1">
      <formula>VLOOKUP(AU307,CheckList,3,FALSE)=TRUE</formula>
    </cfRule>
  </conditionalFormatting>
  <conditionalFormatting sqref="BB309">
    <cfRule type="expression" dxfId="90" priority="1598" stopIfTrue="1">
      <formula>VLOOKUP(AU309,CheckList,3,FALSE)=TRUE</formula>
    </cfRule>
  </conditionalFormatting>
  <conditionalFormatting sqref="BB311">
    <cfRule type="expression" dxfId="89" priority="1615" stopIfTrue="1">
      <formula>VLOOKUP(AU311,CheckList,3,FALSE)=TRUE</formula>
    </cfRule>
  </conditionalFormatting>
  <conditionalFormatting sqref="BB313">
    <cfRule type="expression" dxfId="88" priority="1631" stopIfTrue="1">
      <formula>VLOOKUP(AU313,CheckList,3,FALSE)=TRUE</formula>
    </cfRule>
  </conditionalFormatting>
  <conditionalFormatting sqref="BB315">
    <cfRule type="expression" dxfId="87" priority="1649" stopIfTrue="1">
      <formula>VLOOKUP(AU315,CheckList,3,FALSE)=TRUE</formula>
    </cfRule>
  </conditionalFormatting>
  <conditionalFormatting sqref="BB317">
    <cfRule type="expression" dxfId="86" priority="171" stopIfTrue="1">
      <formula>VLOOKUP(AU317,CheckList,3,FALSE)=TRUE</formula>
    </cfRule>
  </conditionalFormatting>
  <conditionalFormatting sqref="BB319">
    <cfRule type="expression" dxfId="85" priority="119" stopIfTrue="1">
      <formula>VLOOKUP(AU319,CheckList,3,FALSE)=TRUE</formula>
    </cfRule>
  </conditionalFormatting>
  <conditionalFormatting sqref="BB321">
    <cfRule type="expression" dxfId="84" priority="99" stopIfTrue="1">
      <formula>VLOOKUP(AU321,CheckList,3,FALSE)=TRUE</formula>
    </cfRule>
  </conditionalFormatting>
  <conditionalFormatting sqref="BD164">
    <cfRule type="expression" dxfId="83" priority="292" stopIfTrue="1">
      <formula>VLOOKUP(AU164&amp; "_1mM",CheckList,3,FALSE)=TRUE</formula>
    </cfRule>
  </conditionalFormatting>
  <conditionalFormatting sqref="BD166">
    <cfRule type="expression" dxfId="82" priority="312" stopIfTrue="1">
      <formula>VLOOKUP(AU166&amp; "_1mM",CheckList,3,FALSE)=TRUE</formula>
    </cfRule>
  </conditionalFormatting>
  <conditionalFormatting sqref="BD168">
    <cfRule type="expression" dxfId="81" priority="332" stopIfTrue="1">
      <formula>VLOOKUP(AU168&amp; "_1mM",CheckList,3,FALSE)=TRUE</formula>
    </cfRule>
  </conditionalFormatting>
  <conditionalFormatting sqref="BD170">
    <cfRule type="expression" dxfId="80" priority="352" stopIfTrue="1">
      <formula>VLOOKUP(AU170&amp; "_1mM",CheckList,3,FALSE)=TRUE</formula>
    </cfRule>
  </conditionalFormatting>
  <conditionalFormatting sqref="BD172">
    <cfRule type="expression" dxfId="79" priority="372" stopIfTrue="1">
      <formula>VLOOKUP(AU172&amp; "_1mM",CheckList,3,FALSE)=TRUE</formula>
    </cfRule>
  </conditionalFormatting>
  <conditionalFormatting sqref="BD174">
    <cfRule type="expression" dxfId="78" priority="392" stopIfTrue="1">
      <formula>VLOOKUP(AU174&amp; "_1mM",CheckList,3,FALSE)=TRUE</formula>
    </cfRule>
  </conditionalFormatting>
  <conditionalFormatting sqref="BD176">
    <cfRule type="expression" dxfId="77" priority="412" stopIfTrue="1">
      <formula>VLOOKUP(AU176&amp; "_1mM",CheckList,3,FALSE)=TRUE</formula>
    </cfRule>
  </conditionalFormatting>
  <conditionalFormatting sqref="BD178">
    <cfRule type="expression" dxfId="76" priority="432" stopIfTrue="1">
      <formula>VLOOKUP(AU178&amp; "_1mM",CheckList,3,FALSE)=TRUE</formula>
    </cfRule>
  </conditionalFormatting>
  <conditionalFormatting sqref="BD180">
    <cfRule type="expression" dxfId="75" priority="452" stopIfTrue="1">
      <formula>VLOOKUP(AU180&amp; "_1mM",CheckList,3,FALSE)=TRUE</formula>
    </cfRule>
  </conditionalFormatting>
  <conditionalFormatting sqref="BD182">
    <cfRule type="expression" dxfId="74" priority="472" stopIfTrue="1">
      <formula>VLOOKUP(AU182&amp; "_1mM",CheckList,3,FALSE)=TRUE</formula>
    </cfRule>
  </conditionalFormatting>
  <conditionalFormatting sqref="BD184">
    <cfRule type="expression" dxfId="73" priority="492" stopIfTrue="1">
      <formula>VLOOKUP(AU184&amp; "_1mM",CheckList,3,FALSE)=TRUE</formula>
    </cfRule>
  </conditionalFormatting>
  <conditionalFormatting sqref="BD186">
    <cfRule type="expression" dxfId="72" priority="512" stopIfTrue="1">
      <formula>VLOOKUP(AU186&amp; "_1mM",CheckList,3,FALSE)=TRUE</formula>
    </cfRule>
  </conditionalFormatting>
  <conditionalFormatting sqref="BD188">
    <cfRule type="expression" dxfId="71" priority="532" stopIfTrue="1">
      <formula>VLOOKUP(AU188&amp; "_1mM",CheckList,3,FALSE)=TRUE</formula>
    </cfRule>
  </conditionalFormatting>
  <conditionalFormatting sqref="BD190">
    <cfRule type="expression" dxfId="70" priority="552" stopIfTrue="1">
      <formula>VLOOKUP(AU190&amp; "_1mM",CheckList,3,FALSE)=TRUE</formula>
    </cfRule>
  </conditionalFormatting>
  <conditionalFormatting sqref="BD192">
    <cfRule type="expression" dxfId="69" priority="572" stopIfTrue="1">
      <formula>VLOOKUP(AU192&amp; "_1mM",CheckList,3,FALSE)=TRUE</formula>
    </cfRule>
  </conditionalFormatting>
  <conditionalFormatting sqref="BD194">
    <cfRule type="expression" dxfId="68" priority="592" stopIfTrue="1">
      <formula>VLOOKUP(AU194&amp; "_1mM",CheckList,3,FALSE)=TRUE</formula>
    </cfRule>
  </conditionalFormatting>
  <conditionalFormatting sqref="BD196">
    <cfRule type="expression" dxfId="67" priority="612" stopIfTrue="1">
      <formula>VLOOKUP(AU196&amp; "_1mM",CheckList,3,FALSE)=TRUE</formula>
    </cfRule>
  </conditionalFormatting>
  <conditionalFormatting sqref="BD198">
    <cfRule type="expression" dxfId="66" priority="632" stopIfTrue="1">
      <formula>VLOOKUP(AU198&amp; "_1mM",CheckList,3,FALSE)=TRUE</formula>
    </cfRule>
  </conditionalFormatting>
  <conditionalFormatting sqref="BD200">
    <cfRule type="expression" dxfId="65" priority="652" stopIfTrue="1">
      <formula>VLOOKUP(AU200&amp; "_1mM",CheckList,3,FALSE)=TRUE</formula>
    </cfRule>
  </conditionalFormatting>
  <conditionalFormatting sqref="BD202">
    <cfRule type="expression" dxfId="64" priority="672" stopIfTrue="1">
      <formula>VLOOKUP(AU202&amp; "_1mM",CheckList,3,FALSE)=TRUE</formula>
    </cfRule>
  </conditionalFormatting>
  <conditionalFormatting sqref="BD204">
    <cfRule type="expression" dxfId="63" priority="692" stopIfTrue="1">
      <formula>VLOOKUP(AU204&amp; "_1mM",CheckList,3,FALSE)=TRUE</formula>
    </cfRule>
  </conditionalFormatting>
  <conditionalFormatting sqref="BD206">
    <cfRule type="expression" dxfId="62" priority="712" stopIfTrue="1">
      <formula>VLOOKUP(AU206&amp; "_1mM",CheckList,3,FALSE)=TRUE</formula>
    </cfRule>
  </conditionalFormatting>
  <conditionalFormatting sqref="BD208">
    <cfRule type="expression" dxfId="61" priority="732" stopIfTrue="1">
      <formula>VLOOKUP(AU208&amp; "_1mM",CheckList,3,FALSE)=TRUE</formula>
    </cfRule>
  </conditionalFormatting>
  <conditionalFormatting sqref="BD210">
    <cfRule type="expression" dxfId="60" priority="752" stopIfTrue="1">
      <formula>VLOOKUP(AU210&amp; "_1mM",CheckList,3,FALSE)=TRUE</formula>
    </cfRule>
  </conditionalFormatting>
  <conditionalFormatting sqref="BD212">
    <cfRule type="expression" dxfId="59" priority="772" stopIfTrue="1">
      <formula>VLOOKUP(AU212&amp; "_1mM",CheckList,3,FALSE)=TRUE</formula>
    </cfRule>
  </conditionalFormatting>
  <conditionalFormatting sqref="BD214">
    <cfRule type="expression" dxfId="58" priority="792" stopIfTrue="1">
      <formula>VLOOKUP(AU214&amp; "_1mM",CheckList,3,FALSE)=TRUE</formula>
    </cfRule>
  </conditionalFormatting>
  <conditionalFormatting sqref="BD216">
    <cfRule type="expression" dxfId="57" priority="812" stopIfTrue="1">
      <formula>VLOOKUP(AU216&amp; "_1mM",CheckList,3,FALSE)=TRUE</formula>
    </cfRule>
  </conditionalFormatting>
  <conditionalFormatting sqref="BD218">
    <cfRule type="expression" dxfId="56" priority="832" stopIfTrue="1">
      <formula>VLOOKUP(AU218&amp; "_1mM",CheckList,3,FALSE)=TRUE</formula>
    </cfRule>
  </conditionalFormatting>
  <conditionalFormatting sqref="BD220">
    <cfRule type="expression" dxfId="55" priority="852" stopIfTrue="1">
      <formula>VLOOKUP(AU220&amp; "_1mM",CheckList,3,FALSE)=TRUE</formula>
    </cfRule>
  </conditionalFormatting>
  <conditionalFormatting sqref="BD222">
    <cfRule type="expression" dxfId="54" priority="872" stopIfTrue="1">
      <formula>VLOOKUP(AU222&amp; "_1mM",CheckList,3,FALSE)=TRUE</formula>
    </cfRule>
  </conditionalFormatting>
  <conditionalFormatting sqref="BD224">
    <cfRule type="expression" dxfId="53" priority="231">
      <formula>VLOOKUP(AU224&amp; "_1mM",CheckList,3,FALSE)=TRUE</formula>
    </cfRule>
  </conditionalFormatting>
  <conditionalFormatting sqref="BD226">
    <cfRule type="expression" dxfId="52" priority="892" stopIfTrue="1">
      <formula>VLOOKUP(AU226&amp; "_1mM",CheckList,3,FALSE)=TRUE</formula>
    </cfRule>
  </conditionalFormatting>
  <conditionalFormatting sqref="BD231">
    <cfRule type="expression" dxfId="51" priority="910" stopIfTrue="1">
      <formula>VLOOKUP(AU231&amp; "_1mM",CheckList,3,FALSE)=TRUE</formula>
    </cfRule>
  </conditionalFormatting>
  <conditionalFormatting sqref="BD233">
    <cfRule type="expression" dxfId="50" priority="928" stopIfTrue="1">
      <formula>VLOOKUP(AU233&amp; "_1mM",CheckList,3,FALSE)=TRUE</formula>
    </cfRule>
  </conditionalFormatting>
  <conditionalFormatting sqref="BD235">
    <cfRule type="expression" dxfId="49" priority="1" stopIfTrue="1">
      <formula>VLOOKUP(AU235&amp; "_1mM",CheckList,3,FALSE)=TRUE</formula>
    </cfRule>
  </conditionalFormatting>
  <conditionalFormatting sqref="BD237">
    <cfRule type="expression" dxfId="48" priority="200" stopIfTrue="1">
      <formula>VLOOKUP(AU237&amp; "_1mM",CheckList,3,FALSE)=TRUE</formula>
    </cfRule>
  </conditionalFormatting>
  <conditionalFormatting sqref="BD239">
    <cfRule type="expression" dxfId="47" priority="980" stopIfTrue="1">
      <formula>VLOOKUP(AU239&amp; "_1mM",CheckList,3,FALSE)=TRUE</formula>
    </cfRule>
  </conditionalFormatting>
  <conditionalFormatting sqref="BD241">
    <cfRule type="expression" dxfId="46" priority="2" stopIfTrue="1">
      <formula>VLOOKUP(AU241&amp; "_1mM",CheckList,3,FALSE)=TRUE</formula>
    </cfRule>
  </conditionalFormatting>
  <conditionalFormatting sqref="BD243">
    <cfRule type="expression" dxfId="45" priority="1019" stopIfTrue="1">
      <formula>VLOOKUP(AU243&amp; "_1mM",CheckList,3,FALSE)=TRUE</formula>
    </cfRule>
  </conditionalFormatting>
  <conditionalFormatting sqref="BD245">
    <cfRule type="expression" dxfId="44" priority="1038" stopIfTrue="1">
      <formula>VLOOKUP(AU245&amp; "_1mM",CheckList,3,FALSE)=TRUE</formula>
    </cfRule>
  </conditionalFormatting>
  <conditionalFormatting sqref="BD247">
    <cfRule type="expression" dxfId="43" priority="3" stopIfTrue="1">
      <formula>VLOOKUP(AU247&amp; "_1mM",CheckList,3,FALSE)=TRUE</formula>
    </cfRule>
  </conditionalFormatting>
  <conditionalFormatting sqref="BD249">
    <cfRule type="expression" dxfId="42" priority="4" stopIfTrue="1">
      <formula>VLOOKUP(AU249&amp; "_1mM",CheckList,3,FALSE)=TRUE</formula>
    </cfRule>
  </conditionalFormatting>
  <conditionalFormatting sqref="BD251">
    <cfRule type="expression" dxfId="41" priority="5" stopIfTrue="1">
      <formula>VLOOKUP(AU251&amp; "_1mM",CheckList,3,FALSE)=TRUE</formula>
    </cfRule>
  </conditionalFormatting>
  <conditionalFormatting sqref="BD253">
    <cfRule type="expression" dxfId="40" priority="1110" stopIfTrue="1">
      <formula>VLOOKUP(AU253&amp; "_1mM",CheckList,3,FALSE)=TRUE</formula>
    </cfRule>
  </conditionalFormatting>
  <conditionalFormatting sqref="BD255">
    <cfRule type="expression" dxfId="39" priority="1127" stopIfTrue="1">
      <formula>VLOOKUP(AU255&amp; "_1mM",CheckList,3,FALSE)=TRUE</formula>
    </cfRule>
  </conditionalFormatting>
  <conditionalFormatting sqref="BD257">
    <cfRule type="expression" dxfId="38" priority="1146" stopIfTrue="1">
      <formula>VLOOKUP(AU257&amp; "_1mM",CheckList,3,FALSE)=TRUE</formula>
    </cfRule>
  </conditionalFormatting>
  <conditionalFormatting sqref="BD259">
    <cfRule type="expression" dxfId="37" priority="6" stopIfTrue="1">
      <formula>VLOOKUP(AU259&amp; "_1mM",CheckList,3,FALSE)=TRUE</formula>
    </cfRule>
  </conditionalFormatting>
  <conditionalFormatting sqref="BD261">
    <cfRule type="expression" dxfId="36" priority="7" stopIfTrue="1">
      <formula>VLOOKUP(AU261&amp; "_1mM",CheckList,3,FALSE)=TRUE</formula>
    </cfRule>
  </conditionalFormatting>
  <conditionalFormatting sqref="BD263">
    <cfRule type="expression" dxfId="35" priority="8" stopIfTrue="1">
      <formula>VLOOKUP(AU263&amp; "_1mM",CheckList,3,FALSE)=TRUE</formula>
    </cfRule>
  </conditionalFormatting>
  <conditionalFormatting sqref="BD265">
    <cfRule type="expression" dxfId="34" priority="195" stopIfTrue="1">
      <formula>VLOOKUP(AU265&amp; "_1mM",CheckList,3,FALSE)=TRUE</formula>
    </cfRule>
  </conditionalFormatting>
  <conditionalFormatting sqref="BD267">
    <cfRule type="expression" dxfId="33" priority="136" stopIfTrue="1">
      <formula>VLOOKUP(AU267&amp; "_1mM",CheckList,3,FALSE)=TRUE</formula>
    </cfRule>
  </conditionalFormatting>
  <conditionalFormatting sqref="BD269">
    <cfRule type="expression" dxfId="32" priority="9" stopIfTrue="1">
      <formula>VLOOKUP(AU269&amp; "_1mM",CheckList,3,FALSE)=TRUE</formula>
    </cfRule>
  </conditionalFormatting>
  <conditionalFormatting sqref="BD271">
    <cfRule type="expression" dxfId="31" priority="138" stopIfTrue="1">
      <formula>VLOOKUP(AU271&amp; "_1mM",CheckList,3,FALSE)=TRUE</formula>
    </cfRule>
  </conditionalFormatting>
  <conditionalFormatting sqref="BD273">
    <cfRule type="expression" dxfId="30" priority="10" stopIfTrue="1">
      <formula>VLOOKUP(AU273&amp; "_1mM",CheckList,3,FALSE)=TRUE</formula>
    </cfRule>
  </conditionalFormatting>
  <conditionalFormatting sqref="BD275">
    <cfRule type="expression" dxfId="29" priority="191" stopIfTrue="1">
      <formula>VLOOKUP(AU275&amp; "_1mM",CheckList,3,FALSE)=TRUE</formula>
    </cfRule>
  </conditionalFormatting>
  <conditionalFormatting sqref="BD277">
    <cfRule type="expression" dxfId="28" priority="11" stopIfTrue="1">
      <formula>VLOOKUP(AU277&amp; "_1mM",CheckList,3,FALSE)=TRUE</formula>
    </cfRule>
  </conditionalFormatting>
  <conditionalFormatting sqref="BD279">
    <cfRule type="expression" dxfId="27" priority="12" stopIfTrue="1">
      <formula>VLOOKUP(AU279&amp; "_1mM",CheckList,3,FALSE)=TRUE</formula>
    </cfRule>
  </conditionalFormatting>
  <conditionalFormatting sqref="BD281">
    <cfRule type="expression" dxfId="26" priority="13" stopIfTrue="1">
      <formula>VLOOKUP(AU281&amp; "_1mM",CheckList,3,FALSE)=TRUE</formula>
    </cfRule>
  </conditionalFormatting>
  <conditionalFormatting sqref="BD283">
    <cfRule type="expression" dxfId="25" priority="1371" stopIfTrue="1">
      <formula>VLOOKUP(AU283&amp; "_1mM",CheckList,3,FALSE)=TRUE</formula>
    </cfRule>
  </conditionalFormatting>
  <conditionalFormatting sqref="BD285">
    <cfRule type="expression" dxfId="24" priority="14" stopIfTrue="1">
      <formula>VLOOKUP(AU285&amp; "_1mM",CheckList,3,FALSE)=TRUE</formula>
    </cfRule>
  </conditionalFormatting>
  <conditionalFormatting sqref="BD287">
    <cfRule type="expression" dxfId="23" priority="146" stopIfTrue="1">
      <formula>VLOOKUP(AU287&amp; "_1mM",CheckList,3,FALSE)=TRUE</formula>
    </cfRule>
  </conditionalFormatting>
  <conditionalFormatting sqref="BD289">
    <cfRule type="expression" dxfId="22" priority="15" stopIfTrue="1">
      <formula>VLOOKUP(AU289&amp; "_1mM",CheckList,3,FALSE)=TRUE</formula>
    </cfRule>
  </conditionalFormatting>
  <conditionalFormatting sqref="BD291">
    <cfRule type="expression" dxfId="21" priority="16" stopIfTrue="1">
      <formula>VLOOKUP(AU291&amp; "_1mM",CheckList,3,FALSE)=TRUE</formula>
    </cfRule>
  </conditionalFormatting>
  <conditionalFormatting sqref="BD293">
    <cfRule type="expression" dxfId="20" priority="185" stopIfTrue="1">
      <formula>VLOOKUP(AU293&amp; "_1mM",CheckList,3,FALSE)=TRUE</formula>
    </cfRule>
  </conditionalFormatting>
  <conditionalFormatting sqref="BD295">
    <cfRule type="expression" dxfId="19" priority="17" stopIfTrue="1">
      <formula>VLOOKUP(AU295&amp; "_1mM",CheckList,3,FALSE)=TRUE</formula>
    </cfRule>
  </conditionalFormatting>
  <conditionalFormatting sqref="BD297">
    <cfRule type="expression" dxfId="18" priority="151" stopIfTrue="1">
      <formula>VLOOKUP(AU297&amp; "_1mM",CheckList,3,FALSE)=TRUE</formula>
    </cfRule>
  </conditionalFormatting>
  <conditionalFormatting sqref="BD299">
    <cfRule type="expression" dxfId="17" priority="18" stopIfTrue="1">
      <formula>VLOOKUP(AU299&amp; "_1mM",CheckList,3,FALSE)=TRUE</formula>
    </cfRule>
  </conditionalFormatting>
  <conditionalFormatting sqref="BD301">
    <cfRule type="expression" dxfId="16" priority="153" stopIfTrue="1">
      <formula>VLOOKUP(AU301&amp; "_1mM",CheckList,3,FALSE)=TRUE</formula>
    </cfRule>
  </conditionalFormatting>
  <conditionalFormatting sqref="BD303">
    <cfRule type="expression" dxfId="15" priority="154" stopIfTrue="1">
      <formula>VLOOKUP(AU303&amp; "_1mM",CheckList,3,FALSE)=TRUE</formula>
    </cfRule>
  </conditionalFormatting>
  <conditionalFormatting sqref="BD305">
    <cfRule type="expression" dxfId="14" priority="1562" stopIfTrue="1">
      <formula>VLOOKUP(AU305&amp; "_1mM",CheckList,3,FALSE)=TRUE</formula>
    </cfRule>
  </conditionalFormatting>
  <conditionalFormatting sqref="BD307">
    <cfRule type="expression" dxfId="13" priority="1580" stopIfTrue="1">
      <formula>VLOOKUP(AU307&amp; "_1mM",CheckList,3,FALSE)=TRUE</formula>
    </cfRule>
  </conditionalFormatting>
  <conditionalFormatting sqref="BD309">
    <cfRule type="expression" dxfId="12" priority="19" stopIfTrue="1">
      <formula>VLOOKUP(AU309&amp; "_1mM",CheckList,3,FALSE)=TRUE</formula>
    </cfRule>
  </conditionalFormatting>
  <conditionalFormatting sqref="BD311">
    <cfRule type="expression" dxfId="11" priority="20" stopIfTrue="1">
      <formula>VLOOKUP(AU311&amp; "_1mM",CheckList,3,FALSE)=TRUE</formula>
    </cfRule>
  </conditionalFormatting>
  <conditionalFormatting sqref="BD313">
    <cfRule type="expression" dxfId="10" priority="174" stopIfTrue="1">
      <formula>VLOOKUP(AU313&amp; "_1mM",CheckList,3,FALSE)=TRUE</formula>
    </cfRule>
  </conditionalFormatting>
  <conditionalFormatting sqref="BD315">
    <cfRule type="expression" dxfId="9" priority="21" stopIfTrue="1">
      <formula>VLOOKUP(AU315&amp; "_1mM",CheckList,3,FALSE)=TRUE</formula>
    </cfRule>
  </conditionalFormatting>
  <conditionalFormatting sqref="BD317">
    <cfRule type="expression" dxfId="8" priority="22" stopIfTrue="1">
      <formula>VLOOKUP(AU317&amp; "_1mM",CheckList,3,FALSE)=TRUE</formula>
    </cfRule>
  </conditionalFormatting>
  <conditionalFormatting sqref="BD319">
    <cfRule type="expression" dxfId="7" priority="120" stopIfTrue="1">
      <formula>VLOOKUP(AU319&amp; "_1mM",CheckList,3,FALSE)=TRUE</formula>
    </cfRule>
  </conditionalFormatting>
  <conditionalFormatting sqref="BD321">
    <cfRule type="expression" dxfId="6" priority="100" stopIfTrue="1">
      <formula>VLOOKUP(AU321&amp; "_1mM",CheckList,3,FALSE)=TRUE</formula>
    </cfRule>
  </conditionalFormatting>
  <conditionalFormatting sqref="BD327">
    <cfRule type="expression" dxfId="5" priority="1677" stopIfTrue="1">
      <formula>VLOOKUP(AU327&amp; "_Cascade",CheckList,3,FALSE)=TRUE</formula>
    </cfRule>
  </conditionalFormatting>
  <conditionalFormatting sqref="BD329">
    <cfRule type="expression" dxfId="4" priority="1689" stopIfTrue="1">
      <formula>VLOOKUP(AU329&amp; "_Cascade",CheckList,3,FALSE)=TRUE</formula>
    </cfRule>
  </conditionalFormatting>
  <conditionalFormatting sqref="BD331">
    <cfRule type="expression" dxfId="3" priority="1701" stopIfTrue="1">
      <formula>VLOOKUP(AU331&amp; "_Cascade",CheckList,3,FALSE)=TRUE</formula>
    </cfRule>
  </conditionalFormatting>
  <conditionalFormatting sqref="BD337">
    <cfRule type="expression" dxfId="2" priority="1722" stopIfTrue="1">
      <formula>VLOOKUP(AU337&amp; "_Cascade",CheckList,3,FALSE)=TRUE</formula>
    </cfRule>
  </conditionalFormatting>
  <conditionalFormatting sqref="CR149 CS150 CT151 CU152 CV153 CW154 CX155 CY156 CZ157 DA158 DB159">
    <cfRule type="cellIs" dxfId="1" priority="272" stopIfTrue="1" operator="equal">
      <formula>TRUE</formula>
    </cfRule>
  </conditionalFormatting>
  <dataValidations count="2">
    <dataValidation type="list" allowBlank="1" showInputMessage="1" showErrorMessage="1" sqref="AG94:AK143" xr:uid="{00000000-0002-0000-0000-000000000000}">
      <formula1>"Freeze"</formula1>
    </dataValidation>
    <dataValidation allowBlank="1" showDropDown="1" showInputMessage="1" showErrorMessage="1" error="Kinase Listシートに表示されている名前を入力してください。" sqref="DJ1:DJ1048576" xr:uid="{B1B7D027-83C6-484F-8533-DABE7D244374}"/>
  </dataValidations>
  <hyperlinks>
    <hyperlink ref="H59" r:id="rId1" xr:uid="{00000000-0004-0000-0000-000000000000}"/>
    <hyperlink ref="N78:T78" r:id="rId2" display="info@carnabio.com " xr:uid="{00000000-0004-0000-0000-000001000000}"/>
  </hyperlinks>
  <printOptions horizontalCentered="1"/>
  <pageMargins left="0.23622047244094491" right="0.23622047244094491" top="0.39370078740157483" bottom="0.39370078740157483" header="0.23622047244094491" footer="0.23622047244094491"/>
  <pageSetup paperSize="9" scale="70" fitToHeight="0" orientation="portrait" r:id="rId3"/>
  <headerFooter alignWithMargins="0">
    <oddHeader>&amp;R&amp;F</oddHeader>
    <oddFooter>&amp;L&amp;"Times New Roman,太字 斜体"QuickScout Selectivity Profiling</oddFooter>
  </headerFooter>
  <rowBreaks count="3" manualBreakCount="3">
    <brk id="54" min="5" max="59" man="1"/>
    <brk id="90" min="5" max="59" man="1"/>
    <brk id="144" min="5" max="59"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Option Button 1">
              <controlPr defaultSize="0" autoFill="0" autoLine="0" autoPict="0">
                <anchor moveWithCells="1">
                  <from>
                    <xdr:col>19</xdr:col>
                    <xdr:colOff>104775</xdr:colOff>
                    <xdr:row>21</xdr:row>
                    <xdr:rowOff>66675</xdr:rowOff>
                  </from>
                  <to>
                    <xdr:col>34</xdr:col>
                    <xdr:colOff>76200</xdr:colOff>
                    <xdr:row>21</xdr:row>
                    <xdr:rowOff>276225</xdr:rowOff>
                  </to>
                </anchor>
              </controlPr>
            </control>
          </mc:Choice>
        </mc:AlternateContent>
        <mc:AlternateContent xmlns:mc="http://schemas.openxmlformats.org/markup-compatibility/2006">
          <mc:Choice Requires="x14">
            <control shapeId="4098" r:id="rId7" name="Option Button 2">
              <controlPr defaultSize="0" autoFill="0" autoLine="0" autoPict="0">
                <anchor moveWithCells="1">
                  <from>
                    <xdr:col>34</xdr:col>
                    <xdr:colOff>133350</xdr:colOff>
                    <xdr:row>21</xdr:row>
                    <xdr:rowOff>66675</xdr:rowOff>
                  </from>
                  <to>
                    <xdr:col>44</xdr:col>
                    <xdr:colOff>104775</xdr:colOff>
                    <xdr:row>21</xdr:row>
                    <xdr:rowOff>276225</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19</xdr:col>
                    <xdr:colOff>66675</xdr:colOff>
                    <xdr:row>21</xdr:row>
                    <xdr:rowOff>19050</xdr:rowOff>
                  </from>
                  <to>
                    <xdr:col>58</xdr:col>
                    <xdr:colOff>104775</xdr:colOff>
                    <xdr:row>21</xdr:row>
                    <xdr:rowOff>304800</xdr:rowOff>
                  </to>
                </anchor>
              </controlPr>
            </control>
          </mc:Choice>
        </mc:AlternateContent>
        <mc:AlternateContent xmlns:mc="http://schemas.openxmlformats.org/markup-compatibility/2006">
          <mc:Choice Requires="x14">
            <control shapeId="4103" r:id="rId9" name="Option Button 7">
              <controlPr defaultSize="0" autoFill="0" autoLine="0" autoPict="0">
                <anchor moveWithCells="1">
                  <from>
                    <xdr:col>19</xdr:col>
                    <xdr:colOff>104775</xdr:colOff>
                    <xdr:row>23</xdr:row>
                    <xdr:rowOff>66675</xdr:rowOff>
                  </from>
                  <to>
                    <xdr:col>25</xdr:col>
                    <xdr:colOff>28575</xdr:colOff>
                    <xdr:row>23</xdr:row>
                    <xdr:rowOff>276225</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25</xdr:col>
                    <xdr:colOff>57150</xdr:colOff>
                    <xdr:row>23</xdr:row>
                    <xdr:rowOff>66675</xdr:rowOff>
                  </from>
                  <to>
                    <xdr:col>31</xdr:col>
                    <xdr:colOff>0</xdr:colOff>
                    <xdr:row>23</xdr:row>
                    <xdr:rowOff>276225</xdr:rowOff>
                  </to>
                </anchor>
              </controlPr>
            </control>
          </mc:Choice>
        </mc:AlternateContent>
        <mc:AlternateContent xmlns:mc="http://schemas.openxmlformats.org/markup-compatibility/2006">
          <mc:Choice Requires="x14">
            <control shapeId="4105" r:id="rId11" name="Group Box 9">
              <controlPr defaultSize="0" autoFill="0" autoPict="0">
                <anchor moveWithCells="1">
                  <from>
                    <xdr:col>19</xdr:col>
                    <xdr:colOff>66675</xdr:colOff>
                    <xdr:row>23</xdr:row>
                    <xdr:rowOff>38100</xdr:rowOff>
                  </from>
                  <to>
                    <xdr:col>58</xdr:col>
                    <xdr:colOff>66675</xdr:colOff>
                    <xdr:row>23</xdr:row>
                    <xdr:rowOff>304800</xdr:rowOff>
                  </to>
                </anchor>
              </controlPr>
            </control>
          </mc:Choice>
        </mc:AlternateContent>
        <mc:AlternateContent xmlns:mc="http://schemas.openxmlformats.org/markup-compatibility/2006">
          <mc:Choice Requires="x14">
            <control shapeId="4106" r:id="rId12" name="Option Button 10">
              <controlPr defaultSize="0" autoFill="0" autoLine="0" autoPict="0">
                <anchor moveWithCells="1" sizeWithCells="1">
                  <from>
                    <xdr:col>19</xdr:col>
                    <xdr:colOff>104775</xdr:colOff>
                    <xdr:row>24</xdr:row>
                    <xdr:rowOff>76200</xdr:rowOff>
                  </from>
                  <to>
                    <xdr:col>33</xdr:col>
                    <xdr:colOff>95250</xdr:colOff>
                    <xdr:row>24</xdr:row>
                    <xdr:rowOff>266700</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sizeWithCells="1">
                  <from>
                    <xdr:col>34</xdr:col>
                    <xdr:colOff>142875</xdr:colOff>
                    <xdr:row>24</xdr:row>
                    <xdr:rowOff>57150</xdr:rowOff>
                  </from>
                  <to>
                    <xdr:col>52</xdr:col>
                    <xdr:colOff>133350</xdr:colOff>
                    <xdr:row>24</xdr:row>
                    <xdr:rowOff>285750</xdr:rowOff>
                  </to>
                </anchor>
              </controlPr>
            </control>
          </mc:Choice>
        </mc:AlternateContent>
        <mc:AlternateContent xmlns:mc="http://schemas.openxmlformats.org/markup-compatibility/2006">
          <mc:Choice Requires="x14">
            <control shapeId="4108" r:id="rId14" name="Group Box 12">
              <controlPr defaultSize="0" autoFill="0" autoPict="0">
                <anchor moveWithCells="1">
                  <from>
                    <xdr:col>19</xdr:col>
                    <xdr:colOff>76200</xdr:colOff>
                    <xdr:row>24</xdr:row>
                    <xdr:rowOff>57150</xdr:rowOff>
                  </from>
                  <to>
                    <xdr:col>58</xdr:col>
                    <xdr:colOff>66675</xdr:colOff>
                    <xdr:row>24</xdr:row>
                    <xdr:rowOff>304800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sizeWithCells="1">
                  <from>
                    <xdr:col>5</xdr:col>
                    <xdr:colOff>133350</xdr:colOff>
                    <xdr:row>151</xdr:row>
                    <xdr:rowOff>142875</xdr:rowOff>
                  </from>
                  <to>
                    <xdr:col>6</xdr:col>
                    <xdr:colOff>133350</xdr:colOff>
                    <xdr:row>153</xdr:row>
                    <xdr:rowOff>19050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sizeWithCells="1">
                  <from>
                    <xdr:col>5</xdr:col>
                    <xdr:colOff>133350</xdr:colOff>
                    <xdr:row>154</xdr:row>
                    <xdr:rowOff>0</xdr:rowOff>
                  </from>
                  <to>
                    <xdr:col>6</xdr:col>
                    <xdr:colOff>133350</xdr:colOff>
                    <xdr:row>154</xdr:row>
                    <xdr:rowOff>152400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sizeWithCells="1">
                  <from>
                    <xdr:col>5</xdr:col>
                    <xdr:colOff>133350</xdr:colOff>
                    <xdr:row>156</xdr:row>
                    <xdr:rowOff>9525</xdr:rowOff>
                  </from>
                  <to>
                    <xdr:col>6</xdr:col>
                    <xdr:colOff>133350</xdr:colOff>
                    <xdr:row>157</xdr:row>
                    <xdr:rowOff>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sizeWithCells="1">
                  <from>
                    <xdr:col>7</xdr:col>
                    <xdr:colOff>38100</xdr:colOff>
                    <xdr:row>158</xdr:row>
                    <xdr:rowOff>9525</xdr:rowOff>
                  </from>
                  <to>
                    <xdr:col>8</xdr:col>
                    <xdr:colOff>38100</xdr:colOff>
                    <xdr:row>159</xdr:row>
                    <xdr:rowOff>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sizeWithCells="1">
                  <from>
                    <xdr:col>37</xdr:col>
                    <xdr:colOff>133350</xdr:colOff>
                    <xdr:row>149</xdr:row>
                    <xdr:rowOff>0</xdr:rowOff>
                  </from>
                  <to>
                    <xdr:col>38</xdr:col>
                    <xdr:colOff>133350</xdr:colOff>
                    <xdr:row>150</xdr:row>
                    <xdr:rowOff>9525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sizeWithCells="1">
                  <from>
                    <xdr:col>22</xdr:col>
                    <xdr:colOff>0</xdr:colOff>
                    <xdr:row>151</xdr:row>
                    <xdr:rowOff>133350</xdr:rowOff>
                  </from>
                  <to>
                    <xdr:col>23</xdr:col>
                    <xdr:colOff>0</xdr:colOff>
                    <xdr:row>153</xdr:row>
                    <xdr:rowOff>9525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sizeWithCells="1">
                  <from>
                    <xdr:col>34</xdr:col>
                    <xdr:colOff>152400</xdr:colOff>
                    <xdr:row>151</xdr:row>
                    <xdr:rowOff>133350</xdr:rowOff>
                  </from>
                  <to>
                    <xdr:col>35</xdr:col>
                    <xdr:colOff>152400</xdr:colOff>
                    <xdr:row>153</xdr:row>
                    <xdr:rowOff>9525</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13</xdr:col>
                    <xdr:colOff>142875</xdr:colOff>
                    <xdr:row>162</xdr:row>
                    <xdr:rowOff>161925</xdr:rowOff>
                  </from>
                  <to>
                    <xdr:col>15</xdr:col>
                    <xdr:colOff>104775</xdr:colOff>
                    <xdr:row>164</xdr:row>
                    <xdr:rowOff>19050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15</xdr:col>
                    <xdr:colOff>142875</xdr:colOff>
                    <xdr:row>162</xdr:row>
                    <xdr:rowOff>161925</xdr:rowOff>
                  </from>
                  <to>
                    <xdr:col>17</xdr:col>
                    <xdr:colOff>104775</xdr:colOff>
                    <xdr:row>164</xdr:row>
                    <xdr:rowOff>19050</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26</xdr:col>
                    <xdr:colOff>142875</xdr:colOff>
                    <xdr:row>162</xdr:row>
                    <xdr:rowOff>161925</xdr:rowOff>
                  </from>
                  <to>
                    <xdr:col>28</xdr:col>
                    <xdr:colOff>104775</xdr:colOff>
                    <xdr:row>164</xdr:row>
                    <xdr:rowOff>19050</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28</xdr:col>
                    <xdr:colOff>142875</xdr:colOff>
                    <xdr:row>162</xdr:row>
                    <xdr:rowOff>161925</xdr:rowOff>
                  </from>
                  <to>
                    <xdr:col>30</xdr:col>
                    <xdr:colOff>104775</xdr:colOff>
                    <xdr:row>164</xdr:row>
                    <xdr:rowOff>19050</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39</xdr:col>
                    <xdr:colOff>142875</xdr:colOff>
                    <xdr:row>162</xdr:row>
                    <xdr:rowOff>161925</xdr:rowOff>
                  </from>
                  <to>
                    <xdr:col>41</xdr:col>
                    <xdr:colOff>104775</xdr:colOff>
                    <xdr:row>164</xdr:row>
                    <xdr:rowOff>19050</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41</xdr:col>
                    <xdr:colOff>142875</xdr:colOff>
                    <xdr:row>162</xdr:row>
                    <xdr:rowOff>161925</xdr:rowOff>
                  </from>
                  <to>
                    <xdr:col>43</xdr:col>
                    <xdr:colOff>104775</xdr:colOff>
                    <xdr:row>164</xdr:row>
                    <xdr:rowOff>19050</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52</xdr:col>
                    <xdr:colOff>142875</xdr:colOff>
                    <xdr:row>162</xdr:row>
                    <xdr:rowOff>161925</xdr:rowOff>
                  </from>
                  <to>
                    <xdr:col>54</xdr:col>
                    <xdr:colOff>104775</xdr:colOff>
                    <xdr:row>164</xdr:row>
                    <xdr:rowOff>19050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54</xdr:col>
                    <xdr:colOff>142875</xdr:colOff>
                    <xdr:row>162</xdr:row>
                    <xdr:rowOff>161925</xdr:rowOff>
                  </from>
                  <to>
                    <xdr:col>56</xdr:col>
                    <xdr:colOff>104775</xdr:colOff>
                    <xdr:row>164</xdr:row>
                    <xdr:rowOff>19050</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13</xdr:col>
                    <xdr:colOff>142875</xdr:colOff>
                    <xdr:row>164</xdr:row>
                    <xdr:rowOff>161925</xdr:rowOff>
                  </from>
                  <to>
                    <xdr:col>15</xdr:col>
                    <xdr:colOff>104775</xdr:colOff>
                    <xdr:row>166</xdr:row>
                    <xdr:rowOff>19050</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15</xdr:col>
                    <xdr:colOff>142875</xdr:colOff>
                    <xdr:row>164</xdr:row>
                    <xdr:rowOff>161925</xdr:rowOff>
                  </from>
                  <to>
                    <xdr:col>17</xdr:col>
                    <xdr:colOff>104775</xdr:colOff>
                    <xdr:row>166</xdr:row>
                    <xdr:rowOff>19050</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26</xdr:col>
                    <xdr:colOff>142875</xdr:colOff>
                    <xdr:row>164</xdr:row>
                    <xdr:rowOff>161925</xdr:rowOff>
                  </from>
                  <to>
                    <xdr:col>28</xdr:col>
                    <xdr:colOff>104775</xdr:colOff>
                    <xdr:row>166</xdr:row>
                    <xdr:rowOff>19050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28</xdr:col>
                    <xdr:colOff>142875</xdr:colOff>
                    <xdr:row>164</xdr:row>
                    <xdr:rowOff>161925</xdr:rowOff>
                  </from>
                  <to>
                    <xdr:col>30</xdr:col>
                    <xdr:colOff>104775</xdr:colOff>
                    <xdr:row>166</xdr:row>
                    <xdr:rowOff>19050</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39</xdr:col>
                    <xdr:colOff>142875</xdr:colOff>
                    <xdr:row>164</xdr:row>
                    <xdr:rowOff>161925</xdr:rowOff>
                  </from>
                  <to>
                    <xdr:col>41</xdr:col>
                    <xdr:colOff>104775</xdr:colOff>
                    <xdr:row>166</xdr:row>
                    <xdr:rowOff>19050</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41</xdr:col>
                    <xdr:colOff>142875</xdr:colOff>
                    <xdr:row>164</xdr:row>
                    <xdr:rowOff>161925</xdr:rowOff>
                  </from>
                  <to>
                    <xdr:col>43</xdr:col>
                    <xdr:colOff>104775</xdr:colOff>
                    <xdr:row>166</xdr:row>
                    <xdr:rowOff>19050</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52</xdr:col>
                    <xdr:colOff>142875</xdr:colOff>
                    <xdr:row>164</xdr:row>
                    <xdr:rowOff>161925</xdr:rowOff>
                  </from>
                  <to>
                    <xdr:col>54</xdr:col>
                    <xdr:colOff>104775</xdr:colOff>
                    <xdr:row>166</xdr:row>
                    <xdr:rowOff>19050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54</xdr:col>
                    <xdr:colOff>142875</xdr:colOff>
                    <xdr:row>164</xdr:row>
                    <xdr:rowOff>161925</xdr:rowOff>
                  </from>
                  <to>
                    <xdr:col>56</xdr:col>
                    <xdr:colOff>104775</xdr:colOff>
                    <xdr:row>166</xdr:row>
                    <xdr:rowOff>19050</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13</xdr:col>
                    <xdr:colOff>142875</xdr:colOff>
                    <xdr:row>166</xdr:row>
                    <xdr:rowOff>161925</xdr:rowOff>
                  </from>
                  <to>
                    <xdr:col>15</xdr:col>
                    <xdr:colOff>104775</xdr:colOff>
                    <xdr:row>168</xdr:row>
                    <xdr:rowOff>19050</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15</xdr:col>
                    <xdr:colOff>142875</xdr:colOff>
                    <xdr:row>166</xdr:row>
                    <xdr:rowOff>161925</xdr:rowOff>
                  </from>
                  <to>
                    <xdr:col>17</xdr:col>
                    <xdr:colOff>104775</xdr:colOff>
                    <xdr:row>168</xdr:row>
                    <xdr:rowOff>19050</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26</xdr:col>
                    <xdr:colOff>142875</xdr:colOff>
                    <xdr:row>166</xdr:row>
                    <xdr:rowOff>161925</xdr:rowOff>
                  </from>
                  <to>
                    <xdr:col>28</xdr:col>
                    <xdr:colOff>104775</xdr:colOff>
                    <xdr:row>168</xdr:row>
                    <xdr:rowOff>19050</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28</xdr:col>
                    <xdr:colOff>142875</xdr:colOff>
                    <xdr:row>166</xdr:row>
                    <xdr:rowOff>161925</xdr:rowOff>
                  </from>
                  <to>
                    <xdr:col>30</xdr:col>
                    <xdr:colOff>104775</xdr:colOff>
                    <xdr:row>168</xdr:row>
                    <xdr:rowOff>19050</xdr:rowOff>
                  </to>
                </anchor>
              </controlPr>
            </control>
          </mc:Choice>
        </mc:AlternateContent>
        <mc:AlternateContent xmlns:mc="http://schemas.openxmlformats.org/markup-compatibility/2006">
          <mc:Choice Requires="x14">
            <control shapeId="4138" r:id="rId42" name="Check Box 42">
              <controlPr defaultSize="0" autoFill="0" autoLine="0" autoPict="0">
                <anchor moveWithCells="1">
                  <from>
                    <xdr:col>39</xdr:col>
                    <xdr:colOff>142875</xdr:colOff>
                    <xdr:row>166</xdr:row>
                    <xdr:rowOff>161925</xdr:rowOff>
                  </from>
                  <to>
                    <xdr:col>41</xdr:col>
                    <xdr:colOff>104775</xdr:colOff>
                    <xdr:row>168</xdr:row>
                    <xdr:rowOff>19050</xdr:rowOff>
                  </to>
                </anchor>
              </controlPr>
            </control>
          </mc:Choice>
        </mc:AlternateContent>
        <mc:AlternateContent xmlns:mc="http://schemas.openxmlformats.org/markup-compatibility/2006">
          <mc:Choice Requires="x14">
            <control shapeId="4139" r:id="rId43" name="Check Box 43">
              <controlPr defaultSize="0" autoFill="0" autoLine="0" autoPict="0">
                <anchor moveWithCells="1">
                  <from>
                    <xdr:col>41</xdr:col>
                    <xdr:colOff>142875</xdr:colOff>
                    <xdr:row>166</xdr:row>
                    <xdr:rowOff>161925</xdr:rowOff>
                  </from>
                  <to>
                    <xdr:col>43</xdr:col>
                    <xdr:colOff>104775</xdr:colOff>
                    <xdr:row>168</xdr:row>
                    <xdr:rowOff>19050</xdr:rowOff>
                  </to>
                </anchor>
              </controlPr>
            </control>
          </mc:Choice>
        </mc:AlternateContent>
        <mc:AlternateContent xmlns:mc="http://schemas.openxmlformats.org/markup-compatibility/2006">
          <mc:Choice Requires="x14">
            <control shapeId="4140" r:id="rId44" name="Check Box 44">
              <controlPr defaultSize="0" autoFill="0" autoLine="0" autoPict="0">
                <anchor moveWithCells="1">
                  <from>
                    <xdr:col>52</xdr:col>
                    <xdr:colOff>142875</xdr:colOff>
                    <xdr:row>166</xdr:row>
                    <xdr:rowOff>161925</xdr:rowOff>
                  </from>
                  <to>
                    <xdr:col>54</xdr:col>
                    <xdr:colOff>104775</xdr:colOff>
                    <xdr:row>168</xdr:row>
                    <xdr:rowOff>19050</xdr:rowOff>
                  </to>
                </anchor>
              </controlPr>
            </control>
          </mc:Choice>
        </mc:AlternateContent>
        <mc:AlternateContent xmlns:mc="http://schemas.openxmlformats.org/markup-compatibility/2006">
          <mc:Choice Requires="x14">
            <control shapeId="4141" r:id="rId45" name="Check Box 45">
              <controlPr defaultSize="0" autoFill="0" autoLine="0" autoPict="0">
                <anchor moveWithCells="1">
                  <from>
                    <xdr:col>54</xdr:col>
                    <xdr:colOff>142875</xdr:colOff>
                    <xdr:row>166</xdr:row>
                    <xdr:rowOff>161925</xdr:rowOff>
                  </from>
                  <to>
                    <xdr:col>56</xdr:col>
                    <xdr:colOff>104775</xdr:colOff>
                    <xdr:row>168</xdr:row>
                    <xdr:rowOff>19050</xdr:rowOff>
                  </to>
                </anchor>
              </controlPr>
            </control>
          </mc:Choice>
        </mc:AlternateContent>
        <mc:AlternateContent xmlns:mc="http://schemas.openxmlformats.org/markup-compatibility/2006">
          <mc:Choice Requires="x14">
            <control shapeId="4142" r:id="rId46" name="Check Box 46">
              <controlPr defaultSize="0" autoFill="0" autoLine="0" autoPict="0">
                <anchor moveWithCells="1">
                  <from>
                    <xdr:col>13</xdr:col>
                    <xdr:colOff>142875</xdr:colOff>
                    <xdr:row>168</xdr:row>
                    <xdr:rowOff>228600</xdr:rowOff>
                  </from>
                  <to>
                    <xdr:col>15</xdr:col>
                    <xdr:colOff>104775</xdr:colOff>
                    <xdr:row>170</xdr:row>
                    <xdr:rowOff>28575</xdr:rowOff>
                  </to>
                </anchor>
              </controlPr>
            </control>
          </mc:Choice>
        </mc:AlternateContent>
        <mc:AlternateContent xmlns:mc="http://schemas.openxmlformats.org/markup-compatibility/2006">
          <mc:Choice Requires="x14">
            <control shapeId="4143" r:id="rId47" name="Check Box 47">
              <controlPr defaultSize="0" autoFill="0" autoLine="0" autoPict="0">
                <anchor moveWithCells="1">
                  <from>
                    <xdr:col>15</xdr:col>
                    <xdr:colOff>142875</xdr:colOff>
                    <xdr:row>168</xdr:row>
                    <xdr:rowOff>228600</xdr:rowOff>
                  </from>
                  <to>
                    <xdr:col>17</xdr:col>
                    <xdr:colOff>104775</xdr:colOff>
                    <xdr:row>170</xdr:row>
                    <xdr:rowOff>28575</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26</xdr:col>
                    <xdr:colOff>142875</xdr:colOff>
                    <xdr:row>168</xdr:row>
                    <xdr:rowOff>228600</xdr:rowOff>
                  </from>
                  <to>
                    <xdr:col>28</xdr:col>
                    <xdr:colOff>104775</xdr:colOff>
                    <xdr:row>170</xdr:row>
                    <xdr:rowOff>28575</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28</xdr:col>
                    <xdr:colOff>142875</xdr:colOff>
                    <xdr:row>168</xdr:row>
                    <xdr:rowOff>228600</xdr:rowOff>
                  </from>
                  <to>
                    <xdr:col>30</xdr:col>
                    <xdr:colOff>104775</xdr:colOff>
                    <xdr:row>170</xdr:row>
                    <xdr:rowOff>28575</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39</xdr:col>
                    <xdr:colOff>142875</xdr:colOff>
                    <xdr:row>168</xdr:row>
                    <xdr:rowOff>228600</xdr:rowOff>
                  </from>
                  <to>
                    <xdr:col>41</xdr:col>
                    <xdr:colOff>104775</xdr:colOff>
                    <xdr:row>170</xdr:row>
                    <xdr:rowOff>28575</xdr:rowOff>
                  </to>
                </anchor>
              </controlPr>
            </control>
          </mc:Choice>
        </mc:AlternateContent>
        <mc:AlternateContent xmlns:mc="http://schemas.openxmlformats.org/markup-compatibility/2006">
          <mc:Choice Requires="x14">
            <control shapeId="4147" r:id="rId51" name="Check Box 51">
              <controlPr defaultSize="0" autoFill="0" autoLine="0" autoPict="0">
                <anchor moveWithCells="1">
                  <from>
                    <xdr:col>41</xdr:col>
                    <xdr:colOff>142875</xdr:colOff>
                    <xdr:row>168</xdr:row>
                    <xdr:rowOff>228600</xdr:rowOff>
                  </from>
                  <to>
                    <xdr:col>43</xdr:col>
                    <xdr:colOff>104775</xdr:colOff>
                    <xdr:row>170</xdr:row>
                    <xdr:rowOff>28575</xdr:rowOff>
                  </to>
                </anchor>
              </controlPr>
            </control>
          </mc:Choice>
        </mc:AlternateContent>
        <mc:AlternateContent xmlns:mc="http://schemas.openxmlformats.org/markup-compatibility/2006">
          <mc:Choice Requires="x14">
            <control shapeId="4148" r:id="rId52" name="Check Box 52">
              <controlPr defaultSize="0" autoFill="0" autoLine="0" autoPict="0">
                <anchor moveWithCells="1">
                  <from>
                    <xdr:col>52</xdr:col>
                    <xdr:colOff>142875</xdr:colOff>
                    <xdr:row>168</xdr:row>
                    <xdr:rowOff>228600</xdr:rowOff>
                  </from>
                  <to>
                    <xdr:col>54</xdr:col>
                    <xdr:colOff>104775</xdr:colOff>
                    <xdr:row>170</xdr:row>
                    <xdr:rowOff>28575</xdr:rowOff>
                  </to>
                </anchor>
              </controlPr>
            </control>
          </mc:Choice>
        </mc:AlternateContent>
        <mc:AlternateContent xmlns:mc="http://schemas.openxmlformats.org/markup-compatibility/2006">
          <mc:Choice Requires="x14">
            <control shapeId="4149" r:id="rId53" name="Check Box 53">
              <controlPr defaultSize="0" autoFill="0" autoLine="0" autoPict="0">
                <anchor moveWithCells="1">
                  <from>
                    <xdr:col>54</xdr:col>
                    <xdr:colOff>142875</xdr:colOff>
                    <xdr:row>168</xdr:row>
                    <xdr:rowOff>228600</xdr:rowOff>
                  </from>
                  <to>
                    <xdr:col>56</xdr:col>
                    <xdr:colOff>104775</xdr:colOff>
                    <xdr:row>170</xdr:row>
                    <xdr:rowOff>28575</xdr:rowOff>
                  </to>
                </anchor>
              </controlPr>
            </control>
          </mc:Choice>
        </mc:AlternateContent>
        <mc:AlternateContent xmlns:mc="http://schemas.openxmlformats.org/markup-compatibility/2006">
          <mc:Choice Requires="x14">
            <control shapeId="4150" r:id="rId54" name="Check Box 54">
              <controlPr defaultSize="0" autoFill="0" autoLine="0" autoPict="0">
                <anchor moveWithCells="1">
                  <from>
                    <xdr:col>13</xdr:col>
                    <xdr:colOff>142875</xdr:colOff>
                    <xdr:row>170</xdr:row>
                    <xdr:rowOff>161925</xdr:rowOff>
                  </from>
                  <to>
                    <xdr:col>15</xdr:col>
                    <xdr:colOff>104775</xdr:colOff>
                    <xdr:row>172</xdr:row>
                    <xdr:rowOff>19050</xdr:rowOff>
                  </to>
                </anchor>
              </controlPr>
            </control>
          </mc:Choice>
        </mc:AlternateContent>
        <mc:AlternateContent xmlns:mc="http://schemas.openxmlformats.org/markup-compatibility/2006">
          <mc:Choice Requires="x14">
            <control shapeId="4151" r:id="rId55" name="Check Box 55">
              <controlPr defaultSize="0" autoFill="0" autoLine="0" autoPict="0">
                <anchor moveWithCells="1">
                  <from>
                    <xdr:col>15</xdr:col>
                    <xdr:colOff>142875</xdr:colOff>
                    <xdr:row>170</xdr:row>
                    <xdr:rowOff>161925</xdr:rowOff>
                  </from>
                  <to>
                    <xdr:col>17</xdr:col>
                    <xdr:colOff>104775</xdr:colOff>
                    <xdr:row>172</xdr:row>
                    <xdr:rowOff>19050</xdr:rowOff>
                  </to>
                </anchor>
              </controlPr>
            </control>
          </mc:Choice>
        </mc:AlternateContent>
        <mc:AlternateContent xmlns:mc="http://schemas.openxmlformats.org/markup-compatibility/2006">
          <mc:Choice Requires="x14">
            <control shapeId="4152" r:id="rId56" name="Check Box 56">
              <controlPr defaultSize="0" autoFill="0" autoLine="0" autoPict="0">
                <anchor moveWithCells="1">
                  <from>
                    <xdr:col>26</xdr:col>
                    <xdr:colOff>142875</xdr:colOff>
                    <xdr:row>170</xdr:row>
                    <xdr:rowOff>161925</xdr:rowOff>
                  </from>
                  <to>
                    <xdr:col>28</xdr:col>
                    <xdr:colOff>104775</xdr:colOff>
                    <xdr:row>172</xdr:row>
                    <xdr:rowOff>19050</xdr:rowOff>
                  </to>
                </anchor>
              </controlPr>
            </control>
          </mc:Choice>
        </mc:AlternateContent>
        <mc:AlternateContent xmlns:mc="http://schemas.openxmlformats.org/markup-compatibility/2006">
          <mc:Choice Requires="x14">
            <control shapeId="4153" r:id="rId57" name="Check Box 57">
              <controlPr defaultSize="0" autoFill="0" autoLine="0" autoPict="0">
                <anchor moveWithCells="1">
                  <from>
                    <xdr:col>28</xdr:col>
                    <xdr:colOff>142875</xdr:colOff>
                    <xdr:row>170</xdr:row>
                    <xdr:rowOff>161925</xdr:rowOff>
                  </from>
                  <to>
                    <xdr:col>30</xdr:col>
                    <xdr:colOff>104775</xdr:colOff>
                    <xdr:row>172</xdr:row>
                    <xdr:rowOff>19050</xdr:rowOff>
                  </to>
                </anchor>
              </controlPr>
            </control>
          </mc:Choice>
        </mc:AlternateContent>
        <mc:AlternateContent xmlns:mc="http://schemas.openxmlformats.org/markup-compatibility/2006">
          <mc:Choice Requires="x14">
            <control shapeId="4154" r:id="rId58" name="Check Box 58">
              <controlPr defaultSize="0" autoFill="0" autoLine="0" autoPict="0">
                <anchor moveWithCells="1">
                  <from>
                    <xdr:col>39</xdr:col>
                    <xdr:colOff>142875</xdr:colOff>
                    <xdr:row>170</xdr:row>
                    <xdr:rowOff>161925</xdr:rowOff>
                  </from>
                  <to>
                    <xdr:col>41</xdr:col>
                    <xdr:colOff>104775</xdr:colOff>
                    <xdr:row>172</xdr:row>
                    <xdr:rowOff>19050</xdr:rowOff>
                  </to>
                </anchor>
              </controlPr>
            </control>
          </mc:Choice>
        </mc:AlternateContent>
        <mc:AlternateContent xmlns:mc="http://schemas.openxmlformats.org/markup-compatibility/2006">
          <mc:Choice Requires="x14">
            <control shapeId="4155" r:id="rId59" name="Check Box 59">
              <controlPr defaultSize="0" autoFill="0" autoLine="0" autoPict="0">
                <anchor moveWithCells="1">
                  <from>
                    <xdr:col>41</xdr:col>
                    <xdr:colOff>142875</xdr:colOff>
                    <xdr:row>170</xdr:row>
                    <xdr:rowOff>161925</xdr:rowOff>
                  </from>
                  <to>
                    <xdr:col>43</xdr:col>
                    <xdr:colOff>104775</xdr:colOff>
                    <xdr:row>172</xdr:row>
                    <xdr:rowOff>19050</xdr:rowOff>
                  </to>
                </anchor>
              </controlPr>
            </control>
          </mc:Choice>
        </mc:AlternateContent>
        <mc:AlternateContent xmlns:mc="http://schemas.openxmlformats.org/markup-compatibility/2006">
          <mc:Choice Requires="x14">
            <control shapeId="4156" r:id="rId60" name="Check Box 60">
              <controlPr defaultSize="0" autoFill="0" autoLine="0" autoPict="0">
                <anchor moveWithCells="1">
                  <from>
                    <xdr:col>52</xdr:col>
                    <xdr:colOff>142875</xdr:colOff>
                    <xdr:row>170</xdr:row>
                    <xdr:rowOff>161925</xdr:rowOff>
                  </from>
                  <to>
                    <xdr:col>54</xdr:col>
                    <xdr:colOff>104775</xdr:colOff>
                    <xdr:row>172</xdr:row>
                    <xdr:rowOff>19050</xdr:rowOff>
                  </to>
                </anchor>
              </controlPr>
            </control>
          </mc:Choice>
        </mc:AlternateContent>
        <mc:AlternateContent xmlns:mc="http://schemas.openxmlformats.org/markup-compatibility/2006">
          <mc:Choice Requires="x14">
            <control shapeId="4157" r:id="rId61" name="Check Box 61">
              <controlPr defaultSize="0" autoFill="0" autoLine="0" autoPict="0">
                <anchor moveWithCells="1">
                  <from>
                    <xdr:col>54</xdr:col>
                    <xdr:colOff>142875</xdr:colOff>
                    <xdr:row>170</xdr:row>
                    <xdr:rowOff>161925</xdr:rowOff>
                  </from>
                  <to>
                    <xdr:col>56</xdr:col>
                    <xdr:colOff>104775</xdr:colOff>
                    <xdr:row>172</xdr:row>
                    <xdr:rowOff>19050</xdr:rowOff>
                  </to>
                </anchor>
              </controlPr>
            </control>
          </mc:Choice>
        </mc:AlternateContent>
        <mc:AlternateContent xmlns:mc="http://schemas.openxmlformats.org/markup-compatibility/2006">
          <mc:Choice Requires="x14">
            <control shapeId="4158" r:id="rId62" name="Check Box 62">
              <controlPr defaultSize="0" autoFill="0" autoLine="0" autoPict="0">
                <anchor moveWithCells="1">
                  <from>
                    <xdr:col>13</xdr:col>
                    <xdr:colOff>142875</xdr:colOff>
                    <xdr:row>172</xdr:row>
                    <xdr:rowOff>161925</xdr:rowOff>
                  </from>
                  <to>
                    <xdr:col>15</xdr:col>
                    <xdr:colOff>104775</xdr:colOff>
                    <xdr:row>174</xdr:row>
                    <xdr:rowOff>19050</xdr:rowOff>
                  </to>
                </anchor>
              </controlPr>
            </control>
          </mc:Choice>
        </mc:AlternateContent>
        <mc:AlternateContent xmlns:mc="http://schemas.openxmlformats.org/markup-compatibility/2006">
          <mc:Choice Requires="x14">
            <control shapeId="4159" r:id="rId63" name="Check Box 63">
              <controlPr defaultSize="0" autoFill="0" autoLine="0" autoPict="0">
                <anchor moveWithCells="1">
                  <from>
                    <xdr:col>15</xdr:col>
                    <xdr:colOff>142875</xdr:colOff>
                    <xdr:row>172</xdr:row>
                    <xdr:rowOff>161925</xdr:rowOff>
                  </from>
                  <to>
                    <xdr:col>17</xdr:col>
                    <xdr:colOff>104775</xdr:colOff>
                    <xdr:row>174</xdr:row>
                    <xdr:rowOff>19050</xdr:rowOff>
                  </to>
                </anchor>
              </controlPr>
            </control>
          </mc:Choice>
        </mc:AlternateContent>
        <mc:AlternateContent xmlns:mc="http://schemas.openxmlformats.org/markup-compatibility/2006">
          <mc:Choice Requires="x14">
            <control shapeId="4160" r:id="rId64" name="Check Box 64">
              <controlPr defaultSize="0" autoFill="0" autoLine="0" autoPict="0">
                <anchor moveWithCells="1">
                  <from>
                    <xdr:col>26</xdr:col>
                    <xdr:colOff>142875</xdr:colOff>
                    <xdr:row>172</xdr:row>
                    <xdr:rowOff>161925</xdr:rowOff>
                  </from>
                  <to>
                    <xdr:col>28</xdr:col>
                    <xdr:colOff>104775</xdr:colOff>
                    <xdr:row>174</xdr:row>
                    <xdr:rowOff>19050</xdr:rowOff>
                  </to>
                </anchor>
              </controlPr>
            </control>
          </mc:Choice>
        </mc:AlternateContent>
        <mc:AlternateContent xmlns:mc="http://schemas.openxmlformats.org/markup-compatibility/2006">
          <mc:Choice Requires="x14">
            <control shapeId="4161" r:id="rId65" name="Check Box 65">
              <controlPr defaultSize="0" autoFill="0" autoLine="0" autoPict="0">
                <anchor moveWithCells="1">
                  <from>
                    <xdr:col>28</xdr:col>
                    <xdr:colOff>142875</xdr:colOff>
                    <xdr:row>172</xdr:row>
                    <xdr:rowOff>161925</xdr:rowOff>
                  </from>
                  <to>
                    <xdr:col>30</xdr:col>
                    <xdr:colOff>104775</xdr:colOff>
                    <xdr:row>174</xdr:row>
                    <xdr:rowOff>19050</xdr:rowOff>
                  </to>
                </anchor>
              </controlPr>
            </control>
          </mc:Choice>
        </mc:AlternateContent>
        <mc:AlternateContent xmlns:mc="http://schemas.openxmlformats.org/markup-compatibility/2006">
          <mc:Choice Requires="x14">
            <control shapeId="4162" r:id="rId66" name="Check Box 66">
              <controlPr defaultSize="0" autoFill="0" autoLine="0" autoPict="0">
                <anchor moveWithCells="1">
                  <from>
                    <xdr:col>39</xdr:col>
                    <xdr:colOff>142875</xdr:colOff>
                    <xdr:row>172</xdr:row>
                    <xdr:rowOff>161925</xdr:rowOff>
                  </from>
                  <to>
                    <xdr:col>41</xdr:col>
                    <xdr:colOff>104775</xdr:colOff>
                    <xdr:row>174</xdr:row>
                    <xdr:rowOff>19050</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41</xdr:col>
                    <xdr:colOff>142875</xdr:colOff>
                    <xdr:row>172</xdr:row>
                    <xdr:rowOff>161925</xdr:rowOff>
                  </from>
                  <to>
                    <xdr:col>43</xdr:col>
                    <xdr:colOff>104775</xdr:colOff>
                    <xdr:row>174</xdr:row>
                    <xdr:rowOff>19050</xdr:rowOff>
                  </to>
                </anchor>
              </controlPr>
            </control>
          </mc:Choice>
        </mc:AlternateContent>
        <mc:AlternateContent xmlns:mc="http://schemas.openxmlformats.org/markup-compatibility/2006">
          <mc:Choice Requires="x14">
            <control shapeId="4164" r:id="rId68" name="Check Box 68">
              <controlPr defaultSize="0" autoFill="0" autoLine="0" autoPict="0">
                <anchor moveWithCells="1">
                  <from>
                    <xdr:col>52</xdr:col>
                    <xdr:colOff>142875</xdr:colOff>
                    <xdr:row>172</xdr:row>
                    <xdr:rowOff>161925</xdr:rowOff>
                  </from>
                  <to>
                    <xdr:col>54</xdr:col>
                    <xdr:colOff>104775</xdr:colOff>
                    <xdr:row>174</xdr:row>
                    <xdr:rowOff>19050</xdr:rowOff>
                  </to>
                </anchor>
              </controlPr>
            </control>
          </mc:Choice>
        </mc:AlternateContent>
        <mc:AlternateContent xmlns:mc="http://schemas.openxmlformats.org/markup-compatibility/2006">
          <mc:Choice Requires="x14">
            <control shapeId="4165" r:id="rId69" name="Check Box 69">
              <controlPr defaultSize="0" autoFill="0" autoLine="0" autoPict="0">
                <anchor moveWithCells="1">
                  <from>
                    <xdr:col>54</xdr:col>
                    <xdr:colOff>142875</xdr:colOff>
                    <xdr:row>172</xdr:row>
                    <xdr:rowOff>161925</xdr:rowOff>
                  </from>
                  <to>
                    <xdr:col>56</xdr:col>
                    <xdr:colOff>104775</xdr:colOff>
                    <xdr:row>174</xdr:row>
                    <xdr:rowOff>19050</xdr:rowOff>
                  </to>
                </anchor>
              </controlPr>
            </control>
          </mc:Choice>
        </mc:AlternateContent>
        <mc:AlternateContent xmlns:mc="http://schemas.openxmlformats.org/markup-compatibility/2006">
          <mc:Choice Requires="x14">
            <control shapeId="4166" r:id="rId70" name="Check Box 70">
              <controlPr defaultSize="0" autoFill="0" autoLine="0" autoPict="0">
                <anchor moveWithCells="1">
                  <from>
                    <xdr:col>13</xdr:col>
                    <xdr:colOff>142875</xdr:colOff>
                    <xdr:row>174</xdr:row>
                    <xdr:rowOff>171450</xdr:rowOff>
                  </from>
                  <to>
                    <xdr:col>15</xdr:col>
                    <xdr:colOff>104775</xdr:colOff>
                    <xdr:row>176</xdr:row>
                    <xdr:rowOff>28575</xdr:rowOff>
                  </to>
                </anchor>
              </controlPr>
            </control>
          </mc:Choice>
        </mc:AlternateContent>
        <mc:AlternateContent xmlns:mc="http://schemas.openxmlformats.org/markup-compatibility/2006">
          <mc:Choice Requires="x14">
            <control shapeId="4167" r:id="rId71" name="Check Box 71">
              <controlPr defaultSize="0" autoFill="0" autoLine="0" autoPict="0">
                <anchor moveWithCells="1">
                  <from>
                    <xdr:col>15</xdr:col>
                    <xdr:colOff>142875</xdr:colOff>
                    <xdr:row>174</xdr:row>
                    <xdr:rowOff>171450</xdr:rowOff>
                  </from>
                  <to>
                    <xdr:col>17</xdr:col>
                    <xdr:colOff>104775</xdr:colOff>
                    <xdr:row>176</xdr:row>
                    <xdr:rowOff>28575</xdr:rowOff>
                  </to>
                </anchor>
              </controlPr>
            </control>
          </mc:Choice>
        </mc:AlternateContent>
        <mc:AlternateContent xmlns:mc="http://schemas.openxmlformats.org/markup-compatibility/2006">
          <mc:Choice Requires="x14">
            <control shapeId="4168" r:id="rId72" name="Check Box 72">
              <controlPr defaultSize="0" autoFill="0" autoLine="0" autoPict="0">
                <anchor moveWithCells="1">
                  <from>
                    <xdr:col>26</xdr:col>
                    <xdr:colOff>142875</xdr:colOff>
                    <xdr:row>174</xdr:row>
                    <xdr:rowOff>171450</xdr:rowOff>
                  </from>
                  <to>
                    <xdr:col>28</xdr:col>
                    <xdr:colOff>104775</xdr:colOff>
                    <xdr:row>176</xdr:row>
                    <xdr:rowOff>28575</xdr:rowOff>
                  </to>
                </anchor>
              </controlPr>
            </control>
          </mc:Choice>
        </mc:AlternateContent>
        <mc:AlternateContent xmlns:mc="http://schemas.openxmlformats.org/markup-compatibility/2006">
          <mc:Choice Requires="x14">
            <control shapeId="4169" r:id="rId73" name="Check Box 73">
              <controlPr defaultSize="0" autoFill="0" autoLine="0" autoPict="0">
                <anchor moveWithCells="1">
                  <from>
                    <xdr:col>28</xdr:col>
                    <xdr:colOff>142875</xdr:colOff>
                    <xdr:row>174</xdr:row>
                    <xdr:rowOff>171450</xdr:rowOff>
                  </from>
                  <to>
                    <xdr:col>30</xdr:col>
                    <xdr:colOff>104775</xdr:colOff>
                    <xdr:row>176</xdr:row>
                    <xdr:rowOff>28575</xdr:rowOff>
                  </to>
                </anchor>
              </controlPr>
            </control>
          </mc:Choice>
        </mc:AlternateContent>
        <mc:AlternateContent xmlns:mc="http://schemas.openxmlformats.org/markup-compatibility/2006">
          <mc:Choice Requires="x14">
            <control shapeId="4170" r:id="rId74" name="Check Box 74">
              <controlPr defaultSize="0" autoFill="0" autoLine="0" autoPict="0">
                <anchor moveWithCells="1">
                  <from>
                    <xdr:col>39</xdr:col>
                    <xdr:colOff>142875</xdr:colOff>
                    <xdr:row>174</xdr:row>
                    <xdr:rowOff>171450</xdr:rowOff>
                  </from>
                  <to>
                    <xdr:col>41</xdr:col>
                    <xdr:colOff>104775</xdr:colOff>
                    <xdr:row>176</xdr:row>
                    <xdr:rowOff>28575</xdr:rowOff>
                  </to>
                </anchor>
              </controlPr>
            </control>
          </mc:Choice>
        </mc:AlternateContent>
        <mc:AlternateContent xmlns:mc="http://schemas.openxmlformats.org/markup-compatibility/2006">
          <mc:Choice Requires="x14">
            <control shapeId="4171" r:id="rId75" name="Check Box 75">
              <controlPr defaultSize="0" autoFill="0" autoLine="0" autoPict="0">
                <anchor moveWithCells="1">
                  <from>
                    <xdr:col>41</xdr:col>
                    <xdr:colOff>142875</xdr:colOff>
                    <xdr:row>174</xdr:row>
                    <xdr:rowOff>171450</xdr:rowOff>
                  </from>
                  <to>
                    <xdr:col>43</xdr:col>
                    <xdr:colOff>104775</xdr:colOff>
                    <xdr:row>176</xdr:row>
                    <xdr:rowOff>28575</xdr:rowOff>
                  </to>
                </anchor>
              </controlPr>
            </control>
          </mc:Choice>
        </mc:AlternateContent>
        <mc:AlternateContent xmlns:mc="http://schemas.openxmlformats.org/markup-compatibility/2006">
          <mc:Choice Requires="x14">
            <control shapeId="4172" r:id="rId76" name="Check Box 76">
              <controlPr defaultSize="0" autoFill="0" autoLine="0" autoPict="0">
                <anchor moveWithCells="1">
                  <from>
                    <xdr:col>52</xdr:col>
                    <xdr:colOff>142875</xdr:colOff>
                    <xdr:row>174</xdr:row>
                    <xdr:rowOff>171450</xdr:rowOff>
                  </from>
                  <to>
                    <xdr:col>54</xdr:col>
                    <xdr:colOff>104775</xdr:colOff>
                    <xdr:row>176</xdr:row>
                    <xdr:rowOff>28575</xdr:rowOff>
                  </to>
                </anchor>
              </controlPr>
            </control>
          </mc:Choice>
        </mc:AlternateContent>
        <mc:AlternateContent xmlns:mc="http://schemas.openxmlformats.org/markup-compatibility/2006">
          <mc:Choice Requires="x14">
            <control shapeId="4173" r:id="rId77" name="Check Box 77">
              <controlPr defaultSize="0" autoFill="0" autoLine="0" autoPict="0">
                <anchor moveWithCells="1">
                  <from>
                    <xdr:col>54</xdr:col>
                    <xdr:colOff>142875</xdr:colOff>
                    <xdr:row>174</xdr:row>
                    <xdr:rowOff>171450</xdr:rowOff>
                  </from>
                  <to>
                    <xdr:col>56</xdr:col>
                    <xdr:colOff>104775</xdr:colOff>
                    <xdr:row>176</xdr:row>
                    <xdr:rowOff>28575</xdr:rowOff>
                  </to>
                </anchor>
              </controlPr>
            </control>
          </mc:Choice>
        </mc:AlternateContent>
        <mc:AlternateContent xmlns:mc="http://schemas.openxmlformats.org/markup-compatibility/2006">
          <mc:Choice Requires="x14">
            <control shapeId="4174" r:id="rId78" name="Check Box 78">
              <controlPr defaultSize="0" autoFill="0" autoLine="0" autoPict="0">
                <anchor moveWithCells="1">
                  <from>
                    <xdr:col>13</xdr:col>
                    <xdr:colOff>142875</xdr:colOff>
                    <xdr:row>176</xdr:row>
                    <xdr:rowOff>171450</xdr:rowOff>
                  </from>
                  <to>
                    <xdr:col>15</xdr:col>
                    <xdr:colOff>104775</xdr:colOff>
                    <xdr:row>178</xdr:row>
                    <xdr:rowOff>28575</xdr:rowOff>
                  </to>
                </anchor>
              </controlPr>
            </control>
          </mc:Choice>
        </mc:AlternateContent>
        <mc:AlternateContent xmlns:mc="http://schemas.openxmlformats.org/markup-compatibility/2006">
          <mc:Choice Requires="x14">
            <control shapeId="4175" r:id="rId79" name="Check Box 79">
              <controlPr defaultSize="0" autoFill="0" autoLine="0" autoPict="0">
                <anchor moveWithCells="1">
                  <from>
                    <xdr:col>15</xdr:col>
                    <xdr:colOff>142875</xdr:colOff>
                    <xdr:row>176</xdr:row>
                    <xdr:rowOff>171450</xdr:rowOff>
                  </from>
                  <to>
                    <xdr:col>17</xdr:col>
                    <xdr:colOff>104775</xdr:colOff>
                    <xdr:row>178</xdr:row>
                    <xdr:rowOff>28575</xdr:rowOff>
                  </to>
                </anchor>
              </controlPr>
            </control>
          </mc:Choice>
        </mc:AlternateContent>
        <mc:AlternateContent xmlns:mc="http://schemas.openxmlformats.org/markup-compatibility/2006">
          <mc:Choice Requires="x14">
            <control shapeId="4176" r:id="rId80" name="Check Box 80">
              <controlPr defaultSize="0" autoFill="0" autoLine="0" autoPict="0">
                <anchor moveWithCells="1">
                  <from>
                    <xdr:col>26</xdr:col>
                    <xdr:colOff>142875</xdr:colOff>
                    <xdr:row>176</xdr:row>
                    <xdr:rowOff>171450</xdr:rowOff>
                  </from>
                  <to>
                    <xdr:col>28</xdr:col>
                    <xdr:colOff>104775</xdr:colOff>
                    <xdr:row>178</xdr:row>
                    <xdr:rowOff>28575</xdr:rowOff>
                  </to>
                </anchor>
              </controlPr>
            </control>
          </mc:Choice>
        </mc:AlternateContent>
        <mc:AlternateContent xmlns:mc="http://schemas.openxmlformats.org/markup-compatibility/2006">
          <mc:Choice Requires="x14">
            <control shapeId="4177" r:id="rId81" name="Check Box 81">
              <controlPr defaultSize="0" autoFill="0" autoLine="0" autoPict="0">
                <anchor moveWithCells="1">
                  <from>
                    <xdr:col>28</xdr:col>
                    <xdr:colOff>142875</xdr:colOff>
                    <xdr:row>176</xdr:row>
                    <xdr:rowOff>171450</xdr:rowOff>
                  </from>
                  <to>
                    <xdr:col>30</xdr:col>
                    <xdr:colOff>104775</xdr:colOff>
                    <xdr:row>178</xdr:row>
                    <xdr:rowOff>28575</xdr:rowOff>
                  </to>
                </anchor>
              </controlPr>
            </control>
          </mc:Choice>
        </mc:AlternateContent>
        <mc:AlternateContent xmlns:mc="http://schemas.openxmlformats.org/markup-compatibility/2006">
          <mc:Choice Requires="x14">
            <control shapeId="4179" r:id="rId82" name="Check Box 83">
              <controlPr defaultSize="0" autoFill="0" autoLine="0" autoPict="0">
                <anchor moveWithCells="1">
                  <from>
                    <xdr:col>41</xdr:col>
                    <xdr:colOff>142875</xdr:colOff>
                    <xdr:row>176</xdr:row>
                    <xdr:rowOff>171450</xdr:rowOff>
                  </from>
                  <to>
                    <xdr:col>43</xdr:col>
                    <xdr:colOff>104775</xdr:colOff>
                    <xdr:row>178</xdr:row>
                    <xdr:rowOff>28575</xdr:rowOff>
                  </to>
                </anchor>
              </controlPr>
            </control>
          </mc:Choice>
        </mc:AlternateContent>
        <mc:AlternateContent xmlns:mc="http://schemas.openxmlformats.org/markup-compatibility/2006">
          <mc:Choice Requires="x14">
            <control shapeId="4180" r:id="rId83" name="Check Box 84">
              <controlPr defaultSize="0" autoFill="0" autoLine="0" autoPict="0">
                <anchor moveWithCells="1">
                  <from>
                    <xdr:col>52</xdr:col>
                    <xdr:colOff>142875</xdr:colOff>
                    <xdr:row>176</xdr:row>
                    <xdr:rowOff>171450</xdr:rowOff>
                  </from>
                  <to>
                    <xdr:col>54</xdr:col>
                    <xdr:colOff>104775</xdr:colOff>
                    <xdr:row>178</xdr:row>
                    <xdr:rowOff>28575</xdr:rowOff>
                  </to>
                </anchor>
              </controlPr>
            </control>
          </mc:Choice>
        </mc:AlternateContent>
        <mc:AlternateContent xmlns:mc="http://schemas.openxmlformats.org/markup-compatibility/2006">
          <mc:Choice Requires="x14">
            <control shapeId="4181" r:id="rId84" name="Check Box 85">
              <controlPr defaultSize="0" autoFill="0" autoLine="0" autoPict="0">
                <anchor moveWithCells="1">
                  <from>
                    <xdr:col>54</xdr:col>
                    <xdr:colOff>142875</xdr:colOff>
                    <xdr:row>176</xdr:row>
                    <xdr:rowOff>171450</xdr:rowOff>
                  </from>
                  <to>
                    <xdr:col>56</xdr:col>
                    <xdr:colOff>104775</xdr:colOff>
                    <xdr:row>178</xdr:row>
                    <xdr:rowOff>28575</xdr:rowOff>
                  </to>
                </anchor>
              </controlPr>
            </control>
          </mc:Choice>
        </mc:AlternateContent>
        <mc:AlternateContent xmlns:mc="http://schemas.openxmlformats.org/markup-compatibility/2006">
          <mc:Choice Requires="x14">
            <control shapeId="4182" r:id="rId85" name="Check Box 86">
              <controlPr defaultSize="0" autoFill="0" autoLine="0" autoPict="0">
                <anchor moveWithCells="1">
                  <from>
                    <xdr:col>13</xdr:col>
                    <xdr:colOff>142875</xdr:colOff>
                    <xdr:row>178</xdr:row>
                    <xdr:rowOff>171450</xdr:rowOff>
                  </from>
                  <to>
                    <xdr:col>15</xdr:col>
                    <xdr:colOff>104775</xdr:colOff>
                    <xdr:row>180</xdr:row>
                    <xdr:rowOff>28575</xdr:rowOff>
                  </to>
                </anchor>
              </controlPr>
            </control>
          </mc:Choice>
        </mc:AlternateContent>
        <mc:AlternateContent xmlns:mc="http://schemas.openxmlformats.org/markup-compatibility/2006">
          <mc:Choice Requires="x14">
            <control shapeId="4183" r:id="rId86" name="Check Box 87">
              <controlPr defaultSize="0" autoFill="0" autoLine="0" autoPict="0">
                <anchor moveWithCells="1">
                  <from>
                    <xdr:col>15</xdr:col>
                    <xdr:colOff>142875</xdr:colOff>
                    <xdr:row>178</xdr:row>
                    <xdr:rowOff>171450</xdr:rowOff>
                  </from>
                  <to>
                    <xdr:col>17</xdr:col>
                    <xdr:colOff>104775</xdr:colOff>
                    <xdr:row>180</xdr:row>
                    <xdr:rowOff>28575</xdr:rowOff>
                  </to>
                </anchor>
              </controlPr>
            </control>
          </mc:Choice>
        </mc:AlternateContent>
        <mc:AlternateContent xmlns:mc="http://schemas.openxmlformats.org/markup-compatibility/2006">
          <mc:Choice Requires="x14">
            <control shapeId="4184" r:id="rId87" name="Check Box 88">
              <controlPr defaultSize="0" autoFill="0" autoLine="0" autoPict="0">
                <anchor moveWithCells="1">
                  <from>
                    <xdr:col>26</xdr:col>
                    <xdr:colOff>142875</xdr:colOff>
                    <xdr:row>178</xdr:row>
                    <xdr:rowOff>171450</xdr:rowOff>
                  </from>
                  <to>
                    <xdr:col>28</xdr:col>
                    <xdr:colOff>104775</xdr:colOff>
                    <xdr:row>180</xdr:row>
                    <xdr:rowOff>28575</xdr:rowOff>
                  </to>
                </anchor>
              </controlPr>
            </control>
          </mc:Choice>
        </mc:AlternateContent>
        <mc:AlternateContent xmlns:mc="http://schemas.openxmlformats.org/markup-compatibility/2006">
          <mc:Choice Requires="x14">
            <control shapeId="4185" r:id="rId88" name="Check Box 89">
              <controlPr defaultSize="0" autoFill="0" autoLine="0" autoPict="0">
                <anchor moveWithCells="1">
                  <from>
                    <xdr:col>28</xdr:col>
                    <xdr:colOff>142875</xdr:colOff>
                    <xdr:row>178</xdr:row>
                    <xdr:rowOff>171450</xdr:rowOff>
                  </from>
                  <to>
                    <xdr:col>30</xdr:col>
                    <xdr:colOff>104775</xdr:colOff>
                    <xdr:row>180</xdr:row>
                    <xdr:rowOff>28575</xdr:rowOff>
                  </to>
                </anchor>
              </controlPr>
            </control>
          </mc:Choice>
        </mc:AlternateContent>
        <mc:AlternateContent xmlns:mc="http://schemas.openxmlformats.org/markup-compatibility/2006">
          <mc:Choice Requires="x14">
            <control shapeId="4187" r:id="rId89" name="Check Box 91">
              <controlPr defaultSize="0" autoFill="0" autoLine="0" autoPict="0">
                <anchor moveWithCells="1">
                  <from>
                    <xdr:col>41</xdr:col>
                    <xdr:colOff>142875</xdr:colOff>
                    <xdr:row>178</xdr:row>
                    <xdr:rowOff>171450</xdr:rowOff>
                  </from>
                  <to>
                    <xdr:col>43</xdr:col>
                    <xdr:colOff>104775</xdr:colOff>
                    <xdr:row>180</xdr:row>
                    <xdr:rowOff>28575</xdr:rowOff>
                  </to>
                </anchor>
              </controlPr>
            </control>
          </mc:Choice>
        </mc:AlternateContent>
        <mc:AlternateContent xmlns:mc="http://schemas.openxmlformats.org/markup-compatibility/2006">
          <mc:Choice Requires="x14">
            <control shapeId="4188" r:id="rId90" name="Check Box 92">
              <controlPr defaultSize="0" autoFill="0" autoLine="0" autoPict="0">
                <anchor moveWithCells="1">
                  <from>
                    <xdr:col>52</xdr:col>
                    <xdr:colOff>142875</xdr:colOff>
                    <xdr:row>178</xdr:row>
                    <xdr:rowOff>171450</xdr:rowOff>
                  </from>
                  <to>
                    <xdr:col>54</xdr:col>
                    <xdr:colOff>104775</xdr:colOff>
                    <xdr:row>180</xdr:row>
                    <xdr:rowOff>28575</xdr:rowOff>
                  </to>
                </anchor>
              </controlPr>
            </control>
          </mc:Choice>
        </mc:AlternateContent>
        <mc:AlternateContent xmlns:mc="http://schemas.openxmlformats.org/markup-compatibility/2006">
          <mc:Choice Requires="x14">
            <control shapeId="4189" r:id="rId91" name="Check Box 93">
              <controlPr defaultSize="0" autoFill="0" autoLine="0" autoPict="0">
                <anchor moveWithCells="1">
                  <from>
                    <xdr:col>54</xdr:col>
                    <xdr:colOff>142875</xdr:colOff>
                    <xdr:row>178</xdr:row>
                    <xdr:rowOff>171450</xdr:rowOff>
                  </from>
                  <to>
                    <xdr:col>56</xdr:col>
                    <xdr:colOff>104775</xdr:colOff>
                    <xdr:row>180</xdr:row>
                    <xdr:rowOff>28575</xdr:rowOff>
                  </to>
                </anchor>
              </controlPr>
            </control>
          </mc:Choice>
        </mc:AlternateContent>
        <mc:AlternateContent xmlns:mc="http://schemas.openxmlformats.org/markup-compatibility/2006">
          <mc:Choice Requires="x14">
            <control shapeId="4190" r:id="rId92" name="Check Box 94">
              <controlPr defaultSize="0" autoFill="0" autoLine="0" autoPict="0">
                <anchor moveWithCells="1">
                  <from>
                    <xdr:col>13</xdr:col>
                    <xdr:colOff>142875</xdr:colOff>
                    <xdr:row>180</xdr:row>
                    <xdr:rowOff>171450</xdr:rowOff>
                  </from>
                  <to>
                    <xdr:col>15</xdr:col>
                    <xdr:colOff>104775</xdr:colOff>
                    <xdr:row>182</xdr:row>
                    <xdr:rowOff>28575</xdr:rowOff>
                  </to>
                </anchor>
              </controlPr>
            </control>
          </mc:Choice>
        </mc:AlternateContent>
        <mc:AlternateContent xmlns:mc="http://schemas.openxmlformats.org/markup-compatibility/2006">
          <mc:Choice Requires="x14">
            <control shapeId="4191" r:id="rId93" name="Check Box 95">
              <controlPr defaultSize="0" autoFill="0" autoLine="0" autoPict="0">
                <anchor moveWithCells="1">
                  <from>
                    <xdr:col>15</xdr:col>
                    <xdr:colOff>142875</xdr:colOff>
                    <xdr:row>180</xdr:row>
                    <xdr:rowOff>171450</xdr:rowOff>
                  </from>
                  <to>
                    <xdr:col>17</xdr:col>
                    <xdr:colOff>104775</xdr:colOff>
                    <xdr:row>182</xdr:row>
                    <xdr:rowOff>28575</xdr:rowOff>
                  </to>
                </anchor>
              </controlPr>
            </control>
          </mc:Choice>
        </mc:AlternateContent>
        <mc:AlternateContent xmlns:mc="http://schemas.openxmlformats.org/markup-compatibility/2006">
          <mc:Choice Requires="x14">
            <control shapeId="4192" r:id="rId94" name="Check Box 96">
              <controlPr defaultSize="0" autoFill="0" autoLine="0" autoPict="0">
                <anchor moveWithCells="1">
                  <from>
                    <xdr:col>26</xdr:col>
                    <xdr:colOff>142875</xdr:colOff>
                    <xdr:row>180</xdr:row>
                    <xdr:rowOff>171450</xdr:rowOff>
                  </from>
                  <to>
                    <xdr:col>28</xdr:col>
                    <xdr:colOff>104775</xdr:colOff>
                    <xdr:row>182</xdr:row>
                    <xdr:rowOff>28575</xdr:rowOff>
                  </to>
                </anchor>
              </controlPr>
            </control>
          </mc:Choice>
        </mc:AlternateContent>
        <mc:AlternateContent xmlns:mc="http://schemas.openxmlformats.org/markup-compatibility/2006">
          <mc:Choice Requires="x14">
            <control shapeId="4193" r:id="rId95" name="Check Box 97">
              <controlPr defaultSize="0" autoFill="0" autoLine="0" autoPict="0">
                <anchor moveWithCells="1">
                  <from>
                    <xdr:col>28</xdr:col>
                    <xdr:colOff>142875</xdr:colOff>
                    <xdr:row>180</xdr:row>
                    <xdr:rowOff>171450</xdr:rowOff>
                  </from>
                  <to>
                    <xdr:col>30</xdr:col>
                    <xdr:colOff>104775</xdr:colOff>
                    <xdr:row>182</xdr:row>
                    <xdr:rowOff>28575</xdr:rowOff>
                  </to>
                </anchor>
              </controlPr>
            </control>
          </mc:Choice>
        </mc:AlternateContent>
        <mc:AlternateContent xmlns:mc="http://schemas.openxmlformats.org/markup-compatibility/2006">
          <mc:Choice Requires="x14">
            <control shapeId="4194" r:id="rId96" name="Check Box 98">
              <controlPr defaultSize="0" autoFill="0" autoLine="0" autoPict="0">
                <anchor moveWithCells="1">
                  <from>
                    <xdr:col>39</xdr:col>
                    <xdr:colOff>142875</xdr:colOff>
                    <xdr:row>180</xdr:row>
                    <xdr:rowOff>171450</xdr:rowOff>
                  </from>
                  <to>
                    <xdr:col>41</xdr:col>
                    <xdr:colOff>104775</xdr:colOff>
                    <xdr:row>182</xdr:row>
                    <xdr:rowOff>28575</xdr:rowOff>
                  </to>
                </anchor>
              </controlPr>
            </control>
          </mc:Choice>
        </mc:AlternateContent>
        <mc:AlternateContent xmlns:mc="http://schemas.openxmlformats.org/markup-compatibility/2006">
          <mc:Choice Requires="x14">
            <control shapeId="4195" r:id="rId97" name="Check Box 99">
              <controlPr defaultSize="0" autoFill="0" autoLine="0" autoPict="0">
                <anchor moveWithCells="1">
                  <from>
                    <xdr:col>41</xdr:col>
                    <xdr:colOff>142875</xdr:colOff>
                    <xdr:row>180</xdr:row>
                    <xdr:rowOff>171450</xdr:rowOff>
                  </from>
                  <to>
                    <xdr:col>43</xdr:col>
                    <xdr:colOff>104775</xdr:colOff>
                    <xdr:row>182</xdr:row>
                    <xdr:rowOff>28575</xdr:rowOff>
                  </to>
                </anchor>
              </controlPr>
            </control>
          </mc:Choice>
        </mc:AlternateContent>
        <mc:AlternateContent xmlns:mc="http://schemas.openxmlformats.org/markup-compatibility/2006">
          <mc:Choice Requires="x14">
            <control shapeId="4196" r:id="rId98" name="Check Box 100">
              <controlPr defaultSize="0" autoFill="0" autoLine="0" autoPict="0">
                <anchor moveWithCells="1">
                  <from>
                    <xdr:col>52</xdr:col>
                    <xdr:colOff>142875</xdr:colOff>
                    <xdr:row>180</xdr:row>
                    <xdr:rowOff>171450</xdr:rowOff>
                  </from>
                  <to>
                    <xdr:col>54</xdr:col>
                    <xdr:colOff>104775</xdr:colOff>
                    <xdr:row>182</xdr:row>
                    <xdr:rowOff>28575</xdr:rowOff>
                  </to>
                </anchor>
              </controlPr>
            </control>
          </mc:Choice>
        </mc:AlternateContent>
        <mc:AlternateContent xmlns:mc="http://schemas.openxmlformats.org/markup-compatibility/2006">
          <mc:Choice Requires="x14">
            <control shapeId="4197" r:id="rId99" name="Check Box 101">
              <controlPr defaultSize="0" autoFill="0" autoLine="0" autoPict="0">
                <anchor moveWithCells="1">
                  <from>
                    <xdr:col>54</xdr:col>
                    <xdr:colOff>142875</xdr:colOff>
                    <xdr:row>180</xdr:row>
                    <xdr:rowOff>171450</xdr:rowOff>
                  </from>
                  <to>
                    <xdr:col>56</xdr:col>
                    <xdr:colOff>104775</xdr:colOff>
                    <xdr:row>182</xdr:row>
                    <xdr:rowOff>28575</xdr:rowOff>
                  </to>
                </anchor>
              </controlPr>
            </control>
          </mc:Choice>
        </mc:AlternateContent>
        <mc:AlternateContent xmlns:mc="http://schemas.openxmlformats.org/markup-compatibility/2006">
          <mc:Choice Requires="x14">
            <control shapeId="4198" r:id="rId100" name="Check Box 102">
              <controlPr defaultSize="0" autoFill="0" autoLine="0" autoPict="0">
                <anchor moveWithCells="1">
                  <from>
                    <xdr:col>13</xdr:col>
                    <xdr:colOff>142875</xdr:colOff>
                    <xdr:row>182</xdr:row>
                    <xdr:rowOff>161925</xdr:rowOff>
                  </from>
                  <to>
                    <xdr:col>15</xdr:col>
                    <xdr:colOff>104775</xdr:colOff>
                    <xdr:row>184</xdr:row>
                    <xdr:rowOff>19050</xdr:rowOff>
                  </to>
                </anchor>
              </controlPr>
            </control>
          </mc:Choice>
        </mc:AlternateContent>
        <mc:AlternateContent xmlns:mc="http://schemas.openxmlformats.org/markup-compatibility/2006">
          <mc:Choice Requires="x14">
            <control shapeId="4199" r:id="rId101" name="Check Box 103">
              <controlPr defaultSize="0" autoFill="0" autoLine="0" autoPict="0">
                <anchor moveWithCells="1">
                  <from>
                    <xdr:col>15</xdr:col>
                    <xdr:colOff>142875</xdr:colOff>
                    <xdr:row>182</xdr:row>
                    <xdr:rowOff>161925</xdr:rowOff>
                  </from>
                  <to>
                    <xdr:col>17</xdr:col>
                    <xdr:colOff>104775</xdr:colOff>
                    <xdr:row>184</xdr:row>
                    <xdr:rowOff>19050</xdr:rowOff>
                  </to>
                </anchor>
              </controlPr>
            </control>
          </mc:Choice>
        </mc:AlternateContent>
        <mc:AlternateContent xmlns:mc="http://schemas.openxmlformats.org/markup-compatibility/2006">
          <mc:Choice Requires="x14">
            <control shapeId="4200" r:id="rId102" name="Check Box 104">
              <controlPr defaultSize="0" autoFill="0" autoLine="0" autoPict="0">
                <anchor moveWithCells="1">
                  <from>
                    <xdr:col>26</xdr:col>
                    <xdr:colOff>142875</xdr:colOff>
                    <xdr:row>182</xdr:row>
                    <xdr:rowOff>161925</xdr:rowOff>
                  </from>
                  <to>
                    <xdr:col>28</xdr:col>
                    <xdr:colOff>104775</xdr:colOff>
                    <xdr:row>184</xdr:row>
                    <xdr:rowOff>19050</xdr:rowOff>
                  </to>
                </anchor>
              </controlPr>
            </control>
          </mc:Choice>
        </mc:AlternateContent>
        <mc:AlternateContent xmlns:mc="http://schemas.openxmlformats.org/markup-compatibility/2006">
          <mc:Choice Requires="x14">
            <control shapeId="4201" r:id="rId103" name="Check Box 105">
              <controlPr defaultSize="0" autoFill="0" autoLine="0" autoPict="0">
                <anchor moveWithCells="1">
                  <from>
                    <xdr:col>28</xdr:col>
                    <xdr:colOff>142875</xdr:colOff>
                    <xdr:row>182</xdr:row>
                    <xdr:rowOff>161925</xdr:rowOff>
                  </from>
                  <to>
                    <xdr:col>30</xdr:col>
                    <xdr:colOff>104775</xdr:colOff>
                    <xdr:row>184</xdr:row>
                    <xdr:rowOff>19050</xdr:rowOff>
                  </to>
                </anchor>
              </controlPr>
            </control>
          </mc:Choice>
        </mc:AlternateContent>
        <mc:AlternateContent xmlns:mc="http://schemas.openxmlformats.org/markup-compatibility/2006">
          <mc:Choice Requires="x14">
            <control shapeId="4202" r:id="rId104" name="Check Box 106">
              <controlPr defaultSize="0" autoFill="0" autoLine="0" autoPict="0">
                <anchor moveWithCells="1">
                  <from>
                    <xdr:col>39</xdr:col>
                    <xdr:colOff>142875</xdr:colOff>
                    <xdr:row>182</xdr:row>
                    <xdr:rowOff>161925</xdr:rowOff>
                  </from>
                  <to>
                    <xdr:col>41</xdr:col>
                    <xdr:colOff>104775</xdr:colOff>
                    <xdr:row>184</xdr:row>
                    <xdr:rowOff>19050</xdr:rowOff>
                  </to>
                </anchor>
              </controlPr>
            </control>
          </mc:Choice>
        </mc:AlternateContent>
        <mc:AlternateContent xmlns:mc="http://schemas.openxmlformats.org/markup-compatibility/2006">
          <mc:Choice Requires="x14">
            <control shapeId="4203" r:id="rId105" name="Check Box 107">
              <controlPr defaultSize="0" autoFill="0" autoLine="0" autoPict="0">
                <anchor moveWithCells="1">
                  <from>
                    <xdr:col>41</xdr:col>
                    <xdr:colOff>142875</xdr:colOff>
                    <xdr:row>182</xdr:row>
                    <xdr:rowOff>161925</xdr:rowOff>
                  </from>
                  <to>
                    <xdr:col>43</xdr:col>
                    <xdr:colOff>104775</xdr:colOff>
                    <xdr:row>184</xdr:row>
                    <xdr:rowOff>19050</xdr:rowOff>
                  </to>
                </anchor>
              </controlPr>
            </control>
          </mc:Choice>
        </mc:AlternateContent>
        <mc:AlternateContent xmlns:mc="http://schemas.openxmlformats.org/markup-compatibility/2006">
          <mc:Choice Requires="x14">
            <control shapeId="4204" r:id="rId106" name="Check Box 108">
              <controlPr defaultSize="0" autoFill="0" autoLine="0" autoPict="0">
                <anchor moveWithCells="1">
                  <from>
                    <xdr:col>52</xdr:col>
                    <xdr:colOff>142875</xdr:colOff>
                    <xdr:row>182</xdr:row>
                    <xdr:rowOff>161925</xdr:rowOff>
                  </from>
                  <to>
                    <xdr:col>54</xdr:col>
                    <xdr:colOff>104775</xdr:colOff>
                    <xdr:row>184</xdr:row>
                    <xdr:rowOff>19050</xdr:rowOff>
                  </to>
                </anchor>
              </controlPr>
            </control>
          </mc:Choice>
        </mc:AlternateContent>
        <mc:AlternateContent xmlns:mc="http://schemas.openxmlformats.org/markup-compatibility/2006">
          <mc:Choice Requires="x14">
            <control shapeId="4205" r:id="rId107" name="Check Box 109">
              <controlPr defaultSize="0" autoFill="0" autoLine="0" autoPict="0">
                <anchor moveWithCells="1">
                  <from>
                    <xdr:col>54</xdr:col>
                    <xdr:colOff>142875</xdr:colOff>
                    <xdr:row>182</xdr:row>
                    <xdr:rowOff>161925</xdr:rowOff>
                  </from>
                  <to>
                    <xdr:col>56</xdr:col>
                    <xdr:colOff>104775</xdr:colOff>
                    <xdr:row>184</xdr:row>
                    <xdr:rowOff>19050</xdr:rowOff>
                  </to>
                </anchor>
              </controlPr>
            </control>
          </mc:Choice>
        </mc:AlternateContent>
        <mc:AlternateContent xmlns:mc="http://schemas.openxmlformats.org/markup-compatibility/2006">
          <mc:Choice Requires="x14">
            <control shapeId="4206" r:id="rId108" name="Check Box 110">
              <controlPr defaultSize="0" autoFill="0" autoLine="0" autoPict="0">
                <anchor moveWithCells="1">
                  <from>
                    <xdr:col>13</xdr:col>
                    <xdr:colOff>142875</xdr:colOff>
                    <xdr:row>184</xdr:row>
                    <xdr:rowOff>161925</xdr:rowOff>
                  </from>
                  <to>
                    <xdr:col>15</xdr:col>
                    <xdr:colOff>104775</xdr:colOff>
                    <xdr:row>186</xdr:row>
                    <xdr:rowOff>19050</xdr:rowOff>
                  </to>
                </anchor>
              </controlPr>
            </control>
          </mc:Choice>
        </mc:AlternateContent>
        <mc:AlternateContent xmlns:mc="http://schemas.openxmlformats.org/markup-compatibility/2006">
          <mc:Choice Requires="x14">
            <control shapeId="4207" r:id="rId109" name="Check Box 111">
              <controlPr defaultSize="0" autoFill="0" autoLine="0" autoPict="0">
                <anchor moveWithCells="1">
                  <from>
                    <xdr:col>15</xdr:col>
                    <xdr:colOff>142875</xdr:colOff>
                    <xdr:row>184</xdr:row>
                    <xdr:rowOff>161925</xdr:rowOff>
                  </from>
                  <to>
                    <xdr:col>17</xdr:col>
                    <xdr:colOff>104775</xdr:colOff>
                    <xdr:row>186</xdr:row>
                    <xdr:rowOff>19050</xdr:rowOff>
                  </to>
                </anchor>
              </controlPr>
            </control>
          </mc:Choice>
        </mc:AlternateContent>
        <mc:AlternateContent xmlns:mc="http://schemas.openxmlformats.org/markup-compatibility/2006">
          <mc:Choice Requires="x14">
            <control shapeId="4208" r:id="rId110" name="Check Box 112">
              <controlPr defaultSize="0" autoFill="0" autoLine="0" autoPict="0">
                <anchor moveWithCells="1">
                  <from>
                    <xdr:col>26</xdr:col>
                    <xdr:colOff>142875</xdr:colOff>
                    <xdr:row>184</xdr:row>
                    <xdr:rowOff>161925</xdr:rowOff>
                  </from>
                  <to>
                    <xdr:col>28</xdr:col>
                    <xdr:colOff>104775</xdr:colOff>
                    <xdr:row>186</xdr:row>
                    <xdr:rowOff>19050</xdr:rowOff>
                  </to>
                </anchor>
              </controlPr>
            </control>
          </mc:Choice>
        </mc:AlternateContent>
        <mc:AlternateContent xmlns:mc="http://schemas.openxmlformats.org/markup-compatibility/2006">
          <mc:Choice Requires="x14">
            <control shapeId="4209" r:id="rId111" name="Check Box 113">
              <controlPr defaultSize="0" autoFill="0" autoLine="0" autoPict="0">
                <anchor moveWithCells="1">
                  <from>
                    <xdr:col>28</xdr:col>
                    <xdr:colOff>142875</xdr:colOff>
                    <xdr:row>184</xdr:row>
                    <xdr:rowOff>161925</xdr:rowOff>
                  </from>
                  <to>
                    <xdr:col>30</xdr:col>
                    <xdr:colOff>104775</xdr:colOff>
                    <xdr:row>186</xdr:row>
                    <xdr:rowOff>19050</xdr:rowOff>
                  </to>
                </anchor>
              </controlPr>
            </control>
          </mc:Choice>
        </mc:AlternateContent>
        <mc:AlternateContent xmlns:mc="http://schemas.openxmlformats.org/markup-compatibility/2006">
          <mc:Choice Requires="x14">
            <control shapeId="4210" r:id="rId112" name="Check Box 114">
              <controlPr defaultSize="0" autoFill="0" autoLine="0" autoPict="0">
                <anchor moveWithCells="1">
                  <from>
                    <xdr:col>39</xdr:col>
                    <xdr:colOff>142875</xdr:colOff>
                    <xdr:row>184</xdr:row>
                    <xdr:rowOff>161925</xdr:rowOff>
                  </from>
                  <to>
                    <xdr:col>41</xdr:col>
                    <xdr:colOff>104775</xdr:colOff>
                    <xdr:row>186</xdr:row>
                    <xdr:rowOff>19050</xdr:rowOff>
                  </to>
                </anchor>
              </controlPr>
            </control>
          </mc:Choice>
        </mc:AlternateContent>
        <mc:AlternateContent xmlns:mc="http://schemas.openxmlformats.org/markup-compatibility/2006">
          <mc:Choice Requires="x14">
            <control shapeId="4211" r:id="rId113" name="Check Box 115">
              <controlPr defaultSize="0" autoFill="0" autoLine="0" autoPict="0">
                <anchor moveWithCells="1">
                  <from>
                    <xdr:col>41</xdr:col>
                    <xdr:colOff>142875</xdr:colOff>
                    <xdr:row>184</xdr:row>
                    <xdr:rowOff>161925</xdr:rowOff>
                  </from>
                  <to>
                    <xdr:col>43</xdr:col>
                    <xdr:colOff>104775</xdr:colOff>
                    <xdr:row>186</xdr:row>
                    <xdr:rowOff>19050</xdr:rowOff>
                  </to>
                </anchor>
              </controlPr>
            </control>
          </mc:Choice>
        </mc:AlternateContent>
        <mc:AlternateContent xmlns:mc="http://schemas.openxmlformats.org/markup-compatibility/2006">
          <mc:Choice Requires="x14">
            <control shapeId="4212" r:id="rId114" name="Check Box 116">
              <controlPr defaultSize="0" autoFill="0" autoLine="0" autoPict="0">
                <anchor moveWithCells="1">
                  <from>
                    <xdr:col>52</xdr:col>
                    <xdr:colOff>142875</xdr:colOff>
                    <xdr:row>184</xdr:row>
                    <xdr:rowOff>161925</xdr:rowOff>
                  </from>
                  <to>
                    <xdr:col>54</xdr:col>
                    <xdr:colOff>104775</xdr:colOff>
                    <xdr:row>186</xdr:row>
                    <xdr:rowOff>19050</xdr:rowOff>
                  </to>
                </anchor>
              </controlPr>
            </control>
          </mc:Choice>
        </mc:AlternateContent>
        <mc:AlternateContent xmlns:mc="http://schemas.openxmlformats.org/markup-compatibility/2006">
          <mc:Choice Requires="x14">
            <control shapeId="4213" r:id="rId115" name="Check Box 117">
              <controlPr defaultSize="0" autoFill="0" autoLine="0" autoPict="0">
                <anchor moveWithCells="1">
                  <from>
                    <xdr:col>54</xdr:col>
                    <xdr:colOff>142875</xdr:colOff>
                    <xdr:row>184</xdr:row>
                    <xdr:rowOff>161925</xdr:rowOff>
                  </from>
                  <to>
                    <xdr:col>56</xdr:col>
                    <xdr:colOff>104775</xdr:colOff>
                    <xdr:row>186</xdr:row>
                    <xdr:rowOff>19050</xdr:rowOff>
                  </to>
                </anchor>
              </controlPr>
            </control>
          </mc:Choice>
        </mc:AlternateContent>
        <mc:AlternateContent xmlns:mc="http://schemas.openxmlformats.org/markup-compatibility/2006">
          <mc:Choice Requires="x14">
            <control shapeId="4214" r:id="rId116" name="Check Box 118">
              <controlPr defaultSize="0" autoFill="0" autoLine="0" autoPict="0">
                <anchor moveWithCells="1">
                  <from>
                    <xdr:col>13</xdr:col>
                    <xdr:colOff>142875</xdr:colOff>
                    <xdr:row>186</xdr:row>
                    <xdr:rowOff>161925</xdr:rowOff>
                  </from>
                  <to>
                    <xdr:col>15</xdr:col>
                    <xdr:colOff>104775</xdr:colOff>
                    <xdr:row>188</xdr:row>
                    <xdr:rowOff>19050</xdr:rowOff>
                  </to>
                </anchor>
              </controlPr>
            </control>
          </mc:Choice>
        </mc:AlternateContent>
        <mc:AlternateContent xmlns:mc="http://schemas.openxmlformats.org/markup-compatibility/2006">
          <mc:Choice Requires="x14">
            <control shapeId="4215" r:id="rId117" name="Check Box 119">
              <controlPr defaultSize="0" autoFill="0" autoLine="0" autoPict="0">
                <anchor moveWithCells="1">
                  <from>
                    <xdr:col>15</xdr:col>
                    <xdr:colOff>142875</xdr:colOff>
                    <xdr:row>186</xdr:row>
                    <xdr:rowOff>161925</xdr:rowOff>
                  </from>
                  <to>
                    <xdr:col>17</xdr:col>
                    <xdr:colOff>104775</xdr:colOff>
                    <xdr:row>188</xdr:row>
                    <xdr:rowOff>19050</xdr:rowOff>
                  </to>
                </anchor>
              </controlPr>
            </control>
          </mc:Choice>
        </mc:AlternateContent>
        <mc:AlternateContent xmlns:mc="http://schemas.openxmlformats.org/markup-compatibility/2006">
          <mc:Choice Requires="x14">
            <control shapeId="4216" r:id="rId118" name="Check Box 120">
              <controlPr defaultSize="0" autoFill="0" autoLine="0" autoPict="0">
                <anchor moveWithCells="1">
                  <from>
                    <xdr:col>26</xdr:col>
                    <xdr:colOff>142875</xdr:colOff>
                    <xdr:row>186</xdr:row>
                    <xdr:rowOff>161925</xdr:rowOff>
                  </from>
                  <to>
                    <xdr:col>28</xdr:col>
                    <xdr:colOff>104775</xdr:colOff>
                    <xdr:row>188</xdr:row>
                    <xdr:rowOff>19050</xdr:rowOff>
                  </to>
                </anchor>
              </controlPr>
            </control>
          </mc:Choice>
        </mc:AlternateContent>
        <mc:AlternateContent xmlns:mc="http://schemas.openxmlformats.org/markup-compatibility/2006">
          <mc:Choice Requires="x14">
            <control shapeId="4217" r:id="rId119" name="Check Box 121">
              <controlPr defaultSize="0" autoFill="0" autoLine="0" autoPict="0">
                <anchor moveWithCells="1">
                  <from>
                    <xdr:col>28</xdr:col>
                    <xdr:colOff>142875</xdr:colOff>
                    <xdr:row>186</xdr:row>
                    <xdr:rowOff>161925</xdr:rowOff>
                  </from>
                  <to>
                    <xdr:col>30</xdr:col>
                    <xdr:colOff>104775</xdr:colOff>
                    <xdr:row>188</xdr:row>
                    <xdr:rowOff>19050</xdr:rowOff>
                  </to>
                </anchor>
              </controlPr>
            </control>
          </mc:Choice>
        </mc:AlternateContent>
        <mc:AlternateContent xmlns:mc="http://schemas.openxmlformats.org/markup-compatibility/2006">
          <mc:Choice Requires="x14">
            <control shapeId="4218" r:id="rId120" name="Check Box 122">
              <controlPr defaultSize="0" autoFill="0" autoLine="0" autoPict="0">
                <anchor moveWithCells="1">
                  <from>
                    <xdr:col>39</xdr:col>
                    <xdr:colOff>142875</xdr:colOff>
                    <xdr:row>186</xdr:row>
                    <xdr:rowOff>161925</xdr:rowOff>
                  </from>
                  <to>
                    <xdr:col>41</xdr:col>
                    <xdr:colOff>104775</xdr:colOff>
                    <xdr:row>188</xdr:row>
                    <xdr:rowOff>19050</xdr:rowOff>
                  </to>
                </anchor>
              </controlPr>
            </control>
          </mc:Choice>
        </mc:AlternateContent>
        <mc:AlternateContent xmlns:mc="http://schemas.openxmlformats.org/markup-compatibility/2006">
          <mc:Choice Requires="x14">
            <control shapeId="4219" r:id="rId121" name="Check Box 123">
              <controlPr defaultSize="0" autoFill="0" autoLine="0" autoPict="0">
                <anchor moveWithCells="1">
                  <from>
                    <xdr:col>41</xdr:col>
                    <xdr:colOff>142875</xdr:colOff>
                    <xdr:row>186</xdr:row>
                    <xdr:rowOff>161925</xdr:rowOff>
                  </from>
                  <to>
                    <xdr:col>43</xdr:col>
                    <xdr:colOff>104775</xdr:colOff>
                    <xdr:row>188</xdr:row>
                    <xdr:rowOff>19050</xdr:rowOff>
                  </to>
                </anchor>
              </controlPr>
            </control>
          </mc:Choice>
        </mc:AlternateContent>
        <mc:AlternateContent xmlns:mc="http://schemas.openxmlformats.org/markup-compatibility/2006">
          <mc:Choice Requires="x14">
            <control shapeId="4220" r:id="rId122" name="Check Box 124">
              <controlPr defaultSize="0" autoFill="0" autoLine="0" autoPict="0">
                <anchor moveWithCells="1">
                  <from>
                    <xdr:col>52</xdr:col>
                    <xdr:colOff>142875</xdr:colOff>
                    <xdr:row>186</xdr:row>
                    <xdr:rowOff>161925</xdr:rowOff>
                  </from>
                  <to>
                    <xdr:col>54</xdr:col>
                    <xdr:colOff>104775</xdr:colOff>
                    <xdr:row>188</xdr:row>
                    <xdr:rowOff>19050</xdr:rowOff>
                  </to>
                </anchor>
              </controlPr>
            </control>
          </mc:Choice>
        </mc:AlternateContent>
        <mc:AlternateContent xmlns:mc="http://schemas.openxmlformats.org/markup-compatibility/2006">
          <mc:Choice Requires="x14">
            <control shapeId="4221" r:id="rId123" name="Check Box 125">
              <controlPr defaultSize="0" autoFill="0" autoLine="0" autoPict="0">
                <anchor moveWithCells="1">
                  <from>
                    <xdr:col>54</xdr:col>
                    <xdr:colOff>142875</xdr:colOff>
                    <xdr:row>186</xdr:row>
                    <xdr:rowOff>161925</xdr:rowOff>
                  </from>
                  <to>
                    <xdr:col>56</xdr:col>
                    <xdr:colOff>104775</xdr:colOff>
                    <xdr:row>188</xdr:row>
                    <xdr:rowOff>19050</xdr:rowOff>
                  </to>
                </anchor>
              </controlPr>
            </control>
          </mc:Choice>
        </mc:AlternateContent>
        <mc:AlternateContent xmlns:mc="http://schemas.openxmlformats.org/markup-compatibility/2006">
          <mc:Choice Requires="x14">
            <control shapeId="4222" r:id="rId124" name="Check Box 126">
              <controlPr defaultSize="0" autoFill="0" autoLine="0" autoPict="0">
                <anchor moveWithCells="1">
                  <from>
                    <xdr:col>13</xdr:col>
                    <xdr:colOff>142875</xdr:colOff>
                    <xdr:row>188</xdr:row>
                    <xdr:rowOff>161925</xdr:rowOff>
                  </from>
                  <to>
                    <xdr:col>15</xdr:col>
                    <xdr:colOff>104775</xdr:colOff>
                    <xdr:row>190</xdr:row>
                    <xdr:rowOff>19050</xdr:rowOff>
                  </to>
                </anchor>
              </controlPr>
            </control>
          </mc:Choice>
        </mc:AlternateContent>
        <mc:AlternateContent xmlns:mc="http://schemas.openxmlformats.org/markup-compatibility/2006">
          <mc:Choice Requires="x14">
            <control shapeId="4223" r:id="rId125" name="Check Box 127">
              <controlPr defaultSize="0" autoFill="0" autoLine="0" autoPict="0">
                <anchor moveWithCells="1">
                  <from>
                    <xdr:col>15</xdr:col>
                    <xdr:colOff>142875</xdr:colOff>
                    <xdr:row>188</xdr:row>
                    <xdr:rowOff>161925</xdr:rowOff>
                  </from>
                  <to>
                    <xdr:col>17</xdr:col>
                    <xdr:colOff>104775</xdr:colOff>
                    <xdr:row>190</xdr:row>
                    <xdr:rowOff>19050</xdr:rowOff>
                  </to>
                </anchor>
              </controlPr>
            </control>
          </mc:Choice>
        </mc:AlternateContent>
        <mc:AlternateContent xmlns:mc="http://schemas.openxmlformats.org/markup-compatibility/2006">
          <mc:Choice Requires="x14">
            <control shapeId="4224" r:id="rId126" name="Check Box 128">
              <controlPr defaultSize="0" autoFill="0" autoLine="0" autoPict="0">
                <anchor moveWithCells="1">
                  <from>
                    <xdr:col>26</xdr:col>
                    <xdr:colOff>142875</xdr:colOff>
                    <xdr:row>188</xdr:row>
                    <xdr:rowOff>161925</xdr:rowOff>
                  </from>
                  <to>
                    <xdr:col>28</xdr:col>
                    <xdr:colOff>104775</xdr:colOff>
                    <xdr:row>190</xdr:row>
                    <xdr:rowOff>19050</xdr:rowOff>
                  </to>
                </anchor>
              </controlPr>
            </control>
          </mc:Choice>
        </mc:AlternateContent>
        <mc:AlternateContent xmlns:mc="http://schemas.openxmlformats.org/markup-compatibility/2006">
          <mc:Choice Requires="x14">
            <control shapeId="4225" r:id="rId127" name="Check Box 129">
              <controlPr defaultSize="0" autoFill="0" autoLine="0" autoPict="0">
                <anchor moveWithCells="1">
                  <from>
                    <xdr:col>28</xdr:col>
                    <xdr:colOff>142875</xdr:colOff>
                    <xdr:row>188</xdr:row>
                    <xdr:rowOff>161925</xdr:rowOff>
                  </from>
                  <to>
                    <xdr:col>30</xdr:col>
                    <xdr:colOff>104775</xdr:colOff>
                    <xdr:row>190</xdr:row>
                    <xdr:rowOff>19050</xdr:rowOff>
                  </to>
                </anchor>
              </controlPr>
            </control>
          </mc:Choice>
        </mc:AlternateContent>
        <mc:AlternateContent xmlns:mc="http://schemas.openxmlformats.org/markup-compatibility/2006">
          <mc:Choice Requires="x14">
            <control shapeId="4226" r:id="rId128" name="Check Box 130">
              <controlPr defaultSize="0" autoFill="0" autoLine="0" autoPict="0">
                <anchor moveWithCells="1">
                  <from>
                    <xdr:col>39</xdr:col>
                    <xdr:colOff>142875</xdr:colOff>
                    <xdr:row>188</xdr:row>
                    <xdr:rowOff>161925</xdr:rowOff>
                  </from>
                  <to>
                    <xdr:col>41</xdr:col>
                    <xdr:colOff>104775</xdr:colOff>
                    <xdr:row>190</xdr:row>
                    <xdr:rowOff>19050</xdr:rowOff>
                  </to>
                </anchor>
              </controlPr>
            </control>
          </mc:Choice>
        </mc:AlternateContent>
        <mc:AlternateContent xmlns:mc="http://schemas.openxmlformats.org/markup-compatibility/2006">
          <mc:Choice Requires="x14">
            <control shapeId="4227" r:id="rId129" name="Check Box 131">
              <controlPr defaultSize="0" autoFill="0" autoLine="0" autoPict="0">
                <anchor moveWithCells="1">
                  <from>
                    <xdr:col>41</xdr:col>
                    <xdr:colOff>142875</xdr:colOff>
                    <xdr:row>188</xdr:row>
                    <xdr:rowOff>161925</xdr:rowOff>
                  </from>
                  <to>
                    <xdr:col>43</xdr:col>
                    <xdr:colOff>104775</xdr:colOff>
                    <xdr:row>190</xdr:row>
                    <xdr:rowOff>19050</xdr:rowOff>
                  </to>
                </anchor>
              </controlPr>
            </control>
          </mc:Choice>
        </mc:AlternateContent>
        <mc:AlternateContent xmlns:mc="http://schemas.openxmlformats.org/markup-compatibility/2006">
          <mc:Choice Requires="x14">
            <control shapeId="4228" r:id="rId130" name="Check Box 132">
              <controlPr defaultSize="0" autoFill="0" autoLine="0" autoPict="0">
                <anchor moveWithCells="1">
                  <from>
                    <xdr:col>52</xdr:col>
                    <xdr:colOff>142875</xdr:colOff>
                    <xdr:row>188</xdr:row>
                    <xdr:rowOff>161925</xdr:rowOff>
                  </from>
                  <to>
                    <xdr:col>54</xdr:col>
                    <xdr:colOff>104775</xdr:colOff>
                    <xdr:row>190</xdr:row>
                    <xdr:rowOff>19050</xdr:rowOff>
                  </to>
                </anchor>
              </controlPr>
            </control>
          </mc:Choice>
        </mc:AlternateContent>
        <mc:AlternateContent xmlns:mc="http://schemas.openxmlformats.org/markup-compatibility/2006">
          <mc:Choice Requires="x14">
            <control shapeId="4229" r:id="rId131" name="Check Box 133">
              <controlPr defaultSize="0" autoFill="0" autoLine="0" autoPict="0">
                <anchor moveWithCells="1">
                  <from>
                    <xdr:col>54</xdr:col>
                    <xdr:colOff>142875</xdr:colOff>
                    <xdr:row>188</xdr:row>
                    <xdr:rowOff>161925</xdr:rowOff>
                  </from>
                  <to>
                    <xdr:col>56</xdr:col>
                    <xdr:colOff>104775</xdr:colOff>
                    <xdr:row>190</xdr:row>
                    <xdr:rowOff>19050</xdr:rowOff>
                  </to>
                </anchor>
              </controlPr>
            </control>
          </mc:Choice>
        </mc:AlternateContent>
        <mc:AlternateContent xmlns:mc="http://schemas.openxmlformats.org/markup-compatibility/2006">
          <mc:Choice Requires="x14">
            <control shapeId="4230" r:id="rId132" name="Check Box 134">
              <controlPr defaultSize="0" autoFill="0" autoLine="0" autoPict="0">
                <anchor moveWithCells="1">
                  <from>
                    <xdr:col>13</xdr:col>
                    <xdr:colOff>142875</xdr:colOff>
                    <xdr:row>190</xdr:row>
                    <xdr:rowOff>161925</xdr:rowOff>
                  </from>
                  <to>
                    <xdr:col>15</xdr:col>
                    <xdr:colOff>104775</xdr:colOff>
                    <xdr:row>192</xdr:row>
                    <xdr:rowOff>19050</xdr:rowOff>
                  </to>
                </anchor>
              </controlPr>
            </control>
          </mc:Choice>
        </mc:AlternateContent>
        <mc:AlternateContent xmlns:mc="http://schemas.openxmlformats.org/markup-compatibility/2006">
          <mc:Choice Requires="x14">
            <control shapeId="4231" r:id="rId133" name="Check Box 135">
              <controlPr defaultSize="0" autoFill="0" autoLine="0" autoPict="0">
                <anchor moveWithCells="1">
                  <from>
                    <xdr:col>15</xdr:col>
                    <xdr:colOff>142875</xdr:colOff>
                    <xdr:row>190</xdr:row>
                    <xdr:rowOff>161925</xdr:rowOff>
                  </from>
                  <to>
                    <xdr:col>17</xdr:col>
                    <xdr:colOff>104775</xdr:colOff>
                    <xdr:row>192</xdr:row>
                    <xdr:rowOff>19050</xdr:rowOff>
                  </to>
                </anchor>
              </controlPr>
            </control>
          </mc:Choice>
        </mc:AlternateContent>
        <mc:AlternateContent xmlns:mc="http://schemas.openxmlformats.org/markup-compatibility/2006">
          <mc:Choice Requires="x14">
            <control shapeId="4232" r:id="rId134" name="Check Box 136">
              <controlPr defaultSize="0" autoFill="0" autoLine="0" autoPict="0">
                <anchor moveWithCells="1">
                  <from>
                    <xdr:col>39</xdr:col>
                    <xdr:colOff>142875</xdr:colOff>
                    <xdr:row>190</xdr:row>
                    <xdr:rowOff>161925</xdr:rowOff>
                  </from>
                  <to>
                    <xdr:col>41</xdr:col>
                    <xdr:colOff>104775</xdr:colOff>
                    <xdr:row>192</xdr:row>
                    <xdr:rowOff>19050</xdr:rowOff>
                  </to>
                </anchor>
              </controlPr>
            </control>
          </mc:Choice>
        </mc:AlternateContent>
        <mc:AlternateContent xmlns:mc="http://schemas.openxmlformats.org/markup-compatibility/2006">
          <mc:Choice Requires="x14">
            <control shapeId="4233" r:id="rId135" name="Check Box 137">
              <controlPr defaultSize="0" autoFill="0" autoLine="0" autoPict="0">
                <anchor moveWithCells="1">
                  <from>
                    <xdr:col>41</xdr:col>
                    <xdr:colOff>142875</xdr:colOff>
                    <xdr:row>190</xdr:row>
                    <xdr:rowOff>161925</xdr:rowOff>
                  </from>
                  <to>
                    <xdr:col>43</xdr:col>
                    <xdr:colOff>104775</xdr:colOff>
                    <xdr:row>192</xdr:row>
                    <xdr:rowOff>19050</xdr:rowOff>
                  </to>
                </anchor>
              </controlPr>
            </control>
          </mc:Choice>
        </mc:AlternateContent>
        <mc:AlternateContent xmlns:mc="http://schemas.openxmlformats.org/markup-compatibility/2006">
          <mc:Choice Requires="x14">
            <control shapeId="4234" r:id="rId136" name="Check Box 138">
              <controlPr defaultSize="0" autoFill="0" autoLine="0" autoPict="0">
                <anchor moveWithCells="1">
                  <from>
                    <xdr:col>52</xdr:col>
                    <xdr:colOff>142875</xdr:colOff>
                    <xdr:row>190</xdr:row>
                    <xdr:rowOff>161925</xdr:rowOff>
                  </from>
                  <to>
                    <xdr:col>54</xdr:col>
                    <xdr:colOff>104775</xdr:colOff>
                    <xdr:row>192</xdr:row>
                    <xdr:rowOff>19050</xdr:rowOff>
                  </to>
                </anchor>
              </controlPr>
            </control>
          </mc:Choice>
        </mc:AlternateContent>
        <mc:AlternateContent xmlns:mc="http://schemas.openxmlformats.org/markup-compatibility/2006">
          <mc:Choice Requires="x14">
            <control shapeId="4235" r:id="rId137" name="Check Box 139">
              <controlPr defaultSize="0" autoFill="0" autoLine="0" autoPict="0">
                <anchor moveWithCells="1">
                  <from>
                    <xdr:col>54</xdr:col>
                    <xdr:colOff>142875</xdr:colOff>
                    <xdr:row>190</xdr:row>
                    <xdr:rowOff>161925</xdr:rowOff>
                  </from>
                  <to>
                    <xdr:col>56</xdr:col>
                    <xdr:colOff>104775</xdr:colOff>
                    <xdr:row>192</xdr:row>
                    <xdr:rowOff>19050</xdr:rowOff>
                  </to>
                </anchor>
              </controlPr>
            </control>
          </mc:Choice>
        </mc:AlternateContent>
        <mc:AlternateContent xmlns:mc="http://schemas.openxmlformats.org/markup-compatibility/2006">
          <mc:Choice Requires="x14">
            <control shapeId="4236" r:id="rId138" name="Check Box 140">
              <controlPr defaultSize="0" autoFill="0" autoLine="0" autoPict="0">
                <anchor moveWithCells="1">
                  <from>
                    <xdr:col>13</xdr:col>
                    <xdr:colOff>142875</xdr:colOff>
                    <xdr:row>192</xdr:row>
                    <xdr:rowOff>161925</xdr:rowOff>
                  </from>
                  <to>
                    <xdr:col>15</xdr:col>
                    <xdr:colOff>104775</xdr:colOff>
                    <xdr:row>194</xdr:row>
                    <xdr:rowOff>19050</xdr:rowOff>
                  </to>
                </anchor>
              </controlPr>
            </control>
          </mc:Choice>
        </mc:AlternateContent>
        <mc:AlternateContent xmlns:mc="http://schemas.openxmlformats.org/markup-compatibility/2006">
          <mc:Choice Requires="x14">
            <control shapeId="4237" r:id="rId139" name="Check Box 141">
              <controlPr defaultSize="0" autoFill="0" autoLine="0" autoPict="0">
                <anchor moveWithCells="1">
                  <from>
                    <xdr:col>15</xdr:col>
                    <xdr:colOff>142875</xdr:colOff>
                    <xdr:row>192</xdr:row>
                    <xdr:rowOff>161925</xdr:rowOff>
                  </from>
                  <to>
                    <xdr:col>17</xdr:col>
                    <xdr:colOff>104775</xdr:colOff>
                    <xdr:row>194</xdr:row>
                    <xdr:rowOff>19050</xdr:rowOff>
                  </to>
                </anchor>
              </controlPr>
            </control>
          </mc:Choice>
        </mc:AlternateContent>
        <mc:AlternateContent xmlns:mc="http://schemas.openxmlformats.org/markup-compatibility/2006">
          <mc:Choice Requires="x14">
            <control shapeId="4240" r:id="rId140" name="Check Box 144">
              <controlPr defaultSize="0" autoFill="0" autoLine="0" autoPict="0">
                <anchor moveWithCells="1">
                  <from>
                    <xdr:col>39</xdr:col>
                    <xdr:colOff>142875</xdr:colOff>
                    <xdr:row>192</xdr:row>
                    <xdr:rowOff>161925</xdr:rowOff>
                  </from>
                  <to>
                    <xdr:col>41</xdr:col>
                    <xdr:colOff>104775</xdr:colOff>
                    <xdr:row>194</xdr:row>
                    <xdr:rowOff>19050</xdr:rowOff>
                  </to>
                </anchor>
              </controlPr>
            </control>
          </mc:Choice>
        </mc:AlternateContent>
        <mc:AlternateContent xmlns:mc="http://schemas.openxmlformats.org/markup-compatibility/2006">
          <mc:Choice Requires="x14">
            <control shapeId="4241" r:id="rId141" name="Check Box 145">
              <controlPr defaultSize="0" autoFill="0" autoLine="0" autoPict="0">
                <anchor moveWithCells="1">
                  <from>
                    <xdr:col>41</xdr:col>
                    <xdr:colOff>142875</xdr:colOff>
                    <xdr:row>192</xdr:row>
                    <xdr:rowOff>161925</xdr:rowOff>
                  </from>
                  <to>
                    <xdr:col>43</xdr:col>
                    <xdr:colOff>104775</xdr:colOff>
                    <xdr:row>194</xdr:row>
                    <xdr:rowOff>19050</xdr:rowOff>
                  </to>
                </anchor>
              </controlPr>
            </control>
          </mc:Choice>
        </mc:AlternateContent>
        <mc:AlternateContent xmlns:mc="http://schemas.openxmlformats.org/markup-compatibility/2006">
          <mc:Choice Requires="x14">
            <control shapeId="4242" r:id="rId142" name="Check Box 146">
              <controlPr defaultSize="0" autoFill="0" autoLine="0" autoPict="0">
                <anchor moveWithCells="1">
                  <from>
                    <xdr:col>52</xdr:col>
                    <xdr:colOff>142875</xdr:colOff>
                    <xdr:row>192</xdr:row>
                    <xdr:rowOff>161925</xdr:rowOff>
                  </from>
                  <to>
                    <xdr:col>54</xdr:col>
                    <xdr:colOff>104775</xdr:colOff>
                    <xdr:row>194</xdr:row>
                    <xdr:rowOff>19050</xdr:rowOff>
                  </to>
                </anchor>
              </controlPr>
            </control>
          </mc:Choice>
        </mc:AlternateContent>
        <mc:AlternateContent xmlns:mc="http://schemas.openxmlformats.org/markup-compatibility/2006">
          <mc:Choice Requires="x14">
            <control shapeId="4243" r:id="rId143" name="Check Box 147">
              <controlPr defaultSize="0" autoFill="0" autoLine="0" autoPict="0">
                <anchor moveWithCells="1">
                  <from>
                    <xdr:col>54</xdr:col>
                    <xdr:colOff>142875</xdr:colOff>
                    <xdr:row>192</xdr:row>
                    <xdr:rowOff>161925</xdr:rowOff>
                  </from>
                  <to>
                    <xdr:col>56</xdr:col>
                    <xdr:colOff>104775</xdr:colOff>
                    <xdr:row>194</xdr:row>
                    <xdr:rowOff>19050</xdr:rowOff>
                  </to>
                </anchor>
              </controlPr>
            </control>
          </mc:Choice>
        </mc:AlternateContent>
        <mc:AlternateContent xmlns:mc="http://schemas.openxmlformats.org/markup-compatibility/2006">
          <mc:Choice Requires="x14">
            <control shapeId="4244" r:id="rId144" name="Check Box 148">
              <controlPr defaultSize="0" autoFill="0" autoLine="0" autoPict="0">
                <anchor moveWithCells="1">
                  <from>
                    <xdr:col>13</xdr:col>
                    <xdr:colOff>142875</xdr:colOff>
                    <xdr:row>194</xdr:row>
                    <xdr:rowOff>161925</xdr:rowOff>
                  </from>
                  <to>
                    <xdr:col>15</xdr:col>
                    <xdr:colOff>104775</xdr:colOff>
                    <xdr:row>196</xdr:row>
                    <xdr:rowOff>19050</xdr:rowOff>
                  </to>
                </anchor>
              </controlPr>
            </control>
          </mc:Choice>
        </mc:AlternateContent>
        <mc:AlternateContent xmlns:mc="http://schemas.openxmlformats.org/markup-compatibility/2006">
          <mc:Choice Requires="x14">
            <control shapeId="4245" r:id="rId145" name="Check Box 149">
              <controlPr defaultSize="0" autoFill="0" autoLine="0" autoPict="0">
                <anchor moveWithCells="1">
                  <from>
                    <xdr:col>15</xdr:col>
                    <xdr:colOff>142875</xdr:colOff>
                    <xdr:row>194</xdr:row>
                    <xdr:rowOff>161925</xdr:rowOff>
                  </from>
                  <to>
                    <xdr:col>17</xdr:col>
                    <xdr:colOff>104775</xdr:colOff>
                    <xdr:row>196</xdr:row>
                    <xdr:rowOff>19050</xdr:rowOff>
                  </to>
                </anchor>
              </controlPr>
            </control>
          </mc:Choice>
        </mc:AlternateContent>
        <mc:AlternateContent xmlns:mc="http://schemas.openxmlformats.org/markup-compatibility/2006">
          <mc:Choice Requires="x14">
            <control shapeId="4246" r:id="rId146" name="Check Box 150">
              <controlPr defaultSize="0" autoFill="0" autoLine="0" autoPict="0">
                <anchor moveWithCells="1">
                  <from>
                    <xdr:col>26</xdr:col>
                    <xdr:colOff>142875</xdr:colOff>
                    <xdr:row>194</xdr:row>
                    <xdr:rowOff>161925</xdr:rowOff>
                  </from>
                  <to>
                    <xdr:col>28</xdr:col>
                    <xdr:colOff>104775</xdr:colOff>
                    <xdr:row>196</xdr:row>
                    <xdr:rowOff>19050</xdr:rowOff>
                  </to>
                </anchor>
              </controlPr>
            </control>
          </mc:Choice>
        </mc:AlternateContent>
        <mc:AlternateContent xmlns:mc="http://schemas.openxmlformats.org/markup-compatibility/2006">
          <mc:Choice Requires="x14">
            <control shapeId="4247" r:id="rId147" name="Check Box 151">
              <controlPr defaultSize="0" autoFill="0" autoLine="0" autoPict="0">
                <anchor moveWithCells="1">
                  <from>
                    <xdr:col>28</xdr:col>
                    <xdr:colOff>142875</xdr:colOff>
                    <xdr:row>194</xdr:row>
                    <xdr:rowOff>161925</xdr:rowOff>
                  </from>
                  <to>
                    <xdr:col>30</xdr:col>
                    <xdr:colOff>104775</xdr:colOff>
                    <xdr:row>196</xdr:row>
                    <xdr:rowOff>19050</xdr:rowOff>
                  </to>
                </anchor>
              </controlPr>
            </control>
          </mc:Choice>
        </mc:AlternateContent>
        <mc:AlternateContent xmlns:mc="http://schemas.openxmlformats.org/markup-compatibility/2006">
          <mc:Choice Requires="x14">
            <control shapeId="4248" r:id="rId148" name="Check Box 152">
              <controlPr defaultSize="0" autoFill="0" autoLine="0" autoPict="0">
                <anchor moveWithCells="1">
                  <from>
                    <xdr:col>39</xdr:col>
                    <xdr:colOff>142875</xdr:colOff>
                    <xdr:row>194</xdr:row>
                    <xdr:rowOff>161925</xdr:rowOff>
                  </from>
                  <to>
                    <xdr:col>41</xdr:col>
                    <xdr:colOff>104775</xdr:colOff>
                    <xdr:row>196</xdr:row>
                    <xdr:rowOff>19050</xdr:rowOff>
                  </to>
                </anchor>
              </controlPr>
            </control>
          </mc:Choice>
        </mc:AlternateContent>
        <mc:AlternateContent xmlns:mc="http://schemas.openxmlformats.org/markup-compatibility/2006">
          <mc:Choice Requires="x14">
            <control shapeId="4249" r:id="rId149" name="Check Box 153">
              <controlPr defaultSize="0" autoFill="0" autoLine="0" autoPict="0">
                <anchor moveWithCells="1">
                  <from>
                    <xdr:col>41</xdr:col>
                    <xdr:colOff>142875</xdr:colOff>
                    <xdr:row>194</xdr:row>
                    <xdr:rowOff>161925</xdr:rowOff>
                  </from>
                  <to>
                    <xdr:col>43</xdr:col>
                    <xdr:colOff>104775</xdr:colOff>
                    <xdr:row>196</xdr:row>
                    <xdr:rowOff>19050</xdr:rowOff>
                  </to>
                </anchor>
              </controlPr>
            </control>
          </mc:Choice>
        </mc:AlternateContent>
        <mc:AlternateContent xmlns:mc="http://schemas.openxmlformats.org/markup-compatibility/2006">
          <mc:Choice Requires="x14">
            <control shapeId="4250" r:id="rId150" name="Check Box 154">
              <controlPr defaultSize="0" autoFill="0" autoLine="0" autoPict="0">
                <anchor moveWithCells="1">
                  <from>
                    <xdr:col>52</xdr:col>
                    <xdr:colOff>142875</xdr:colOff>
                    <xdr:row>194</xdr:row>
                    <xdr:rowOff>161925</xdr:rowOff>
                  </from>
                  <to>
                    <xdr:col>54</xdr:col>
                    <xdr:colOff>104775</xdr:colOff>
                    <xdr:row>196</xdr:row>
                    <xdr:rowOff>19050</xdr:rowOff>
                  </to>
                </anchor>
              </controlPr>
            </control>
          </mc:Choice>
        </mc:AlternateContent>
        <mc:AlternateContent xmlns:mc="http://schemas.openxmlformats.org/markup-compatibility/2006">
          <mc:Choice Requires="x14">
            <control shapeId="4251" r:id="rId151" name="Check Box 155">
              <controlPr defaultSize="0" autoFill="0" autoLine="0" autoPict="0">
                <anchor moveWithCells="1">
                  <from>
                    <xdr:col>54</xdr:col>
                    <xdr:colOff>142875</xdr:colOff>
                    <xdr:row>194</xdr:row>
                    <xdr:rowOff>161925</xdr:rowOff>
                  </from>
                  <to>
                    <xdr:col>56</xdr:col>
                    <xdr:colOff>104775</xdr:colOff>
                    <xdr:row>196</xdr:row>
                    <xdr:rowOff>19050</xdr:rowOff>
                  </to>
                </anchor>
              </controlPr>
            </control>
          </mc:Choice>
        </mc:AlternateContent>
        <mc:AlternateContent xmlns:mc="http://schemas.openxmlformats.org/markup-compatibility/2006">
          <mc:Choice Requires="x14">
            <control shapeId="4252" r:id="rId152" name="Check Box 156">
              <controlPr defaultSize="0" autoFill="0" autoLine="0" autoPict="0">
                <anchor moveWithCells="1">
                  <from>
                    <xdr:col>13</xdr:col>
                    <xdr:colOff>142875</xdr:colOff>
                    <xdr:row>196</xdr:row>
                    <xdr:rowOff>161925</xdr:rowOff>
                  </from>
                  <to>
                    <xdr:col>15</xdr:col>
                    <xdr:colOff>104775</xdr:colOff>
                    <xdr:row>198</xdr:row>
                    <xdr:rowOff>19050</xdr:rowOff>
                  </to>
                </anchor>
              </controlPr>
            </control>
          </mc:Choice>
        </mc:AlternateContent>
        <mc:AlternateContent xmlns:mc="http://schemas.openxmlformats.org/markup-compatibility/2006">
          <mc:Choice Requires="x14">
            <control shapeId="4253" r:id="rId153" name="Check Box 157">
              <controlPr defaultSize="0" autoFill="0" autoLine="0" autoPict="0">
                <anchor moveWithCells="1">
                  <from>
                    <xdr:col>15</xdr:col>
                    <xdr:colOff>142875</xdr:colOff>
                    <xdr:row>196</xdr:row>
                    <xdr:rowOff>161925</xdr:rowOff>
                  </from>
                  <to>
                    <xdr:col>17</xdr:col>
                    <xdr:colOff>104775</xdr:colOff>
                    <xdr:row>198</xdr:row>
                    <xdr:rowOff>19050</xdr:rowOff>
                  </to>
                </anchor>
              </controlPr>
            </control>
          </mc:Choice>
        </mc:AlternateContent>
        <mc:AlternateContent xmlns:mc="http://schemas.openxmlformats.org/markup-compatibility/2006">
          <mc:Choice Requires="x14">
            <control shapeId="4254" r:id="rId154" name="Check Box 158">
              <controlPr defaultSize="0" autoFill="0" autoLine="0" autoPict="0">
                <anchor moveWithCells="1">
                  <from>
                    <xdr:col>26</xdr:col>
                    <xdr:colOff>142875</xdr:colOff>
                    <xdr:row>196</xdr:row>
                    <xdr:rowOff>161925</xdr:rowOff>
                  </from>
                  <to>
                    <xdr:col>28</xdr:col>
                    <xdr:colOff>104775</xdr:colOff>
                    <xdr:row>198</xdr:row>
                    <xdr:rowOff>19050</xdr:rowOff>
                  </to>
                </anchor>
              </controlPr>
            </control>
          </mc:Choice>
        </mc:AlternateContent>
        <mc:AlternateContent xmlns:mc="http://schemas.openxmlformats.org/markup-compatibility/2006">
          <mc:Choice Requires="x14">
            <control shapeId="4255" r:id="rId155" name="Check Box 159">
              <controlPr defaultSize="0" autoFill="0" autoLine="0" autoPict="0">
                <anchor moveWithCells="1">
                  <from>
                    <xdr:col>28</xdr:col>
                    <xdr:colOff>142875</xdr:colOff>
                    <xdr:row>196</xdr:row>
                    <xdr:rowOff>161925</xdr:rowOff>
                  </from>
                  <to>
                    <xdr:col>30</xdr:col>
                    <xdr:colOff>104775</xdr:colOff>
                    <xdr:row>198</xdr:row>
                    <xdr:rowOff>19050</xdr:rowOff>
                  </to>
                </anchor>
              </controlPr>
            </control>
          </mc:Choice>
        </mc:AlternateContent>
        <mc:AlternateContent xmlns:mc="http://schemas.openxmlformats.org/markup-compatibility/2006">
          <mc:Choice Requires="x14">
            <control shapeId="4256" r:id="rId156" name="Check Box 160">
              <controlPr defaultSize="0" autoFill="0" autoLine="0" autoPict="0">
                <anchor moveWithCells="1">
                  <from>
                    <xdr:col>39</xdr:col>
                    <xdr:colOff>142875</xdr:colOff>
                    <xdr:row>196</xdr:row>
                    <xdr:rowOff>161925</xdr:rowOff>
                  </from>
                  <to>
                    <xdr:col>41</xdr:col>
                    <xdr:colOff>104775</xdr:colOff>
                    <xdr:row>198</xdr:row>
                    <xdr:rowOff>19050</xdr:rowOff>
                  </to>
                </anchor>
              </controlPr>
            </control>
          </mc:Choice>
        </mc:AlternateContent>
        <mc:AlternateContent xmlns:mc="http://schemas.openxmlformats.org/markup-compatibility/2006">
          <mc:Choice Requires="x14">
            <control shapeId="4257" r:id="rId157" name="Check Box 161">
              <controlPr defaultSize="0" autoFill="0" autoLine="0" autoPict="0">
                <anchor moveWithCells="1">
                  <from>
                    <xdr:col>41</xdr:col>
                    <xdr:colOff>142875</xdr:colOff>
                    <xdr:row>196</xdr:row>
                    <xdr:rowOff>161925</xdr:rowOff>
                  </from>
                  <to>
                    <xdr:col>43</xdr:col>
                    <xdr:colOff>104775</xdr:colOff>
                    <xdr:row>198</xdr:row>
                    <xdr:rowOff>19050</xdr:rowOff>
                  </to>
                </anchor>
              </controlPr>
            </control>
          </mc:Choice>
        </mc:AlternateContent>
        <mc:AlternateContent xmlns:mc="http://schemas.openxmlformats.org/markup-compatibility/2006">
          <mc:Choice Requires="x14">
            <control shapeId="4258" r:id="rId158" name="Check Box 162">
              <controlPr defaultSize="0" autoFill="0" autoLine="0" autoPict="0">
                <anchor moveWithCells="1">
                  <from>
                    <xdr:col>52</xdr:col>
                    <xdr:colOff>142875</xdr:colOff>
                    <xdr:row>196</xdr:row>
                    <xdr:rowOff>161925</xdr:rowOff>
                  </from>
                  <to>
                    <xdr:col>54</xdr:col>
                    <xdr:colOff>104775</xdr:colOff>
                    <xdr:row>198</xdr:row>
                    <xdr:rowOff>19050</xdr:rowOff>
                  </to>
                </anchor>
              </controlPr>
            </control>
          </mc:Choice>
        </mc:AlternateContent>
        <mc:AlternateContent xmlns:mc="http://schemas.openxmlformats.org/markup-compatibility/2006">
          <mc:Choice Requires="x14">
            <control shapeId="4259" r:id="rId159" name="Check Box 163">
              <controlPr defaultSize="0" autoFill="0" autoLine="0" autoPict="0">
                <anchor moveWithCells="1">
                  <from>
                    <xdr:col>54</xdr:col>
                    <xdr:colOff>142875</xdr:colOff>
                    <xdr:row>196</xdr:row>
                    <xdr:rowOff>161925</xdr:rowOff>
                  </from>
                  <to>
                    <xdr:col>56</xdr:col>
                    <xdr:colOff>104775</xdr:colOff>
                    <xdr:row>198</xdr:row>
                    <xdr:rowOff>19050</xdr:rowOff>
                  </to>
                </anchor>
              </controlPr>
            </control>
          </mc:Choice>
        </mc:AlternateContent>
        <mc:AlternateContent xmlns:mc="http://schemas.openxmlformats.org/markup-compatibility/2006">
          <mc:Choice Requires="x14">
            <control shapeId="4260" r:id="rId160" name="Check Box 164">
              <controlPr defaultSize="0" autoFill="0" autoLine="0" autoPict="0">
                <anchor moveWithCells="1">
                  <from>
                    <xdr:col>13</xdr:col>
                    <xdr:colOff>142875</xdr:colOff>
                    <xdr:row>198</xdr:row>
                    <xdr:rowOff>161925</xdr:rowOff>
                  </from>
                  <to>
                    <xdr:col>15</xdr:col>
                    <xdr:colOff>104775</xdr:colOff>
                    <xdr:row>200</xdr:row>
                    <xdr:rowOff>19050</xdr:rowOff>
                  </to>
                </anchor>
              </controlPr>
            </control>
          </mc:Choice>
        </mc:AlternateContent>
        <mc:AlternateContent xmlns:mc="http://schemas.openxmlformats.org/markup-compatibility/2006">
          <mc:Choice Requires="x14">
            <control shapeId="4261" r:id="rId161" name="Check Box 165">
              <controlPr defaultSize="0" autoFill="0" autoLine="0" autoPict="0">
                <anchor moveWithCells="1">
                  <from>
                    <xdr:col>15</xdr:col>
                    <xdr:colOff>142875</xdr:colOff>
                    <xdr:row>198</xdr:row>
                    <xdr:rowOff>161925</xdr:rowOff>
                  </from>
                  <to>
                    <xdr:col>17</xdr:col>
                    <xdr:colOff>104775</xdr:colOff>
                    <xdr:row>200</xdr:row>
                    <xdr:rowOff>19050</xdr:rowOff>
                  </to>
                </anchor>
              </controlPr>
            </control>
          </mc:Choice>
        </mc:AlternateContent>
        <mc:AlternateContent xmlns:mc="http://schemas.openxmlformats.org/markup-compatibility/2006">
          <mc:Choice Requires="x14">
            <control shapeId="4262" r:id="rId162" name="Check Box 166">
              <controlPr defaultSize="0" autoFill="0" autoLine="0" autoPict="0">
                <anchor moveWithCells="1">
                  <from>
                    <xdr:col>26</xdr:col>
                    <xdr:colOff>142875</xdr:colOff>
                    <xdr:row>198</xdr:row>
                    <xdr:rowOff>161925</xdr:rowOff>
                  </from>
                  <to>
                    <xdr:col>28</xdr:col>
                    <xdr:colOff>104775</xdr:colOff>
                    <xdr:row>200</xdr:row>
                    <xdr:rowOff>19050</xdr:rowOff>
                  </to>
                </anchor>
              </controlPr>
            </control>
          </mc:Choice>
        </mc:AlternateContent>
        <mc:AlternateContent xmlns:mc="http://schemas.openxmlformats.org/markup-compatibility/2006">
          <mc:Choice Requires="x14">
            <control shapeId="4263" r:id="rId163" name="Check Box 167">
              <controlPr defaultSize="0" autoFill="0" autoLine="0" autoPict="0">
                <anchor moveWithCells="1">
                  <from>
                    <xdr:col>28</xdr:col>
                    <xdr:colOff>142875</xdr:colOff>
                    <xdr:row>198</xdr:row>
                    <xdr:rowOff>161925</xdr:rowOff>
                  </from>
                  <to>
                    <xdr:col>30</xdr:col>
                    <xdr:colOff>104775</xdr:colOff>
                    <xdr:row>200</xdr:row>
                    <xdr:rowOff>19050</xdr:rowOff>
                  </to>
                </anchor>
              </controlPr>
            </control>
          </mc:Choice>
        </mc:AlternateContent>
        <mc:AlternateContent xmlns:mc="http://schemas.openxmlformats.org/markup-compatibility/2006">
          <mc:Choice Requires="x14">
            <control shapeId="4264" r:id="rId164" name="Check Box 168">
              <controlPr defaultSize="0" autoFill="0" autoLine="0" autoPict="0">
                <anchor moveWithCells="1">
                  <from>
                    <xdr:col>39</xdr:col>
                    <xdr:colOff>142875</xdr:colOff>
                    <xdr:row>198</xdr:row>
                    <xdr:rowOff>161925</xdr:rowOff>
                  </from>
                  <to>
                    <xdr:col>41</xdr:col>
                    <xdr:colOff>104775</xdr:colOff>
                    <xdr:row>200</xdr:row>
                    <xdr:rowOff>19050</xdr:rowOff>
                  </to>
                </anchor>
              </controlPr>
            </control>
          </mc:Choice>
        </mc:AlternateContent>
        <mc:AlternateContent xmlns:mc="http://schemas.openxmlformats.org/markup-compatibility/2006">
          <mc:Choice Requires="x14">
            <control shapeId="4265" r:id="rId165" name="Check Box 169">
              <controlPr defaultSize="0" autoFill="0" autoLine="0" autoPict="0">
                <anchor moveWithCells="1">
                  <from>
                    <xdr:col>41</xdr:col>
                    <xdr:colOff>142875</xdr:colOff>
                    <xdr:row>198</xdr:row>
                    <xdr:rowOff>161925</xdr:rowOff>
                  </from>
                  <to>
                    <xdr:col>43</xdr:col>
                    <xdr:colOff>104775</xdr:colOff>
                    <xdr:row>200</xdr:row>
                    <xdr:rowOff>19050</xdr:rowOff>
                  </to>
                </anchor>
              </controlPr>
            </control>
          </mc:Choice>
        </mc:AlternateContent>
        <mc:AlternateContent xmlns:mc="http://schemas.openxmlformats.org/markup-compatibility/2006">
          <mc:Choice Requires="x14">
            <control shapeId="4266" r:id="rId166" name="Check Box 170">
              <controlPr defaultSize="0" autoFill="0" autoLine="0" autoPict="0">
                <anchor moveWithCells="1">
                  <from>
                    <xdr:col>52</xdr:col>
                    <xdr:colOff>142875</xdr:colOff>
                    <xdr:row>198</xdr:row>
                    <xdr:rowOff>161925</xdr:rowOff>
                  </from>
                  <to>
                    <xdr:col>54</xdr:col>
                    <xdr:colOff>104775</xdr:colOff>
                    <xdr:row>200</xdr:row>
                    <xdr:rowOff>19050</xdr:rowOff>
                  </to>
                </anchor>
              </controlPr>
            </control>
          </mc:Choice>
        </mc:AlternateContent>
        <mc:AlternateContent xmlns:mc="http://schemas.openxmlformats.org/markup-compatibility/2006">
          <mc:Choice Requires="x14">
            <control shapeId="4267" r:id="rId167" name="Check Box 171">
              <controlPr defaultSize="0" autoFill="0" autoLine="0" autoPict="0">
                <anchor moveWithCells="1">
                  <from>
                    <xdr:col>54</xdr:col>
                    <xdr:colOff>142875</xdr:colOff>
                    <xdr:row>198</xdr:row>
                    <xdr:rowOff>161925</xdr:rowOff>
                  </from>
                  <to>
                    <xdr:col>56</xdr:col>
                    <xdr:colOff>104775</xdr:colOff>
                    <xdr:row>200</xdr:row>
                    <xdr:rowOff>19050</xdr:rowOff>
                  </to>
                </anchor>
              </controlPr>
            </control>
          </mc:Choice>
        </mc:AlternateContent>
        <mc:AlternateContent xmlns:mc="http://schemas.openxmlformats.org/markup-compatibility/2006">
          <mc:Choice Requires="x14">
            <control shapeId="4268" r:id="rId168" name="Check Box 172">
              <controlPr defaultSize="0" autoFill="0" autoLine="0" autoPict="0">
                <anchor moveWithCells="1">
                  <from>
                    <xdr:col>13</xdr:col>
                    <xdr:colOff>142875</xdr:colOff>
                    <xdr:row>200</xdr:row>
                    <xdr:rowOff>161925</xdr:rowOff>
                  </from>
                  <to>
                    <xdr:col>15</xdr:col>
                    <xdr:colOff>104775</xdr:colOff>
                    <xdr:row>202</xdr:row>
                    <xdr:rowOff>19050</xdr:rowOff>
                  </to>
                </anchor>
              </controlPr>
            </control>
          </mc:Choice>
        </mc:AlternateContent>
        <mc:AlternateContent xmlns:mc="http://schemas.openxmlformats.org/markup-compatibility/2006">
          <mc:Choice Requires="x14">
            <control shapeId="4269" r:id="rId169" name="Check Box 173">
              <controlPr defaultSize="0" autoFill="0" autoLine="0" autoPict="0">
                <anchor moveWithCells="1">
                  <from>
                    <xdr:col>15</xdr:col>
                    <xdr:colOff>142875</xdr:colOff>
                    <xdr:row>200</xdr:row>
                    <xdr:rowOff>161925</xdr:rowOff>
                  </from>
                  <to>
                    <xdr:col>17</xdr:col>
                    <xdr:colOff>104775</xdr:colOff>
                    <xdr:row>202</xdr:row>
                    <xdr:rowOff>19050</xdr:rowOff>
                  </to>
                </anchor>
              </controlPr>
            </control>
          </mc:Choice>
        </mc:AlternateContent>
        <mc:AlternateContent xmlns:mc="http://schemas.openxmlformats.org/markup-compatibility/2006">
          <mc:Choice Requires="x14">
            <control shapeId="4270" r:id="rId170" name="Check Box 174">
              <controlPr defaultSize="0" autoFill="0" autoLine="0" autoPict="0">
                <anchor moveWithCells="1">
                  <from>
                    <xdr:col>26</xdr:col>
                    <xdr:colOff>142875</xdr:colOff>
                    <xdr:row>200</xdr:row>
                    <xdr:rowOff>161925</xdr:rowOff>
                  </from>
                  <to>
                    <xdr:col>28</xdr:col>
                    <xdr:colOff>104775</xdr:colOff>
                    <xdr:row>202</xdr:row>
                    <xdr:rowOff>19050</xdr:rowOff>
                  </to>
                </anchor>
              </controlPr>
            </control>
          </mc:Choice>
        </mc:AlternateContent>
        <mc:AlternateContent xmlns:mc="http://schemas.openxmlformats.org/markup-compatibility/2006">
          <mc:Choice Requires="x14">
            <control shapeId="4271" r:id="rId171" name="Check Box 175">
              <controlPr defaultSize="0" autoFill="0" autoLine="0" autoPict="0">
                <anchor moveWithCells="1">
                  <from>
                    <xdr:col>28</xdr:col>
                    <xdr:colOff>142875</xdr:colOff>
                    <xdr:row>200</xdr:row>
                    <xdr:rowOff>161925</xdr:rowOff>
                  </from>
                  <to>
                    <xdr:col>30</xdr:col>
                    <xdr:colOff>104775</xdr:colOff>
                    <xdr:row>202</xdr:row>
                    <xdr:rowOff>19050</xdr:rowOff>
                  </to>
                </anchor>
              </controlPr>
            </control>
          </mc:Choice>
        </mc:AlternateContent>
        <mc:AlternateContent xmlns:mc="http://schemas.openxmlformats.org/markup-compatibility/2006">
          <mc:Choice Requires="x14">
            <control shapeId="4272" r:id="rId172" name="Check Box 176">
              <controlPr defaultSize="0" autoFill="0" autoLine="0" autoPict="0">
                <anchor moveWithCells="1">
                  <from>
                    <xdr:col>39</xdr:col>
                    <xdr:colOff>142875</xdr:colOff>
                    <xdr:row>200</xdr:row>
                    <xdr:rowOff>161925</xdr:rowOff>
                  </from>
                  <to>
                    <xdr:col>41</xdr:col>
                    <xdr:colOff>104775</xdr:colOff>
                    <xdr:row>202</xdr:row>
                    <xdr:rowOff>19050</xdr:rowOff>
                  </to>
                </anchor>
              </controlPr>
            </control>
          </mc:Choice>
        </mc:AlternateContent>
        <mc:AlternateContent xmlns:mc="http://schemas.openxmlformats.org/markup-compatibility/2006">
          <mc:Choice Requires="x14">
            <control shapeId="4273" r:id="rId173" name="Check Box 177">
              <controlPr defaultSize="0" autoFill="0" autoLine="0" autoPict="0">
                <anchor moveWithCells="1">
                  <from>
                    <xdr:col>41</xdr:col>
                    <xdr:colOff>142875</xdr:colOff>
                    <xdr:row>200</xdr:row>
                    <xdr:rowOff>161925</xdr:rowOff>
                  </from>
                  <to>
                    <xdr:col>43</xdr:col>
                    <xdr:colOff>104775</xdr:colOff>
                    <xdr:row>202</xdr:row>
                    <xdr:rowOff>19050</xdr:rowOff>
                  </to>
                </anchor>
              </controlPr>
            </control>
          </mc:Choice>
        </mc:AlternateContent>
        <mc:AlternateContent xmlns:mc="http://schemas.openxmlformats.org/markup-compatibility/2006">
          <mc:Choice Requires="x14">
            <control shapeId="4274" r:id="rId174" name="Check Box 178">
              <controlPr defaultSize="0" autoFill="0" autoLine="0" autoPict="0">
                <anchor moveWithCells="1">
                  <from>
                    <xdr:col>52</xdr:col>
                    <xdr:colOff>142875</xdr:colOff>
                    <xdr:row>200</xdr:row>
                    <xdr:rowOff>161925</xdr:rowOff>
                  </from>
                  <to>
                    <xdr:col>54</xdr:col>
                    <xdr:colOff>104775</xdr:colOff>
                    <xdr:row>202</xdr:row>
                    <xdr:rowOff>19050</xdr:rowOff>
                  </to>
                </anchor>
              </controlPr>
            </control>
          </mc:Choice>
        </mc:AlternateContent>
        <mc:AlternateContent xmlns:mc="http://schemas.openxmlformats.org/markup-compatibility/2006">
          <mc:Choice Requires="x14">
            <control shapeId="4275" r:id="rId175" name="Check Box 179">
              <controlPr defaultSize="0" autoFill="0" autoLine="0" autoPict="0">
                <anchor moveWithCells="1">
                  <from>
                    <xdr:col>54</xdr:col>
                    <xdr:colOff>142875</xdr:colOff>
                    <xdr:row>200</xdr:row>
                    <xdr:rowOff>161925</xdr:rowOff>
                  </from>
                  <to>
                    <xdr:col>56</xdr:col>
                    <xdr:colOff>104775</xdr:colOff>
                    <xdr:row>202</xdr:row>
                    <xdr:rowOff>19050</xdr:rowOff>
                  </to>
                </anchor>
              </controlPr>
            </control>
          </mc:Choice>
        </mc:AlternateContent>
        <mc:AlternateContent xmlns:mc="http://schemas.openxmlformats.org/markup-compatibility/2006">
          <mc:Choice Requires="x14">
            <control shapeId="4276" r:id="rId176" name="Check Box 180">
              <controlPr defaultSize="0" autoFill="0" autoLine="0" autoPict="0">
                <anchor moveWithCells="1">
                  <from>
                    <xdr:col>13</xdr:col>
                    <xdr:colOff>142875</xdr:colOff>
                    <xdr:row>202</xdr:row>
                    <xdr:rowOff>161925</xdr:rowOff>
                  </from>
                  <to>
                    <xdr:col>15</xdr:col>
                    <xdr:colOff>104775</xdr:colOff>
                    <xdr:row>204</xdr:row>
                    <xdr:rowOff>19050</xdr:rowOff>
                  </to>
                </anchor>
              </controlPr>
            </control>
          </mc:Choice>
        </mc:AlternateContent>
        <mc:AlternateContent xmlns:mc="http://schemas.openxmlformats.org/markup-compatibility/2006">
          <mc:Choice Requires="x14">
            <control shapeId="4277" r:id="rId177" name="Check Box 181">
              <controlPr defaultSize="0" autoFill="0" autoLine="0" autoPict="0">
                <anchor moveWithCells="1">
                  <from>
                    <xdr:col>15</xdr:col>
                    <xdr:colOff>142875</xdr:colOff>
                    <xdr:row>202</xdr:row>
                    <xdr:rowOff>161925</xdr:rowOff>
                  </from>
                  <to>
                    <xdr:col>17</xdr:col>
                    <xdr:colOff>104775</xdr:colOff>
                    <xdr:row>204</xdr:row>
                    <xdr:rowOff>19050</xdr:rowOff>
                  </to>
                </anchor>
              </controlPr>
            </control>
          </mc:Choice>
        </mc:AlternateContent>
        <mc:AlternateContent xmlns:mc="http://schemas.openxmlformats.org/markup-compatibility/2006">
          <mc:Choice Requires="x14">
            <control shapeId="4278" r:id="rId178" name="Check Box 182">
              <controlPr defaultSize="0" autoFill="0" autoLine="0" autoPict="0">
                <anchor moveWithCells="1">
                  <from>
                    <xdr:col>26</xdr:col>
                    <xdr:colOff>142875</xdr:colOff>
                    <xdr:row>202</xdr:row>
                    <xdr:rowOff>161925</xdr:rowOff>
                  </from>
                  <to>
                    <xdr:col>28</xdr:col>
                    <xdr:colOff>104775</xdr:colOff>
                    <xdr:row>204</xdr:row>
                    <xdr:rowOff>19050</xdr:rowOff>
                  </to>
                </anchor>
              </controlPr>
            </control>
          </mc:Choice>
        </mc:AlternateContent>
        <mc:AlternateContent xmlns:mc="http://schemas.openxmlformats.org/markup-compatibility/2006">
          <mc:Choice Requires="x14">
            <control shapeId="4279" r:id="rId179" name="Check Box 183">
              <controlPr defaultSize="0" autoFill="0" autoLine="0" autoPict="0">
                <anchor moveWithCells="1">
                  <from>
                    <xdr:col>28</xdr:col>
                    <xdr:colOff>142875</xdr:colOff>
                    <xdr:row>202</xdr:row>
                    <xdr:rowOff>161925</xdr:rowOff>
                  </from>
                  <to>
                    <xdr:col>30</xdr:col>
                    <xdr:colOff>104775</xdr:colOff>
                    <xdr:row>204</xdr:row>
                    <xdr:rowOff>19050</xdr:rowOff>
                  </to>
                </anchor>
              </controlPr>
            </control>
          </mc:Choice>
        </mc:AlternateContent>
        <mc:AlternateContent xmlns:mc="http://schemas.openxmlformats.org/markup-compatibility/2006">
          <mc:Choice Requires="x14">
            <control shapeId="4280" r:id="rId180" name="Check Box 184">
              <controlPr defaultSize="0" autoFill="0" autoLine="0" autoPict="0">
                <anchor moveWithCells="1">
                  <from>
                    <xdr:col>39</xdr:col>
                    <xdr:colOff>142875</xdr:colOff>
                    <xdr:row>202</xdr:row>
                    <xdr:rowOff>161925</xdr:rowOff>
                  </from>
                  <to>
                    <xdr:col>41</xdr:col>
                    <xdr:colOff>104775</xdr:colOff>
                    <xdr:row>204</xdr:row>
                    <xdr:rowOff>19050</xdr:rowOff>
                  </to>
                </anchor>
              </controlPr>
            </control>
          </mc:Choice>
        </mc:AlternateContent>
        <mc:AlternateContent xmlns:mc="http://schemas.openxmlformats.org/markup-compatibility/2006">
          <mc:Choice Requires="x14">
            <control shapeId="4281" r:id="rId181" name="Check Box 185">
              <controlPr defaultSize="0" autoFill="0" autoLine="0" autoPict="0">
                <anchor moveWithCells="1">
                  <from>
                    <xdr:col>41</xdr:col>
                    <xdr:colOff>142875</xdr:colOff>
                    <xdr:row>202</xdr:row>
                    <xdr:rowOff>161925</xdr:rowOff>
                  </from>
                  <to>
                    <xdr:col>43</xdr:col>
                    <xdr:colOff>104775</xdr:colOff>
                    <xdr:row>204</xdr:row>
                    <xdr:rowOff>19050</xdr:rowOff>
                  </to>
                </anchor>
              </controlPr>
            </control>
          </mc:Choice>
        </mc:AlternateContent>
        <mc:AlternateContent xmlns:mc="http://schemas.openxmlformats.org/markup-compatibility/2006">
          <mc:Choice Requires="x14">
            <control shapeId="4282" r:id="rId182" name="Check Box 186">
              <controlPr defaultSize="0" autoFill="0" autoLine="0" autoPict="0">
                <anchor moveWithCells="1">
                  <from>
                    <xdr:col>52</xdr:col>
                    <xdr:colOff>142875</xdr:colOff>
                    <xdr:row>202</xdr:row>
                    <xdr:rowOff>161925</xdr:rowOff>
                  </from>
                  <to>
                    <xdr:col>54</xdr:col>
                    <xdr:colOff>104775</xdr:colOff>
                    <xdr:row>204</xdr:row>
                    <xdr:rowOff>19050</xdr:rowOff>
                  </to>
                </anchor>
              </controlPr>
            </control>
          </mc:Choice>
        </mc:AlternateContent>
        <mc:AlternateContent xmlns:mc="http://schemas.openxmlformats.org/markup-compatibility/2006">
          <mc:Choice Requires="x14">
            <control shapeId="4283" r:id="rId183" name="Check Box 187">
              <controlPr defaultSize="0" autoFill="0" autoLine="0" autoPict="0">
                <anchor moveWithCells="1">
                  <from>
                    <xdr:col>54</xdr:col>
                    <xdr:colOff>142875</xdr:colOff>
                    <xdr:row>202</xdr:row>
                    <xdr:rowOff>161925</xdr:rowOff>
                  </from>
                  <to>
                    <xdr:col>56</xdr:col>
                    <xdr:colOff>104775</xdr:colOff>
                    <xdr:row>204</xdr:row>
                    <xdr:rowOff>19050</xdr:rowOff>
                  </to>
                </anchor>
              </controlPr>
            </control>
          </mc:Choice>
        </mc:AlternateContent>
        <mc:AlternateContent xmlns:mc="http://schemas.openxmlformats.org/markup-compatibility/2006">
          <mc:Choice Requires="x14">
            <control shapeId="4284" r:id="rId184" name="Check Box 188">
              <controlPr defaultSize="0" autoFill="0" autoLine="0" autoPict="0">
                <anchor moveWithCells="1">
                  <from>
                    <xdr:col>13</xdr:col>
                    <xdr:colOff>142875</xdr:colOff>
                    <xdr:row>204</xdr:row>
                    <xdr:rowOff>161925</xdr:rowOff>
                  </from>
                  <to>
                    <xdr:col>15</xdr:col>
                    <xdr:colOff>104775</xdr:colOff>
                    <xdr:row>206</xdr:row>
                    <xdr:rowOff>19050</xdr:rowOff>
                  </to>
                </anchor>
              </controlPr>
            </control>
          </mc:Choice>
        </mc:AlternateContent>
        <mc:AlternateContent xmlns:mc="http://schemas.openxmlformats.org/markup-compatibility/2006">
          <mc:Choice Requires="x14">
            <control shapeId="4285" r:id="rId185" name="Check Box 189">
              <controlPr defaultSize="0" autoFill="0" autoLine="0" autoPict="0">
                <anchor moveWithCells="1">
                  <from>
                    <xdr:col>15</xdr:col>
                    <xdr:colOff>142875</xdr:colOff>
                    <xdr:row>204</xdr:row>
                    <xdr:rowOff>161925</xdr:rowOff>
                  </from>
                  <to>
                    <xdr:col>17</xdr:col>
                    <xdr:colOff>104775</xdr:colOff>
                    <xdr:row>206</xdr:row>
                    <xdr:rowOff>19050</xdr:rowOff>
                  </to>
                </anchor>
              </controlPr>
            </control>
          </mc:Choice>
        </mc:AlternateContent>
        <mc:AlternateContent xmlns:mc="http://schemas.openxmlformats.org/markup-compatibility/2006">
          <mc:Choice Requires="x14">
            <control shapeId="4286" r:id="rId186" name="Check Box 190">
              <controlPr defaultSize="0" autoFill="0" autoLine="0" autoPict="0">
                <anchor moveWithCells="1">
                  <from>
                    <xdr:col>26</xdr:col>
                    <xdr:colOff>142875</xdr:colOff>
                    <xdr:row>204</xdr:row>
                    <xdr:rowOff>161925</xdr:rowOff>
                  </from>
                  <to>
                    <xdr:col>28</xdr:col>
                    <xdr:colOff>104775</xdr:colOff>
                    <xdr:row>206</xdr:row>
                    <xdr:rowOff>19050</xdr:rowOff>
                  </to>
                </anchor>
              </controlPr>
            </control>
          </mc:Choice>
        </mc:AlternateContent>
        <mc:AlternateContent xmlns:mc="http://schemas.openxmlformats.org/markup-compatibility/2006">
          <mc:Choice Requires="x14">
            <control shapeId="4287" r:id="rId187" name="Check Box 191">
              <controlPr defaultSize="0" autoFill="0" autoLine="0" autoPict="0">
                <anchor moveWithCells="1">
                  <from>
                    <xdr:col>28</xdr:col>
                    <xdr:colOff>142875</xdr:colOff>
                    <xdr:row>204</xdr:row>
                    <xdr:rowOff>161925</xdr:rowOff>
                  </from>
                  <to>
                    <xdr:col>30</xdr:col>
                    <xdr:colOff>104775</xdr:colOff>
                    <xdr:row>206</xdr:row>
                    <xdr:rowOff>19050</xdr:rowOff>
                  </to>
                </anchor>
              </controlPr>
            </control>
          </mc:Choice>
        </mc:AlternateContent>
        <mc:AlternateContent xmlns:mc="http://schemas.openxmlformats.org/markup-compatibility/2006">
          <mc:Choice Requires="x14">
            <control shapeId="4288" r:id="rId188" name="Check Box 192">
              <controlPr defaultSize="0" autoFill="0" autoLine="0" autoPict="0">
                <anchor moveWithCells="1">
                  <from>
                    <xdr:col>39</xdr:col>
                    <xdr:colOff>142875</xdr:colOff>
                    <xdr:row>204</xdr:row>
                    <xdr:rowOff>161925</xdr:rowOff>
                  </from>
                  <to>
                    <xdr:col>41</xdr:col>
                    <xdr:colOff>104775</xdr:colOff>
                    <xdr:row>206</xdr:row>
                    <xdr:rowOff>19050</xdr:rowOff>
                  </to>
                </anchor>
              </controlPr>
            </control>
          </mc:Choice>
        </mc:AlternateContent>
        <mc:AlternateContent xmlns:mc="http://schemas.openxmlformats.org/markup-compatibility/2006">
          <mc:Choice Requires="x14">
            <control shapeId="4289" r:id="rId189" name="Check Box 193">
              <controlPr defaultSize="0" autoFill="0" autoLine="0" autoPict="0">
                <anchor moveWithCells="1">
                  <from>
                    <xdr:col>41</xdr:col>
                    <xdr:colOff>142875</xdr:colOff>
                    <xdr:row>204</xdr:row>
                    <xdr:rowOff>161925</xdr:rowOff>
                  </from>
                  <to>
                    <xdr:col>43</xdr:col>
                    <xdr:colOff>104775</xdr:colOff>
                    <xdr:row>206</xdr:row>
                    <xdr:rowOff>19050</xdr:rowOff>
                  </to>
                </anchor>
              </controlPr>
            </control>
          </mc:Choice>
        </mc:AlternateContent>
        <mc:AlternateContent xmlns:mc="http://schemas.openxmlformats.org/markup-compatibility/2006">
          <mc:Choice Requires="x14">
            <control shapeId="4290" r:id="rId190" name="Check Box 194">
              <controlPr defaultSize="0" autoFill="0" autoLine="0" autoPict="0">
                <anchor moveWithCells="1">
                  <from>
                    <xdr:col>52</xdr:col>
                    <xdr:colOff>142875</xdr:colOff>
                    <xdr:row>204</xdr:row>
                    <xdr:rowOff>161925</xdr:rowOff>
                  </from>
                  <to>
                    <xdr:col>54</xdr:col>
                    <xdr:colOff>104775</xdr:colOff>
                    <xdr:row>206</xdr:row>
                    <xdr:rowOff>19050</xdr:rowOff>
                  </to>
                </anchor>
              </controlPr>
            </control>
          </mc:Choice>
        </mc:AlternateContent>
        <mc:AlternateContent xmlns:mc="http://schemas.openxmlformats.org/markup-compatibility/2006">
          <mc:Choice Requires="x14">
            <control shapeId="4291" r:id="rId191" name="Check Box 195">
              <controlPr defaultSize="0" autoFill="0" autoLine="0" autoPict="0">
                <anchor moveWithCells="1">
                  <from>
                    <xdr:col>54</xdr:col>
                    <xdr:colOff>142875</xdr:colOff>
                    <xdr:row>204</xdr:row>
                    <xdr:rowOff>161925</xdr:rowOff>
                  </from>
                  <to>
                    <xdr:col>56</xdr:col>
                    <xdr:colOff>104775</xdr:colOff>
                    <xdr:row>206</xdr:row>
                    <xdr:rowOff>19050</xdr:rowOff>
                  </to>
                </anchor>
              </controlPr>
            </control>
          </mc:Choice>
        </mc:AlternateContent>
        <mc:AlternateContent xmlns:mc="http://schemas.openxmlformats.org/markup-compatibility/2006">
          <mc:Choice Requires="x14">
            <control shapeId="4292" r:id="rId192" name="Check Box 196">
              <controlPr defaultSize="0" autoFill="0" autoLine="0" autoPict="0">
                <anchor moveWithCells="1">
                  <from>
                    <xdr:col>13</xdr:col>
                    <xdr:colOff>142875</xdr:colOff>
                    <xdr:row>206</xdr:row>
                    <xdr:rowOff>161925</xdr:rowOff>
                  </from>
                  <to>
                    <xdr:col>15</xdr:col>
                    <xdr:colOff>104775</xdr:colOff>
                    <xdr:row>208</xdr:row>
                    <xdr:rowOff>19050</xdr:rowOff>
                  </to>
                </anchor>
              </controlPr>
            </control>
          </mc:Choice>
        </mc:AlternateContent>
        <mc:AlternateContent xmlns:mc="http://schemas.openxmlformats.org/markup-compatibility/2006">
          <mc:Choice Requires="x14">
            <control shapeId="4293" r:id="rId193" name="Check Box 197">
              <controlPr defaultSize="0" autoFill="0" autoLine="0" autoPict="0">
                <anchor moveWithCells="1">
                  <from>
                    <xdr:col>15</xdr:col>
                    <xdr:colOff>142875</xdr:colOff>
                    <xdr:row>206</xdr:row>
                    <xdr:rowOff>161925</xdr:rowOff>
                  </from>
                  <to>
                    <xdr:col>17</xdr:col>
                    <xdr:colOff>104775</xdr:colOff>
                    <xdr:row>208</xdr:row>
                    <xdr:rowOff>19050</xdr:rowOff>
                  </to>
                </anchor>
              </controlPr>
            </control>
          </mc:Choice>
        </mc:AlternateContent>
        <mc:AlternateContent xmlns:mc="http://schemas.openxmlformats.org/markup-compatibility/2006">
          <mc:Choice Requires="x14">
            <control shapeId="4294" r:id="rId194" name="Check Box 198">
              <controlPr defaultSize="0" autoFill="0" autoLine="0" autoPict="0">
                <anchor moveWithCells="1">
                  <from>
                    <xdr:col>26</xdr:col>
                    <xdr:colOff>142875</xdr:colOff>
                    <xdr:row>206</xdr:row>
                    <xdr:rowOff>161925</xdr:rowOff>
                  </from>
                  <to>
                    <xdr:col>28</xdr:col>
                    <xdr:colOff>104775</xdr:colOff>
                    <xdr:row>208</xdr:row>
                    <xdr:rowOff>19050</xdr:rowOff>
                  </to>
                </anchor>
              </controlPr>
            </control>
          </mc:Choice>
        </mc:AlternateContent>
        <mc:AlternateContent xmlns:mc="http://schemas.openxmlformats.org/markup-compatibility/2006">
          <mc:Choice Requires="x14">
            <control shapeId="4295" r:id="rId195" name="Check Box 199">
              <controlPr defaultSize="0" autoFill="0" autoLine="0" autoPict="0">
                <anchor moveWithCells="1">
                  <from>
                    <xdr:col>28</xdr:col>
                    <xdr:colOff>142875</xdr:colOff>
                    <xdr:row>206</xdr:row>
                    <xdr:rowOff>161925</xdr:rowOff>
                  </from>
                  <to>
                    <xdr:col>30</xdr:col>
                    <xdr:colOff>104775</xdr:colOff>
                    <xdr:row>208</xdr:row>
                    <xdr:rowOff>19050</xdr:rowOff>
                  </to>
                </anchor>
              </controlPr>
            </control>
          </mc:Choice>
        </mc:AlternateContent>
        <mc:AlternateContent xmlns:mc="http://schemas.openxmlformats.org/markup-compatibility/2006">
          <mc:Choice Requires="x14">
            <control shapeId="4296" r:id="rId196" name="Check Box 200">
              <controlPr defaultSize="0" autoFill="0" autoLine="0" autoPict="0">
                <anchor moveWithCells="1">
                  <from>
                    <xdr:col>39</xdr:col>
                    <xdr:colOff>142875</xdr:colOff>
                    <xdr:row>206</xdr:row>
                    <xdr:rowOff>161925</xdr:rowOff>
                  </from>
                  <to>
                    <xdr:col>41</xdr:col>
                    <xdr:colOff>104775</xdr:colOff>
                    <xdr:row>208</xdr:row>
                    <xdr:rowOff>19050</xdr:rowOff>
                  </to>
                </anchor>
              </controlPr>
            </control>
          </mc:Choice>
        </mc:AlternateContent>
        <mc:AlternateContent xmlns:mc="http://schemas.openxmlformats.org/markup-compatibility/2006">
          <mc:Choice Requires="x14">
            <control shapeId="4297" r:id="rId197" name="Check Box 201">
              <controlPr defaultSize="0" autoFill="0" autoLine="0" autoPict="0">
                <anchor moveWithCells="1">
                  <from>
                    <xdr:col>41</xdr:col>
                    <xdr:colOff>142875</xdr:colOff>
                    <xdr:row>206</xdr:row>
                    <xdr:rowOff>161925</xdr:rowOff>
                  </from>
                  <to>
                    <xdr:col>43</xdr:col>
                    <xdr:colOff>104775</xdr:colOff>
                    <xdr:row>208</xdr:row>
                    <xdr:rowOff>19050</xdr:rowOff>
                  </to>
                </anchor>
              </controlPr>
            </control>
          </mc:Choice>
        </mc:AlternateContent>
        <mc:AlternateContent xmlns:mc="http://schemas.openxmlformats.org/markup-compatibility/2006">
          <mc:Choice Requires="x14">
            <control shapeId="4298" r:id="rId198" name="Check Box 202">
              <controlPr defaultSize="0" autoFill="0" autoLine="0" autoPict="0">
                <anchor moveWithCells="1">
                  <from>
                    <xdr:col>52</xdr:col>
                    <xdr:colOff>142875</xdr:colOff>
                    <xdr:row>206</xdr:row>
                    <xdr:rowOff>161925</xdr:rowOff>
                  </from>
                  <to>
                    <xdr:col>54</xdr:col>
                    <xdr:colOff>104775</xdr:colOff>
                    <xdr:row>208</xdr:row>
                    <xdr:rowOff>19050</xdr:rowOff>
                  </to>
                </anchor>
              </controlPr>
            </control>
          </mc:Choice>
        </mc:AlternateContent>
        <mc:AlternateContent xmlns:mc="http://schemas.openxmlformats.org/markup-compatibility/2006">
          <mc:Choice Requires="x14">
            <control shapeId="4299" r:id="rId199" name="Check Box 203">
              <controlPr defaultSize="0" autoFill="0" autoLine="0" autoPict="0">
                <anchor moveWithCells="1">
                  <from>
                    <xdr:col>54</xdr:col>
                    <xdr:colOff>142875</xdr:colOff>
                    <xdr:row>206</xdr:row>
                    <xdr:rowOff>161925</xdr:rowOff>
                  </from>
                  <to>
                    <xdr:col>56</xdr:col>
                    <xdr:colOff>104775</xdr:colOff>
                    <xdr:row>208</xdr:row>
                    <xdr:rowOff>19050</xdr:rowOff>
                  </to>
                </anchor>
              </controlPr>
            </control>
          </mc:Choice>
        </mc:AlternateContent>
        <mc:AlternateContent xmlns:mc="http://schemas.openxmlformats.org/markup-compatibility/2006">
          <mc:Choice Requires="x14">
            <control shapeId="4300" r:id="rId200" name="Check Box 204">
              <controlPr defaultSize="0" autoFill="0" autoLine="0" autoPict="0">
                <anchor moveWithCells="1">
                  <from>
                    <xdr:col>13</xdr:col>
                    <xdr:colOff>142875</xdr:colOff>
                    <xdr:row>208</xdr:row>
                    <xdr:rowOff>161925</xdr:rowOff>
                  </from>
                  <to>
                    <xdr:col>15</xdr:col>
                    <xdr:colOff>104775</xdr:colOff>
                    <xdr:row>210</xdr:row>
                    <xdr:rowOff>19050</xdr:rowOff>
                  </to>
                </anchor>
              </controlPr>
            </control>
          </mc:Choice>
        </mc:AlternateContent>
        <mc:AlternateContent xmlns:mc="http://schemas.openxmlformats.org/markup-compatibility/2006">
          <mc:Choice Requires="x14">
            <control shapeId="4301" r:id="rId201" name="Check Box 205">
              <controlPr defaultSize="0" autoFill="0" autoLine="0" autoPict="0">
                <anchor moveWithCells="1">
                  <from>
                    <xdr:col>15</xdr:col>
                    <xdr:colOff>142875</xdr:colOff>
                    <xdr:row>208</xdr:row>
                    <xdr:rowOff>161925</xdr:rowOff>
                  </from>
                  <to>
                    <xdr:col>17</xdr:col>
                    <xdr:colOff>104775</xdr:colOff>
                    <xdr:row>210</xdr:row>
                    <xdr:rowOff>19050</xdr:rowOff>
                  </to>
                </anchor>
              </controlPr>
            </control>
          </mc:Choice>
        </mc:AlternateContent>
        <mc:AlternateContent xmlns:mc="http://schemas.openxmlformats.org/markup-compatibility/2006">
          <mc:Choice Requires="x14">
            <control shapeId="4302" r:id="rId202" name="Check Box 206">
              <controlPr defaultSize="0" autoFill="0" autoLine="0" autoPict="0">
                <anchor moveWithCells="1">
                  <from>
                    <xdr:col>26</xdr:col>
                    <xdr:colOff>142875</xdr:colOff>
                    <xdr:row>208</xdr:row>
                    <xdr:rowOff>161925</xdr:rowOff>
                  </from>
                  <to>
                    <xdr:col>28</xdr:col>
                    <xdr:colOff>104775</xdr:colOff>
                    <xdr:row>210</xdr:row>
                    <xdr:rowOff>19050</xdr:rowOff>
                  </to>
                </anchor>
              </controlPr>
            </control>
          </mc:Choice>
        </mc:AlternateContent>
        <mc:AlternateContent xmlns:mc="http://schemas.openxmlformats.org/markup-compatibility/2006">
          <mc:Choice Requires="x14">
            <control shapeId="4303" r:id="rId203" name="Check Box 207">
              <controlPr defaultSize="0" autoFill="0" autoLine="0" autoPict="0">
                <anchor moveWithCells="1">
                  <from>
                    <xdr:col>28</xdr:col>
                    <xdr:colOff>142875</xdr:colOff>
                    <xdr:row>208</xdr:row>
                    <xdr:rowOff>161925</xdr:rowOff>
                  </from>
                  <to>
                    <xdr:col>30</xdr:col>
                    <xdr:colOff>104775</xdr:colOff>
                    <xdr:row>210</xdr:row>
                    <xdr:rowOff>19050</xdr:rowOff>
                  </to>
                </anchor>
              </controlPr>
            </control>
          </mc:Choice>
        </mc:AlternateContent>
        <mc:AlternateContent xmlns:mc="http://schemas.openxmlformats.org/markup-compatibility/2006">
          <mc:Choice Requires="x14">
            <control shapeId="4304" r:id="rId204" name="Check Box 208">
              <controlPr defaultSize="0" autoFill="0" autoLine="0" autoPict="0">
                <anchor moveWithCells="1">
                  <from>
                    <xdr:col>39</xdr:col>
                    <xdr:colOff>142875</xdr:colOff>
                    <xdr:row>208</xdr:row>
                    <xdr:rowOff>161925</xdr:rowOff>
                  </from>
                  <to>
                    <xdr:col>41</xdr:col>
                    <xdr:colOff>104775</xdr:colOff>
                    <xdr:row>210</xdr:row>
                    <xdr:rowOff>19050</xdr:rowOff>
                  </to>
                </anchor>
              </controlPr>
            </control>
          </mc:Choice>
        </mc:AlternateContent>
        <mc:AlternateContent xmlns:mc="http://schemas.openxmlformats.org/markup-compatibility/2006">
          <mc:Choice Requires="x14">
            <control shapeId="4305" r:id="rId205" name="Check Box 209">
              <controlPr defaultSize="0" autoFill="0" autoLine="0" autoPict="0">
                <anchor moveWithCells="1">
                  <from>
                    <xdr:col>41</xdr:col>
                    <xdr:colOff>142875</xdr:colOff>
                    <xdr:row>208</xdr:row>
                    <xdr:rowOff>161925</xdr:rowOff>
                  </from>
                  <to>
                    <xdr:col>43</xdr:col>
                    <xdr:colOff>104775</xdr:colOff>
                    <xdr:row>210</xdr:row>
                    <xdr:rowOff>19050</xdr:rowOff>
                  </to>
                </anchor>
              </controlPr>
            </control>
          </mc:Choice>
        </mc:AlternateContent>
        <mc:AlternateContent xmlns:mc="http://schemas.openxmlformats.org/markup-compatibility/2006">
          <mc:Choice Requires="x14">
            <control shapeId="4306" r:id="rId206" name="Check Box 210">
              <controlPr defaultSize="0" autoFill="0" autoLine="0" autoPict="0">
                <anchor moveWithCells="1">
                  <from>
                    <xdr:col>52</xdr:col>
                    <xdr:colOff>142875</xdr:colOff>
                    <xdr:row>208</xdr:row>
                    <xdr:rowOff>161925</xdr:rowOff>
                  </from>
                  <to>
                    <xdr:col>54</xdr:col>
                    <xdr:colOff>104775</xdr:colOff>
                    <xdr:row>210</xdr:row>
                    <xdr:rowOff>19050</xdr:rowOff>
                  </to>
                </anchor>
              </controlPr>
            </control>
          </mc:Choice>
        </mc:AlternateContent>
        <mc:AlternateContent xmlns:mc="http://schemas.openxmlformats.org/markup-compatibility/2006">
          <mc:Choice Requires="x14">
            <control shapeId="4307" r:id="rId207" name="Check Box 211">
              <controlPr defaultSize="0" autoFill="0" autoLine="0" autoPict="0">
                <anchor moveWithCells="1">
                  <from>
                    <xdr:col>54</xdr:col>
                    <xdr:colOff>142875</xdr:colOff>
                    <xdr:row>208</xdr:row>
                    <xdr:rowOff>161925</xdr:rowOff>
                  </from>
                  <to>
                    <xdr:col>56</xdr:col>
                    <xdr:colOff>104775</xdr:colOff>
                    <xdr:row>210</xdr:row>
                    <xdr:rowOff>19050</xdr:rowOff>
                  </to>
                </anchor>
              </controlPr>
            </control>
          </mc:Choice>
        </mc:AlternateContent>
        <mc:AlternateContent xmlns:mc="http://schemas.openxmlformats.org/markup-compatibility/2006">
          <mc:Choice Requires="x14">
            <control shapeId="4308" r:id="rId208" name="Check Box 212">
              <controlPr defaultSize="0" autoFill="0" autoLine="0" autoPict="0">
                <anchor moveWithCells="1">
                  <from>
                    <xdr:col>13</xdr:col>
                    <xdr:colOff>142875</xdr:colOff>
                    <xdr:row>210</xdr:row>
                    <xdr:rowOff>161925</xdr:rowOff>
                  </from>
                  <to>
                    <xdr:col>15</xdr:col>
                    <xdr:colOff>104775</xdr:colOff>
                    <xdr:row>212</xdr:row>
                    <xdr:rowOff>19050</xdr:rowOff>
                  </to>
                </anchor>
              </controlPr>
            </control>
          </mc:Choice>
        </mc:AlternateContent>
        <mc:AlternateContent xmlns:mc="http://schemas.openxmlformats.org/markup-compatibility/2006">
          <mc:Choice Requires="x14">
            <control shapeId="4309" r:id="rId209" name="Check Box 213">
              <controlPr defaultSize="0" autoFill="0" autoLine="0" autoPict="0">
                <anchor moveWithCells="1">
                  <from>
                    <xdr:col>15</xdr:col>
                    <xdr:colOff>142875</xdr:colOff>
                    <xdr:row>210</xdr:row>
                    <xdr:rowOff>161925</xdr:rowOff>
                  </from>
                  <to>
                    <xdr:col>17</xdr:col>
                    <xdr:colOff>104775</xdr:colOff>
                    <xdr:row>212</xdr:row>
                    <xdr:rowOff>19050</xdr:rowOff>
                  </to>
                </anchor>
              </controlPr>
            </control>
          </mc:Choice>
        </mc:AlternateContent>
        <mc:AlternateContent xmlns:mc="http://schemas.openxmlformats.org/markup-compatibility/2006">
          <mc:Choice Requires="x14">
            <control shapeId="4310" r:id="rId210" name="Check Box 214">
              <controlPr defaultSize="0" autoFill="0" autoLine="0" autoPict="0">
                <anchor moveWithCells="1">
                  <from>
                    <xdr:col>26</xdr:col>
                    <xdr:colOff>142875</xdr:colOff>
                    <xdr:row>210</xdr:row>
                    <xdr:rowOff>161925</xdr:rowOff>
                  </from>
                  <to>
                    <xdr:col>28</xdr:col>
                    <xdr:colOff>104775</xdr:colOff>
                    <xdr:row>212</xdr:row>
                    <xdr:rowOff>19050</xdr:rowOff>
                  </to>
                </anchor>
              </controlPr>
            </control>
          </mc:Choice>
        </mc:AlternateContent>
        <mc:AlternateContent xmlns:mc="http://schemas.openxmlformats.org/markup-compatibility/2006">
          <mc:Choice Requires="x14">
            <control shapeId="4311" r:id="rId211" name="Check Box 215">
              <controlPr defaultSize="0" autoFill="0" autoLine="0" autoPict="0">
                <anchor moveWithCells="1">
                  <from>
                    <xdr:col>28</xdr:col>
                    <xdr:colOff>142875</xdr:colOff>
                    <xdr:row>210</xdr:row>
                    <xdr:rowOff>161925</xdr:rowOff>
                  </from>
                  <to>
                    <xdr:col>30</xdr:col>
                    <xdr:colOff>104775</xdr:colOff>
                    <xdr:row>212</xdr:row>
                    <xdr:rowOff>19050</xdr:rowOff>
                  </to>
                </anchor>
              </controlPr>
            </control>
          </mc:Choice>
        </mc:AlternateContent>
        <mc:AlternateContent xmlns:mc="http://schemas.openxmlformats.org/markup-compatibility/2006">
          <mc:Choice Requires="x14">
            <control shapeId="4312" r:id="rId212" name="Check Box 216">
              <controlPr defaultSize="0" autoFill="0" autoLine="0" autoPict="0">
                <anchor moveWithCells="1">
                  <from>
                    <xdr:col>39</xdr:col>
                    <xdr:colOff>142875</xdr:colOff>
                    <xdr:row>210</xdr:row>
                    <xdr:rowOff>161925</xdr:rowOff>
                  </from>
                  <to>
                    <xdr:col>41</xdr:col>
                    <xdr:colOff>104775</xdr:colOff>
                    <xdr:row>212</xdr:row>
                    <xdr:rowOff>19050</xdr:rowOff>
                  </to>
                </anchor>
              </controlPr>
            </control>
          </mc:Choice>
        </mc:AlternateContent>
        <mc:AlternateContent xmlns:mc="http://schemas.openxmlformats.org/markup-compatibility/2006">
          <mc:Choice Requires="x14">
            <control shapeId="4313" r:id="rId213" name="Check Box 217">
              <controlPr defaultSize="0" autoFill="0" autoLine="0" autoPict="0">
                <anchor moveWithCells="1">
                  <from>
                    <xdr:col>41</xdr:col>
                    <xdr:colOff>142875</xdr:colOff>
                    <xdr:row>210</xdr:row>
                    <xdr:rowOff>161925</xdr:rowOff>
                  </from>
                  <to>
                    <xdr:col>43</xdr:col>
                    <xdr:colOff>104775</xdr:colOff>
                    <xdr:row>212</xdr:row>
                    <xdr:rowOff>19050</xdr:rowOff>
                  </to>
                </anchor>
              </controlPr>
            </control>
          </mc:Choice>
        </mc:AlternateContent>
        <mc:AlternateContent xmlns:mc="http://schemas.openxmlformats.org/markup-compatibility/2006">
          <mc:Choice Requires="x14">
            <control shapeId="4314" r:id="rId214" name="Check Box 218">
              <controlPr defaultSize="0" autoFill="0" autoLine="0" autoPict="0">
                <anchor moveWithCells="1">
                  <from>
                    <xdr:col>52</xdr:col>
                    <xdr:colOff>142875</xdr:colOff>
                    <xdr:row>210</xdr:row>
                    <xdr:rowOff>161925</xdr:rowOff>
                  </from>
                  <to>
                    <xdr:col>54</xdr:col>
                    <xdr:colOff>104775</xdr:colOff>
                    <xdr:row>212</xdr:row>
                    <xdr:rowOff>19050</xdr:rowOff>
                  </to>
                </anchor>
              </controlPr>
            </control>
          </mc:Choice>
        </mc:AlternateContent>
        <mc:AlternateContent xmlns:mc="http://schemas.openxmlformats.org/markup-compatibility/2006">
          <mc:Choice Requires="x14">
            <control shapeId="4315" r:id="rId215" name="Check Box 219">
              <controlPr defaultSize="0" autoFill="0" autoLine="0" autoPict="0">
                <anchor moveWithCells="1">
                  <from>
                    <xdr:col>54</xdr:col>
                    <xdr:colOff>142875</xdr:colOff>
                    <xdr:row>210</xdr:row>
                    <xdr:rowOff>161925</xdr:rowOff>
                  </from>
                  <to>
                    <xdr:col>56</xdr:col>
                    <xdr:colOff>104775</xdr:colOff>
                    <xdr:row>212</xdr:row>
                    <xdr:rowOff>19050</xdr:rowOff>
                  </to>
                </anchor>
              </controlPr>
            </control>
          </mc:Choice>
        </mc:AlternateContent>
        <mc:AlternateContent xmlns:mc="http://schemas.openxmlformats.org/markup-compatibility/2006">
          <mc:Choice Requires="x14">
            <control shapeId="4316" r:id="rId216" name="Check Box 220">
              <controlPr defaultSize="0" autoFill="0" autoLine="0" autoPict="0">
                <anchor moveWithCells="1">
                  <from>
                    <xdr:col>13</xdr:col>
                    <xdr:colOff>142875</xdr:colOff>
                    <xdr:row>212</xdr:row>
                    <xdr:rowOff>161925</xdr:rowOff>
                  </from>
                  <to>
                    <xdr:col>15</xdr:col>
                    <xdr:colOff>104775</xdr:colOff>
                    <xdr:row>214</xdr:row>
                    <xdr:rowOff>19050</xdr:rowOff>
                  </to>
                </anchor>
              </controlPr>
            </control>
          </mc:Choice>
        </mc:AlternateContent>
        <mc:AlternateContent xmlns:mc="http://schemas.openxmlformats.org/markup-compatibility/2006">
          <mc:Choice Requires="x14">
            <control shapeId="4317" r:id="rId217" name="Check Box 221">
              <controlPr defaultSize="0" autoFill="0" autoLine="0" autoPict="0">
                <anchor moveWithCells="1">
                  <from>
                    <xdr:col>15</xdr:col>
                    <xdr:colOff>142875</xdr:colOff>
                    <xdr:row>212</xdr:row>
                    <xdr:rowOff>161925</xdr:rowOff>
                  </from>
                  <to>
                    <xdr:col>17</xdr:col>
                    <xdr:colOff>104775</xdr:colOff>
                    <xdr:row>214</xdr:row>
                    <xdr:rowOff>19050</xdr:rowOff>
                  </to>
                </anchor>
              </controlPr>
            </control>
          </mc:Choice>
        </mc:AlternateContent>
        <mc:AlternateContent xmlns:mc="http://schemas.openxmlformats.org/markup-compatibility/2006">
          <mc:Choice Requires="x14">
            <control shapeId="4318" r:id="rId218" name="Check Box 222">
              <controlPr defaultSize="0" autoFill="0" autoLine="0" autoPict="0">
                <anchor moveWithCells="1">
                  <from>
                    <xdr:col>26</xdr:col>
                    <xdr:colOff>142875</xdr:colOff>
                    <xdr:row>212</xdr:row>
                    <xdr:rowOff>161925</xdr:rowOff>
                  </from>
                  <to>
                    <xdr:col>28</xdr:col>
                    <xdr:colOff>104775</xdr:colOff>
                    <xdr:row>214</xdr:row>
                    <xdr:rowOff>19050</xdr:rowOff>
                  </to>
                </anchor>
              </controlPr>
            </control>
          </mc:Choice>
        </mc:AlternateContent>
        <mc:AlternateContent xmlns:mc="http://schemas.openxmlformats.org/markup-compatibility/2006">
          <mc:Choice Requires="x14">
            <control shapeId="4319" r:id="rId219" name="Check Box 223">
              <controlPr defaultSize="0" autoFill="0" autoLine="0" autoPict="0">
                <anchor moveWithCells="1">
                  <from>
                    <xdr:col>28</xdr:col>
                    <xdr:colOff>142875</xdr:colOff>
                    <xdr:row>212</xdr:row>
                    <xdr:rowOff>161925</xdr:rowOff>
                  </from>
                  <to>
                    <xdr:col>30</xdr:col>
                    <xdr:colOff>104775</xdr:colOff>
                    <xdr:row>214</xdr:row>
                    <xdr:rowOff>19050</xdr:rowOff>
                  </to>
                </anchor>
              </controlPr>
            </control>
          </mc:Choice>
        </mc:AlternateContent>
        <mc:AlternateContent xmlns:mc="http://schemas.openxmlformats.org/markup-compatibility/2006">
          <mc:Choice Requires="x14">
            <control shapeId="4320" r:id="rId220" name="Check Box 224">
              <controlPr defaultSize="0" autoFill="0" autoLine="0" autoPict="0">
                <anchor moveWithCells="1">
                  <from>
                    <xdr:col>39</xdr:col>
                    <xdr:colOff>142875</xdr:colOff>
                    <xdr:row>212</xdr:row>
                    <xdr:rowOff>161925</xdr:rowOff>
                  </from>
                  <to>
                    <xdr:col>41</xdr:col>
                    <xdr:colOff>104775</xdr:colOff>
                    <xdr:row>214</xdr:row>
                    <xdr:rowOff>19050</xdr:rowOff>
                  </to>
                </anchor>
              </controlPr>
            </control>
          </mc:Choice>
        </mc:AlternateContent>
        <mc:AlternateContent xmlns:mc="http://schemas.openxmlformats.org/markup-compatibility/2006">
          <mc:Choice Requires="x14">
            <control shapeId="4321" r:id="rId221" name="Check Box 225">
              <controlPr defaultSize="0" autoFill="0" autoLine="0" autoPict="0">
                <anchor moveWithCells="1">
                  <from>
                    <xdr:col>41</xdr:col>
                    <xdr:colOff>142875</xdr:colOff>
                    <xdr:row>212</xdr:row>
                    <xdr:rowOff>161925</xdr:rowOff>
                  </from>
                  <to>
                    <xdr:col>43</xdr:col>
                    <xdr:colOff>104775</xdr:colOff>
                    <xdr:row>214</xdr:row>
                    <xdr:rowOff>19050</xdr:rowOff>
                  </to>
                </anchor>
              </controlPr>
            </control>
          </mc:Choice>
        </mc:AlternateContent>
        <mc:AlternateContent xmlns:mc="http://schemas.openxmlformats.org/markup-compatibility/2006">
          <mc:Choice Requires="x14">
            <control shapeId="4322" r:id="rId222" name="Check Box 226">
              <controlPr defaultSize="0" autoFill="0" autoLine="0" autoPict="0">
                <anchor moveWithCells="1">
                  <from>
                    <xdr:col>52</xdr:col>
                    <xdr:colOff>142875</xdr:colOff>
                    <xdr:row>212</xdr:row>
                    <xdr:rowOff>161925</xdr:rowOff>
                  </from>
                  <to>
                    <xdr:col>54</xdr:col>
                    <xdr:colOff>104775</xdr:colOff>
                    <xdr:row>214</xdr:row>
                    <xdr:rowOff>19050</xdr:rowOff>
                  </to>
                </anchor>
              </controlPr>
            </control>
          </mc:Choice>
        </mc:AlternateContent>
        <mc:AlternateContent xmlns:mc="http://schemas.openxmlformats.org/markup-compatibility/2006">
          <mc:Choice Requires="x14">
            <control shapeId="4323" r:id="rId223" name="Check Box 227">
              <controlPr defaultSize="0" autoFill="0" autoLine="0" autoPict="0">
                <anchor moveWithCells="1">
                  <from>
                    <xdr:col>54</xdr:col>
                    <xdr:colOff>142875</xdr:colOff>
                    <xdr:row>212</xdr:row>
                    <xdr:rowOff>161925</xdr:rowOff>
                  </from>
                  <to>
                    <xdr:col>56</xdr:col>
                    <xdr:colOff>104775</xdr:colOff>
                    <xdr:row>214</xdr:row>
                    <xdr:rowOff>19050</xdr:rowOff>
                  </to>
                </anchor>
              </controlPr>
            </control>
          </mc:Choice>
        </mc:AlternateContent>
        <mc:AlternateContent xmlns:mc="http://schemas.openxmlformats.org/markup-compatibility/2006">
          <mc:Choice Requires="x14">
            <control shapeId="4324" r:id="rId224" name="Check Box 228">
              <controlPr defaultSize="0" autoFill="0" autoLine="0" autoPict="0">
                <anchor moveWithCells="1">
                  <from>
                    <xdr:col>13</xdr:col>
                    <xdr:colOff>142875</xdr:colOff>
                    <xdr:row>214</xdr:row>
                    <xdr:rowOff>161925</xdr:rowOff>
                  </from>
                  <to>
                    <xdr:col>15</xdr:col>
                    <xdr:colOff>104775</xdr:colOff>
                    <xdr:row>216</xdr:row>
                    <xdr:rowOff>19050</xdr:rowOff>
                  </to>
                </anchor>
              </controlPr>
            </control>
          </mc:Choice>
        </mc:AlternateContent>
        <mc:AlternateContent xmlns:mc="http://schemas.openxmlformats.org/markup-compatibility/2006">
          <mc:Choice Requires="x14">
            <control shapeId="4325" r:id="rId225" name="Check Box 229">
              <controlPr defaultSize="0" autoFill="0" autoLine="0" autoPict="0">
                <anchor moveWithCells="1">
                  <from>
                    <xdr:col>15</xdr:col>
                    <xdr:colOff>142875</xdr:colOff>
                    <xdr:row>214</xdr:row>
                    <xdr:rowOff>161925</xdr:rowOff>
                  </from>
                  <to>
                    <xdr:col>17</xdr:col>
                    <xdr:colOff>104775</xdr:colOff>
                    <xdr:row>216</xdr:row>
                    <xdr:rowOff>19050</xdr:rowOff>
                  </to>
                </anchor>
              </controlPr>
            </control>
          </mc:Choice>
        </mc:AlternateContent>
        <mc:AlternateContent xmlns:mc="http://schemas.openxmlformats.org/markup-compatibility/2006">
          <mc:Choice Requires="x14">
            <control shapeId="4326" r:id="rId226" name="Check Box 230">
              <controlPr defaultSize="0" autoFill="0" autoLine="0" autoPict="0">
                <anchor moveWithCells="1">
                  <from>
                    <xdr:col>26</xdr:col>
                    <xdr:colOff>142875</xdr:colOff>
                    <xdr:row>214</xdr:row>
                    <xdr:rowOff>161925</xdr:rowOff>
                  </from>
                  <to>
                    <xdr:col>28</xdr:col>
                    <xdr:colOff>104775</xdr:colOff>
                    <xdr:row>216</xdr:row>
                    <xdr:rowOff>19050</xdr:rowOff>
                  </to>
                </anchor>
              </controlPr>
            </control>
          </mc:Choice>
        </mc:AlternateContent>
        <mc:AlternateContent xmlns:mc="http://schemas.openxmlformats.org/markup-compatibility/2006">
          <mc:Choice Requires="x14">
            <control shapeId="4327" r:id="rId227" name="Check Box 231">
              <controlPr defaultSize="0" autoFill="0" autoLine="0" autoPict="0">
                <anchor moveWithCells="1">
                  <from>
                    <xdr:col>28</xdr:col>
                    <xdr:colOff>142875</xdr:colOff>
                    <xdr:row>214</xdr:row>
                    <xdr:rowOff>161925</xdr:rowOff>
                  </from>
                  <to>
                    <xdr:col>30</xdr:col>
                    <xdr:colOff>104775</xdr:colOff>
                    <xdr:row>216</xdr:row>
                    <xdr:rowOff>19050</xdr:rowOff>
                  </to>
                </anchor>
              </controlPr>
            </control>
          </mc:Choice>
        </mc:AlternateContent>
        <mc:AlternateContent xmlns:mc="http://schemas.openxmlformats.org/markup-compatibility/2006">
          <mc:Choice Requires="x14">
            <control shapeId="4328" r:id="rId228" name="Check Box 232">
              <controlPr defaultSize="0" autoFill="0" autoLine="0" autoPict="0">
                <anchor moveWithCells="1">
                  <from>
                    <xdr:col>39</xdr:col>
                    <xdr:colOff>142875</xdr:colOff>
                    <xdr:row>214</xdr:row>
                    <xdr:rowOff>161925</xdr:rowOff>
                  </from>
                  <to>
                    <xdr:col>41</xdr:col>
                    <xdr:colOff>104775</xdr:colOff>
                    <xdr:row>216</xdr:row>
                    <xdr:rowOff>19050</xdr:rowOff>
                  </to>
                </anchor>
              </controlPr>
            </control>
          </mc:Choice>
        </mc:AlternateContent>
        <mc:AlternateContent xmlns:mc="http://schemas.openxmlformats.org/markup-compatibility/2006">
          <mc:Choice Requires="x14">
            <control shapeId="4329" r:id="rId229" name="Check Box 233">
              <controlPr defaultSize="0" autoFill="0" autoLine="0" autoPict="0">
                <anchor moveWithCells="1">
                  <from>
                    <xdr:col>41</xdr:col>
                    <xdr:colOff>142875</xdr:colOff>
                    <xdr:row>214</xdr:row>
                    <xdr:rowOff>161925</xdr:rowOff>
                  </from>
                  <to>
                    <xdr:col>43</xdr:col>
                    <xdr:colOff>104775</xdr:colOff>
                    <xdr:row>216</xdr:row>
                    <xdr:rowOff>19050</xdr:rowOff>
                  </to>
                </anchor>
              </controlPr>
            </control>
          </mc:Choice>
        </mc:AlternateContent>
        <mc:AlternateContent xmlns:mc="http://schemas.openxmlformats.org/markup-compatibility/2006">
          <mc:Choice Requires="x14">
            <control shapeId="4330" r:id="rId230" name="Check Box 234">
              <controlPr defaultSize="0" autoFill="0" autoLine="0" autoPict="0">
                <anchor moveWithCells="1">
                  <from>
                    <xdr:col>52</xdr:col>
                    <xdr:colOff>142875</xdr:colOff>
                    <xdr:row>214</xdr:row>
                    <xdr:rowOff>161925</xdr:rowOff>
                  </from>
                  <to>
                    <xdr:col>54</xdr:col>
                    <xdr:colOff>104775</xdr:colOff>
                    <xdr:row>216</xdr:row>
                    <xdr:rowOff>19050</xdr:rowOff>
                  </to>
                </anchor>
              </controlPr>
            </control>
          </mc:Choice>
        </mc:AlternateContent>
        <mc:AlternateContent xmlns:mc="http://schemas.openxmlformats.org/markup-compatibility/2006">
          <mc:Choice Requires="x14">
            <control shapeId="4331" r:id="rId231" name="Check Box 235">
              <controlPr defaultSize="0" autoFill="0" autoLine="0" autoPict="0">
                <anchor moveWithCells="1">
                  <from>
                    <xdr:col>54</xdr:col>
                    <xdr:colOff>142875</xdr:colOff>
                    <xdr:row>214</xdr:row>
                    <xdr:rowOff>161925</xdr:rowOff>
                  </from>
                  <to>
                    <xdr:col>56</xdr:col>
                    <xdr:colOff>104775</xdr:colOff>
                    <xdr:row>216</xdr:row>
                    <xdr:rowOff>19050</xdr:rowOff>
                  </to>
                </anchor>
              </controlPr>
            </control>
          </mc:Choice>
        </mc:AlternateContent>
        <mc:AlternateContent xmlns:mc="http://schemas.openxmlformats.org/markup-compatibility/2006">
          <mc:Choice Requires="x14">
            <control shapeId="4332" r:id="rId232" name="Check Box 236">
              <controlPr defaultSize="0" autoFill="0" autoLine="0" autoPict="0">
                <anchor moveWithCells="1">
                  <from>
                    <xdr:col>13</xdr:col>
                    <xdr:colOff>142875</xdr:colOff>
                    <xdr:row>216</xdr:row>
                    <xdr:rowOff>161925</xdr:rowOff>
                  </from>
                  <to>
                    <xdr:col>15</xdr:col>
                    <xdr:colOff>104775</xdr:colOff>
                    <xdr:row>218</xdr:row>
                    <xdr:rowOff>19050</xdr:rowOff>
                  </to>
                </anchor>
              </controlPr>
            </control>
          </mc:Choice>
        </mc:AlternateContent>
        <mc:AlternateContent xmlns:mc="http://schemas.openxmlformats.org/markup-compatibility/2006">
          <mc:Choice Requires="x14">
            <control shapeId="4333" r:id="rId233" name="Check Box 237">
              <controlPr defaultSize="0" autoFill="0" autoLine="0" autoPict="0">
                <anchor moveWithCells="1">
                  <from>
                    <xdr:col>15</xdr:col>
                    <xdr:colOff>142875</xdr:colOff>
                    <xdr:row>216</xdr:row>
                    <xdr:rowOff>161925</xdr:rowOff>
                  </from>
                  <to>
                    <xdr:col>17</xdr:col>
                    <xdr:colOff>104775</xdr:colOff>
                    <xdr:row>218</xdr:row>
                    <xdr:rowOff>19050</xdr:rowOff>
                  </to>
                </anchor>
              </controlPr>
            </control>
          </mc:Choice>
        </mc:AlternateContent>
        <mc:AlternateContent xmlns:mc="http://schemas.openxmlformats.org/markup-compatibility/2006">
          <mc:Choice Requires="x14">
            <control shapeId="4334" r:id="rId234" name="Check Box 238">
              <controlPr defaultSize="0" autoFill="0" autoLine="0" autoPict="0">
                <anchor moveWithCells="1">
                  <from>
                    <xdr:col>26</xdr:col>
                    <xdr:colOff>142875</xdr:colOff>
                    <xdr:row>216</xdr:row>
                    <xdr:rowOff>161925</xdr:rowOff>
                  </from>
                  <to>
                    <xdr:col>28</xdr:col>
                    <xdr:colOff>104775</xdr:colOff>
                    <xdr:row>218</xdr:row>
                    <xdr:rowOff>19050</xdr:rowOff>
                  </to>
                </anchor>
              </controlPr>
            </control>
          </mc:Choice>
        </mc:AlternateContent>
        <mc:AlternateContent xmlns:mc="http://schemas.openxmlformats.org/markup-compatibility/2006">
          <mc:Choice Requires="x14">
            <control shapeId="4335" r:id="rId235" name="Check Box 239">
              <controlPr defaultSize="0" autoFill="0" autoLine="0" autoPict="0">
                <anchor moveWithCells="1">
                  <from>
                    <xdr:col>28</xdr:col>
                    <xdr:colOff>142875</xdr:colOff>
                    <xdr:row>216</xdr:row>
                    <xdr:rowOff>161925</xdr:rowOff>
                  </from>
                  <to>
                    <xdr:col>30</xdr:col>
                    <xdr:colOff>104775</xdr:colOff>
                    <xdr:row>218</xdr:row>
                    <xdr:rowOff>19050</xdr:rowOff>
                  </to>
                </anchor>
              </controlPr>
            </control>
          </mc:Choice>
        </mc:AlternateContent>
        <mc:AlternateContent xmlns:mc="http://schemas.openxmlformats.org/markup-compatibility/2006">
          <mc:Choice Requires="x14">
            <control shapeId="4336" r:id="rId236" name="Check Box 240">
              <controlPr defaultSize="0" autoFill="0" autoLine="0" autoPict="0">
                <anchor moveWithCells="1">
                  <from>
                    <xdr:col>39</xdr:col>
                    <xdr:colOff>142875</xdr:colOff>
                    <xdr:row>216</xdr:row>
                    <xdr:rowOff>161925</xdr:rowOff>
                  </from>
                  <to>
                    <xdr:col>41</xdr:col>
                    <xdr:colOff>104775</xdr:colOff>
                    <xdr:row>218</xdr:row>
                    <xdr:rowOff>19050</xdr:rowOff>
                  </to>
                </anchor>
              </controlPr>
            </control>
          </mc:Choice>
        </mc:AlternateContent>
        <mc:AlternateContent xmlns:mc="http://schemas.openxmlformats.org/markup-compatibility/2006">
          <mc:Choice Requires="x14">
            <control shapeId="4337" r:id="rId237" name="Check Box 241">
              <controlPr defaultSize="0" autoFill="0" autoLine="0" autoPict="0">
                <anchor moveWithCells="1">
                  <from>
                    <xdr:col>41</xdr:col>
                    <xdr:colOff>142875</xdr:colOff>
                    <xdr:row>216</xdr:row>
                    <xdr:rowOff>161925</xdr:rowOff>
                  </from>
                  <to>
                    <xdr:col>43</xdr:col>
                    <xdr:colOff>104775</xdr:colOff>
                    <xdr:row>218</xdr:row>
                    <xdr:rowOff>19050</xdr:rowOff>
                  </to>
                </anchor>
              </controlPr>
            </control>
          </mc:Choice>
        </mc:AlternateContent>
        <mc:AlternateContent xmlns:mc="http://schemas.openxmlformats.org/markup-compatibility/2006">
          <mc:Choice Requires="x14">
            <control shapeId="4338" r:id="rId238" name="Check Box 242">
              <controlPr defaultSize="0" autoFill="0" autoLine="0" autoPict="0">
                <anchor moveWithCells="1">
                  <from>
                    <xdr:col>52</xdr:col>
                    <xdr:colOff>142875</xdr:colOff>
                    <xdr:row>216</xdr:row>
                    <xdr:rowOff>161925</xdr:rowOff>
                  </from>
                  <to>
                    <xdr:col>54</xdr:col>
                    <xdr:colOff>104775</xdr:colOff>
                    <xdr:row>218</xdr:row>
                    <xdr:rowOff>19050</xdr:rowOff>
                  </to>
                </anchor>
              </controlPr>
            </control>
          </mc:Choice>
        </mc:AlternateContent>
        <mc:AlternateContent xmlns:mc="http://schemas.openxmlformats.org/markup-compatibility/2006">
          <mc:Choice Requires="x14">
            <control shapeId="4339" r:id="rId239" name="Check Box 243">
              <controlPr defaultSize="0" autoFill="0" autoLine="0" autoPict="0">
                <anchor moveWithCells="1">
                  <from>
                    <xdr:col>54</xdr:col>
                    <xdr:colOff>142875</xdr:colOff>
                    <xdr:row>216</xdr:row>
                    <xdr:rowOff>161925</xdr:rowOff>
                  </from>
                  <to>
                    <xdr:col>56</xdr:col>
                    <xdr:colOff>104775</xdr:colOff>
                    <xdr:row>218</xdr:row>
                    <xdr:rowOff>19050</xdr:rowOff>
                  </to>
                </anchor>
              </controlPr>
            </control>
          </mc:Choice>
        </mc:AlternateContent>
        <mc:AlternateContent xmlns:mc="http://schemas.openxmlformats.org/markup-compatibility/2006">
          <mc:Choice Requires="x14">
            <control shapeId="4340" r:id="rId240" name="Check Box 244">
              <controlPr defaultSize="0" autoFill="0" autoLine="0" autoPict="0">
                <anchor moveWithCells="1">
                  <from>
                    <xdr:col>13</xdr:col>
                    <xdr:colOff>142875</xdr:colOff>
                    <xdr:row>218</xdr:row>
                    <xdr:rowOff>171450</xdr:rowOff>
                  </from>
                  <to>
                    <xdr:col>15</xdr:col>
                    <xdr:colOff>104775</xdr:colOff>
                    <xdr:row>220</xdr:row>
                    <xdr:rowOff>19050</xdr:rowOff>
                  </to>
                </anchor>
              </controlPr>
            </control>
          </mc:Choice>
        </mc:AlternateContent>
        <mc:AlternateContent xmlns:mc="http://schemas.openxmlformats.org/markup-compatibility/2006">
          <mc:Choice Requires="x14">
            <control shapeId="4341" r:id="rId241" name="Check Box 245">
              <controlPr defaultSize="0" autoFill="0" autoLine="0" autoPict="0">
                <anchor moveWithCells="1">
                  <from>
                    <xdr:col>15</xdr:col>
                    <xdr:colOff>142875</xdr:colOff>
                    <xdr:row>218</xdr:row>
                    <xdr:rowOff>171450</xdr:rowOff>
                  </from>
                  <to>
                    <xdr:col>17</xdr:col>
                    <xdr:colOff>104775</xdr:colOff>
                    <xdr:row>220</xdr:row>
                    <xdr:rowOff>19050</xdr:rowOff>
                  </to>
                </anchor>
              </controlPr>
            </control>
          </mc:Choice>
        </mc:AlternateContent>
        <mc:AlternateContent xmlns:mc="http://schemas.openxmlformats.org/markup-compatibility/2006">
          <mc:Choice Requires="x14">
            <control shapeId="4342" r:id="rId242" name="Check Box 246">
              <controlPr defaultSize="0" autoFill="0" autoLine="0" autoPict="0">
                <anchor moveWithCells="1">
                  <from>
                    <xdr:col>26</xdr:col>
                    <xdr:colOff>142875</xdr:colOff>
                    <xdr:row>218</xdr:row>
                    <xdr:rowOff>171450</xdr:rowOff>
                  </from>
                  <to>
                    <xdr:col>28</xdr:col>
                    <xdr:colOff>104775</xdr:colOff>
                    <xdr:row>220</xdr:row>
                    <xdr:rowOff>19050</xdr:rowOff>
                  </to>
                </anchor>
              </controlPr>
            </control>
          </mc:Choice>
        </mc:AlternateContent>
        <mc:AlternateContent xmlns:mc="http://schemas.openxmlformats.org/markup-compatibility/2006">
          <mc:Choice Requires="x14">
            <control shapeId="4343" r:id="rId243" name="Check Box 247">
              <controlPr defaultSize="0" autoFill="0" autoLine="0" autoPict="0">
                <anchor moveWithCells="1">
                  <from>
                    <xdr:col>28</xdr:col>
                    <xdr:colOff>142875</xdr:colOff>
                    <xdr:row>218</xdr:row>
                    <xdr:rowOff>171450</xdr:rowOff>
                  </from>
                  <to>
                    <xdr:col>30</xdr:col>
                    <xdr:colOff>104775</xdr:colOff>
                    <xdr:row>220</xdr:row>
                    <xdr:rowOff>19050</xdr:rowOff>
                  </to>
                </anchor>
              </controlPr>
            </control>
          </mc:Choice>
        </mc:AlternateContent>
        <mc:AlternateContent xmlns:mc="http://schemas.openxmlformats.org/markup-compatibility/2006">
          <mc:Choice Requires="x14">
            <control shapeId="4344" r:id="rId244" name="Check Box 248">
              <controlPr defaultSize="0" autoFill="0" autoLine="0" autoPict="0">
                <anchor moveWithCells="1">
                  <from>
                    <xdr:col>39</xdr:col>
                    <xdr:colOff>142875</xdr:colOff>
                    <xdr:row>218</xdr:row>
                    <xdr:rowOff>171450</xdr:rowOff>
                  </from>
                  <to>
                    <xdr:col>41</xdr:col>
                    <xdr:colOff>104775</xdr:colOff>
                    <xdr:row>220</xdr:row>
                    <xdr:rowOff>19050</xdr:rowOff>
                  </to>
                </anchor>
              </controlPr>
            </control>
          </mc:Choice>
        </mc:AlternateContent>
        <mc:AlternateContent xmlns:mc="http://schemas.openxmlformats.org/markup-compatibility/2006">
          <mc:Choice Requires="x14">
            <control shapeId="4345" r:id="rId245" name="Check Box 249">
              <controlPr defaultSize="0" autoFill="0" autoLine="0" autoPict="0">
                <anchor moveWithCells="1">
                  <from>
                    <xdr:col>41</xdr:col>
                    <xdr:colOff>142875</xdr:colOff>
                    <xdr:row>218</xdr:row>
                    <xdr:rowOff>171450</xdr:rowOff>
                  </from>
                  <to>
                    <xdr:col>43</xdr:col>
                    <xdr:colOff>104775</xdr:colOff>
                    <xdr:row>220</xdr:row>
                    <xdr:rowOff>19050</xdr:rowOff>
                  </to>
                </anchor>
              </controlPr>
            </control>
          </mc:Choice>
        </mc:AlternateContent>
        <mc:AlternateContent xmlns:mc="http://schemas.openxmlformats.org/markup-compatibility/2006">
          <mc:Choice Requires="x14">
            <control shapeId="4346" r:id="rId246" name="Check Box 250">
              <controlPr defaultSize="0" autoFill="0" autoLine="0" autoPict="0">
                <anchor moveWithCells="1">
                  <from>
                    <xdr:col>52</xdr:col>
                    <xdr:colOff>142875</xdr:colOff>
                    <xdr:row>218</xdr:row>
                    <xdr:rowOff>171450</xdr:rowOff>
                  </from>
                  <to>
                    <xdr:col>54</xdr:col>
                    <xdr:colOff>104775</xdr:colOff>
                    <xdr:row>220</xdr:row>
                    <xdr:rowOff>19050</xdr:rowOff>
                  </to>
                </anchor>
              </controlPr>
            </control>
          </mc:Choice>
        </mc:AlternateContent>
        <mc:AlternateContent xmlns:mc="http://schemas.openxmlformats.org/markup-compatibility/2006">
          <mc:Choice Requires="x14">
            <control shapeId="4347" r:id="rId247" name="Check Box 251">
              <controlPr defaultSize="0" autoFill="0" autoLine="0" autoPict="0">
                <anchor moveWithCells="1">
                  <from>
                    <xdr:col>54</xdr:col>
                    <xdr:colOff>142875</xdr:colOff>
                    <xdr:row>218</xdr:row>
                    <xdr:rowOff>171450</xdr:rowOff>
                  </from>
                  <to>
                    <xdr:col>56</xdr:col>
                    <xdr:colOff>104775</xdr:colOff>
                    <xdr:row>220</xdr:row>
                    <xdr:rowOff>19050</xdr:rowOff>
                  </to>
                </anchor>
              </controlPr>
            </control>
          </mc:Choice>
        </mc:AlternateContent>
        <mc:AlternateContent xmlns:mc="http://schemas.openxmlformats.org/markup-compatibility/2006">
          <mc:Choice Requires="x14">
            <control shapeId="4348" r:id="rId248" name="Check Box 252">
              <controlPr defaultSize="0" autoFill="0" autoLine="0" autoPict="0">
                <anchor moveWithCells="1">
                  <from>
                    <xdr:col>13</xdr:col>
                    <xdr:colOff>142875</xdr:colOff>
                    <xdr:row>220</xdr:row>
                    <xdr:rowOff>161925</xdr:rowOff>
                  </from>
                  <to>
                    <xdr:col>15</xdr:col>
                    <xdr:colOff>104775</xdr:colOff>
                    <xdr:row>222</xdr:row>
                    <xdr:rowOff>19050</xdr:rowOff>
                  </to>
                </anchor>
              </controlPr>
            </control>
          </mc:Choice>
        </mc:AlternateContent>
        <mc:AlternateContent xmlns:mc="http://schemas.openxmlformats.org/markup-compatibility/2006">
          <mc:Choice Requires="x14">
            <control shapeId="4349" r:id="rId249" name="Check Box 253">
              <controlPr defaultSize="0" autoFill="0" autoLine="0" autoPict="0">
                <anchor moveWithCells="1">
                  <from>
                    <xdr:col>15</xdr:col>
                    <xdr:colOff>142875</xdr:colOff>
                    <xdr:row>220</xdr:row>
                    <xdr:rowOff>161925</xdr:rowOff>
                  </from>
                  <to>
                    <xdr:col>17</xdr:col>
                    <xdr:colOff>104775</xdr:colOff>
                    <xdr:row>222</xdr:row>
                    <xdr:rowOff>19050</xdr:rowOff>
                  </to>
                </anchor>
              </controlPr>
            </control>
          </mc:Choice>
        </mc:AlternateContent>
        <mc:AlternateContent xmlns:mc="http://schemas.openxmlformats.org/markup-compatibility/2006">
          <mc:Choice Requires="x14">
            <control shapeId="4350" r:id="rId250" name="Check Box 254">
              <controlPr defaultSize="0" autoFill="0" autoLine="0" autoPict="0">
                <anchor moveWithCells="1">
                  <from>
                    <xdr:col>26</xdr:col>
                    <xdr:colOff>142875</xdr:colOff>
                    <xdr:row>220</xdr:row>
                    <xdr:rowOff>161925</xdr:rowOff>
                  </from>
                  <to>
                    <xdr:col>28</xdr:col>
                    <xdr:colOff>104775</xdr:colOff>
                    <xdr:row>222</xdr:row>
                    <xdr:rowOff>19050</xdr:rowOff>
                  </to>
                </anchor>
              </controlPr>
            </control>
          </mc:Choice>
        </mc:AlternateContent>
        <mc:AlternateContent xmlns:mc="http://schemas.openxmlformats.org/markup-compatibility/2006">
          <mc:Choice Requires="x14">
            <control shapeId="4351" r:id="rId251" name="Check Box 255">
              <controlPr defaultSize="0" autoFill="0" autoLine="0" autoPict="0">
                <anchor moveWithCells="1">
                  <from>
                    <xdr:col>28</xdr:col>
                    <xdr:colOff>142875</xdr:colOff>
                    <xdr:row>220</xdr:row>
                    <xdr:rowOff>161925</xdr:rowOff>
                  </from>
                  <to>
                    <xdr:col>30</xdr:col>
                    <xdr:colOff>104775</xdr:colOff>
                    <xdr:row>222</xdr:row>
                    <xdr:rowOff>19050</xdr:rowOff>
                  </to>
                </anchor>
              </controlPr>
            </control>
          </mc:Choice>
        </mc:AlternateContent>
        <mc:AlternateContent xmlns:mc="http://schemas.openxmlformats.org/markup-compatibility/2006">
          <mc:Choice Requires="x14">
            <control shapeId="4352" r:id="rId252" name="Check Box 256">
              <controlPr defaultSize="0" autoFill="0" autoLine="0" autoPict="0">
                <anchor moveWithCells="1">
                  <from>
                    <xdr:col>39</xdr:col>
                    <xdr:colOff>142875</xdr:colOff>
                    <xdr:row>220</xdr:row>
                    <xdr:rowOff>161925</xdr:rowOff>
                  </from>
                  <to>
                    <xdr:col>41</xdr:col>
                    <xdr:colOff>104775</xdr:colOff>
                    <xdr:row>222</xdr:row>
                    <xdr:rowOff>19050</xdr:rowOff>
                  </to>
                </anchor>
              </controlPr>
            </control>
          </mc:Choice>
        </mc:AlternateContent>
        <mc:AlternateContent xmlns:mc="http://schemas.openxmlformats.org/markup-compatibility/2006">
          <mc:Choice Requires="x14">
            <control shapeId="4353" r:id="rId253" name="Check Box 257">
              <controlPr defaultSize="0" autoFill="0" autoLine="0" autoPict="0">
                <anchor moveWithCells="1">
                  <from>
                    <xdr:col>41</xdr:col>
                    <xdr:colOff>142875</xdr:colOff>
                    <xdr:row>220</xdr:row>
                    <xdr:rowOff>161925</xdr:rowOff>
                  </from>
                  <to>
                    <xdr:col>43</xdr:col>
                    <xdr:colOff>104775</xdr:colOff>
                    <xdr:row>222</xdr:row>
                    <xdr:rowOff>19050</xdr:rowOff>
                  </to>
                </anchor>
              </controlPr>
            </control>
          </mc:Choice>
        </mc:AlternateContent>
        <mc:AlternateContent xmlns:mc="http://schemas.openxmlformats.org/markup-compatibility/2006">
          <mc:Choice Requires="x14">
            <control shapeId="4354" r:id="rId254" name="Check Box 258">
              <controlPr defaultSize="0" autoFill="0" autoLine="0" autoPict="0">
                <anchor moveWithCells="1">
                  <from>
                    <xdr:col>52</xdr:col>
                    <xdr:colOff>142875</xdr:colOff>
                    <xdr:row>220</xdr:row>
                    <xdr:rowOff>161925</xdr:rowOff>
                  </from>
                  <to>
                    <xdr:col>54</xdr:col>
                    <xdr:colOff>104775</xdr:colOff>
                    <xdr:row>222</xdr:row>
                    <xdr:rowOff>19050</xdr:rowOff>
                  </to>
                </anchor>
              </controlPr>
            </control>
          </mc:Choice>
        </mc:AlternateContent>
        <mc:AlternateContent xmlns:mc="http://schemas.openxmlformats.org/markup-compatibility/2006">
          <mc:Choice Requires="x14">
            <control shapeId="4355" r:id="rId255" name="Check Box 259">
              <controlPr defaultSize="0" autoFill="0" autoLine="0" autoPict="0">
                <anchor moveWithCells="1">
                  <from>
                    <xdr:col>54</xdr:col>
                    <xdr:colOff>142875</xdr:colOff>
                    <xdr:row>220</xdr:row>
                    <xdr:rowOff>161925</xdr:rowOff>
                  </from>
                  <to>
                    <xdr:col>56</xdr:col>
                    <xdr:colOff>104775</xdr:colOff>
                    <xdr:row>222</xdr:row>
                    <xdr:rowOff>19050</xdr:rowOff>
                  </to>
                </anchor>
              </controlPr>
            </control>
          </mc:Choice>
        </mc:AlternateContent>
        <mc:AlternateContent xmlns:mc="http://schemas.openxmlformats.org/markup-compatibility/2006">
          <mc:Choice Requires="x14">
            <control shapeId="4356" r:id="rId256" name="Check Box 260">
              <controlPr defaultSize="0" autoFill="0" autoLine="0" autoPict="0">
                <anchor moveWithCells="1">
                  <from>
                    <xdr:col>13</xdr:col>
                    <xdr:colOff>142875</xdr:colOff>
                    <xdr:row>222</xdr:row>
                    <xdr:rowOff>161925</xdr:rowOff>
                  </from>
                  <to>
                    <xdr:col>15</xdr:col>
                    <xdr:colOff>104775</xdr:colOff>
                    <xdr:row>224</xdr:row>
                    <xdr:rowOff>19050</xdr:rowOff>
                  </to>
                </anchor>
              </controlPr>
            </control>
          </mc:Choice>
        </mc:AlternateContent>
        <mc:AlternateContent xmlns:mc="http://schemas.openxmlformats.org/markup-compatibility/2006">
          <mc:Choice Requires="x14">
            <control shapeId="4357" r:id="rId257" name="Check Box 261">
              <controlPr defaultSize="0" autoFill="0" autoLine="0" autoPict="0">
                <anchor moveWithCells="1">
                  <from>
                    <xdr:col>15</xdr:col>
                    <xdr:colOff>142875</xdr:colOff>
                    <xdr:row>222</xdr:row>
                    <xdr:rowOff>161925</xdr:rowOff>
                  </from>
                  <to>
                    <xdr:col>17</xdr:col>
                    <xdr:colOff>104775</xdr:colOff>
                    <xdr:row>224</xdr:row>
                    <xdr:rowOff>19050</xdr:rowOff>
                  </to>
                </anchor>
              </controlPr>
            </control>
          </mc:Choice>
        </mc:AlternateContent>
        <mc:AlternateContent xmlns:mc="http://schemas.openxmlformats.org/markup-compatibility/2006">
          <mc:Choice Requires="x14">
            <control shapeId="4358" r:id="rId258" name="Check Box 262">
              <controlPr defaultSize="0" autoFill="0" autoLine="0" autoPict="0">
                <anchor moveWithCells="1">
                  <from>
                    <xdr:col>26</xdr:col>
                    <xdr:colOff>142875</xdr:colOff>
                    <xdr:row>222</xdr:row>
                    <xdr:rowOff>161925</xdr:rowOff>
                  </from>
                  <to>
                    <xdr:col>28</xdr:col>
                    <xdr:colOff>104775</xdr:colOff>
                    <xdr:row>224</xdr:row>
                    <xdr:rowOff>19050</xdr:rowOff>
                  </to>
                </anchor>
              </controlPr>
            </control>
          </mc:Choice>
        </mc:AlternateContent>
        <mc:AlternateContent xmlns:mc="http://schemas.openxmlformats.org/markup-compatibility/2006">
          <mc:Choice Requires="x14">
            <control shapeId="4359" r:id="rId259" name="Check Box 263">
              <controlPr defaultSize="0" autoFill="0" autoLine="0" autoPict="0">
                <anchor moveWithCells="1">
                  <from>
                    <xdr:col>28</xdr:col>
                    <xdr:colOff>142875</xdr:colOff>
                    <xdr:row>222</xdr:row>
                    <xdr:rowOff>161925</xdr:rowOff>
                  </from>
                  <to>
                    <xdr:col>30</xdr:col>
                    <xdr:colOff>104775</xdr:colOff>
                    <xdr:row>224</xdr:row>
                    <xdr:rowOff>19050</xdr:rowOff>
                  </to>
                </anchor>
              </controlPr>
            </control>
          </mc:Choice>
        </mc:AlternateContent>
        <mc:AlternateContent xmlns:mc="http://schemas.openxmlformats.org/markup-compatibility/2006">
          <mc:Choice Requires="x14">
            <control shapeId="4360" r:id="rId260" name="Check Box 264">
              <controlPr defaultSize="0" autoFill="0" autoLine="0" autoPict="0">
                <anchor moveWithCells="1">
                  <from>
                    <xdr:col>39</xdr:col>
                    <xdr:colOff>142875</xdr:colOff>
                    <xdr:row>222</xdr:row>
                    <xdr:rowOff>161925</xdr:rowOff>
                  </from>
                  <to>
                    <xdr:col>41</xdr:col>
                    <xdr:colOff>104775</xdr:colOff>
                    <xdr:row>224</xdr:row>
                    <xdr:rowOff>19050</xdr:rowOff>
                  </to>
                </anchor>
              </controlPr>
            </control>
          </mc:Choice>
        </mc:AlternateContent>
        <mc:AlternateContent xmlns:mc="http://schemas.openxmlformats.org/markup-compatibility/2006">
          <mc:Choice Requires="x14">
            <control shapeId="4361" r:id="rId261" name="Check Box 265">
              <controlPr defaultSize="0" autoFill="0" autoLine="0" autoPict="0">
                <anchor moveWithCells="1">
                  <from>
                    <xdr:col>41</xdr:col>
                    <xdr:colOff>142875</xdr:colOff>
                    <xdr:row>222</xdr:row>
                    <xdr:rowOff>161925</xdr:rowOff>
                  </from>
                  <to>
                    <xdr:col>43</xdr:col>
                    <xdr:colOff>104775</xdr:colOff>
                    <xdr:row>224</xdr:row>
                    <xdr:rowOff>19050</xdr:rowOff>
                  </to>
                </anchor>
              </controlPr>
            </control>
          </mc:Choice>
        </mc:AlternateContent>
        <mc:AlternateContent xmlns:mc="http://schemas.openxmlformats.org/markup-compatibility/2006">
          <mc:Choice Requires="x14">
            <control shapeId="4362" r:id="rId262" name="Check Box 266">
              <controlPr defaultSize="0" autoFill="0" autoLine="0" autoPict="0">
                <anchor moveWithCells="1">
                  <from>
                    <xdr:col>52</xdr:col>
                    <xdr:colOff>142875</xdr:colOff>
                    <xdr:row>222</xdr:row>
                    <xdr:rowOff>161925</xdr:rowOff>
                  </from>
                  <to>
                    <xdr:col>54</xdr:col>
                    <xdr:colOff>104775</xdr:colOff>
                    <xdr:row>224</xdr:row>
                    <xdr:rowOff>19050</xdr:rowOff>
                  </to>
                </anchor>
              </controlPr>
            </control>
          </mc:Choice>
        </mc:AlternateContent>
        <mc:AlternateContent xmlns:mc="http://schemas.openxmlformats.org/markup-compatibility/2006">
          <mc:Choice Requires="x14">
            <control shapeId="4363" r:id="rId263" name="Check Box 267">
              <controlPr defaultSize="0" autoFill="0" autoLine="0" autoPict="0">
                <anchor moveWithCells="1">
                  <from>
                    <xdr:col>54</xdr:col>
                    <xdr:colOff>142875</xdr:colOff>
                    <xdr:row>222</xdr:row>
                    <xdr:rowOff>161925</xdr:rowOff>
                  </from>
                  <to>
                    <xdr:col>56</xdr:col>
                    <xdr:colOff>104775</xdr:colOff>
                    <xdr:row>224</xdr:row>
                    <xdr:rowOff>19050</xdr:rowOff>
                  </to>
                </anchor>
              </controlPr>
            </control>
          </mc:Choice>
        </mc:AlternateContent>
        <mc:AlternateContent xmlns:mc="http://schemas.openxmlformats.org/markup-compatibility/2006">
          <mc:Choice Requires="x14">
            <control shapeId="4364" r:id="rId264" name="Check Box 268">
              <controlPr defaultSize="0" autoFill="0" autoLine="0" autoPict="0">
                <anchor moveWithCells="1">
                  <from>
                    <xdr:col>13</xdr:col>
                    <xdr:colOff>142875</xdr:colOff>
                    <xdr:row>229</xdr:row>
                    <xdr:rowOff>161925</xdr:rowOff>
                  </from>
                  <to>
                    <xdr:col>15</xdr:col>
                    <xdr:colOff>104775</xdr:colOff>
                    <xdr:row>231</xdr:row>
                    <xdr:rowOff>19050</xdr:rowOff>
                  </to>
                </anchor>
              </controlPr>
            </control>
          </mc:Choice>
        </mc:AlternateContent>
        <mc:AlternateContent xmlns:mc="http://schemas.openxmlformats.org/markup-compatibility/2006">
          <mc:Choice Requires="x14">
            <control shapeId="4366" r:id="rId265" name="Check Box 270">
              <controlPr defaultSize="0" autoFill="0" autoLine="0" autoPict="0">
                <anchor moveWithCells="1">
                  <from>
                    <xdr:col>26</xdr:col>
                    <xdr:colOff>142875</xdr:colOff>
                    <xdr:row>229</xdr:row>
                    <xdr:rowOff>161925</xdr:rowOff>
                  </from>
                  <to>
                    <xdr:col>28</xdr:col>
                    <xdr:colOff>104775</xdr:colOff>
                    <xdr:row>231</xdr:row>
                    <xdr:rowOff>19050</xdr:rowOff>
                  </to>
                </anchor>
              </controlPr>
            </control>
          </mc:Choice>
        </mc:AlternateContent>
        <mc:AlternateContent xmlns:mc="http://schemas.openxmlformats.org/markup-compatibility/2006">
          <mc:Choice Requires="x14">
            <control shapeId="4367" r:id="rId266" name="Check Box 271">
              <controlPr defaultSize="0" autoFill="0" autoLine="0" autoPict="0">
                <anchor moveWithCells="1">
                  <from>
                    <xdr:col>39</xdr:col>
                    <xdr:colOff>142875</xdr:colOff>
                    <xdr:row>229</xdr:row>
                    <xdr:rowOff>161925</xdr:rowOff>
                  </from>
                  <to>
                    <xdr:col>41</xdr:col>
                    <xdr:colOff>104775</xdr:colOff>
                    <xdr:row>231</xdr:row>
                    <xdr:rowOff>19050</xdr:rowOff>
                  </to>
                </anchor>
              </controlPr>
            </control>
          </mc:Choice>
        </mc:AlternateContent>
        <mc:AlternateContent xmlns:mc="http://schemas.openxmlformats.org/markup-compatibility/2006">
          <mc:Choice Requires="x14">
            <control shapeId="4368" r:id="rId267" name="Check Box 272">
              <controlPr defaultSize="0" autoFill="0" autoLine="0" autoPict="0">
                <anchor moveWithCells="1">
                  <from>
                    <xdr:col>52</xdr:col>
                    <xdr:colOff>142875</xdr:colOff>
                    <xdr:row>229</xdr:row>
                    <xdr:rowOff>161925</xdr:rowOff>
                  </from>
                  <to>
                    <xdr:col>54</xdr:col>
                    <xdr:colOff>104775</xdr:colOff>
                    <xdr:row>231</xdr:row>
                    <xdr:rowOff>19050</xdr:rowOff>
                  </to>
                </anchor>
              </controlPr>
            </control>
          </mc:Choice>
        </mc:AlternateContent>
        <mc:AlternateContent xmlns:mc="http://schemas.openxmlformats.org/markup-compatibility/2006">
          <mc:Choice Requires="x14">
            <control shapeId="4369" r:id="rId268" name="Check Box 273">
              <controlPr defaultSize="0" autoFill="0" autoLine="0" autoPict="0">
                <anchor moveWithCells="1">
                  <from>
                    <xdr:col>54</xdr:col>
                    <xdr:colOff>142875</xdr:colOff>
                    <xdr:row>229</xdr:row>
                    <xdr:rowOff>161925</xdr:rowOff>
                  </from>
                  <to>
                    <xdr:col>56</xdr:col>
                    <xdr:colOff>104775</xdr:colOff>
                    <xdr:row>231</xdr:row>
                    <xdr:rowOff>19050</xdr:rowOff>
                  </to>
                </anchor>
              </controlPr>
            </control>
          </mc:Choice>
        </mc:AlternateContent>
        <mc:AlternateContent xmlns:mc="http://schemas.openxmlformats.org/markup-compatibility/2006">
          <mc:Choice Requires="x14">
            <control shapeId="4370" r:id="rId269" name="Check Box 274">
              <controlPr defaultSize="0" autoFill="0" autoLine="0" autoPict="0">
                <anchor moveWithCells="1">
                  <from>
                    <xdr:col>13</xdr:col>
                    <xdr:colOff>142875</xdr:colOff>
                    <xdr:row>231</xdr:row>
                    <xdr:rowOff>161925</xdr:rowOff>
                  </from>
                  <to>
                    <xdr:col>15</xdr:col>
                    <xdr:colOff>104775</xdr:colOff>
                    <xdr:row>233</xdr:row>
                    <xdr:rowOff>19050</xdr:rowOff>
                  </to>
                </anchor>
              </controlPr>
            </control>
          </mc:Choice>
        </mc:AlternateContent>
        <mc:AlternateContent xmlns:mc="http://schemas.openxmlformats.org/markup-compatibility/2006">
          <mc:Choice Requires="x14">
            <control shapeId="4371" r:id="rId270" name="Check Box 275">
              <controlPr defaultSize="0" autoFill="0" autoLine="0" autoPict="0">
                <anchor moveWithCells="1">
                  <from>
                    <xdr:col>26</xdr:col>
                    <xdr:colOff>142875</xdr:colOff>
                    <xdr:row>231</xdr:row>
                    <xdr:rowOff>161925</xdr:rowOff>
                  </from>
                  <to>
                    <xdr:col>28</xdr:col>
                    <xdr:colOff>104775</xdr:colOff>
                    <xdr:row>233</xdr:row>
                    <xdr:rowOff>19050</xdr:rowOff>
                  </to>
                </anchor>
              </controlPr>
            </control>
          </mc:Choice>
        </mc:AlternateContent>
        <mc:AlternateContent xmlns:mc="http://schemas.openxmlformats.org/markup-compatibility/2006">
          <mc:Choice Requires="x14">
            <control shapeId="4372" r:id="rId271" name="Check Box 276">
              <controlPr defaultSize="0" autoFill="0" autoLine="0" autoPict="0">
                <anchor moveWithCells="1">
                  <from>
                    <xdr:col>28</xdr:col>
                    <xdr:colOff>142875</xdr:colOff>
                    <xdr:row>231</xdr:row>
                    <xdr:rowOff>161925</xdr:rowOff>
                  </from>
                  <to>
                    <xdr:col>30</xdr:col>
                    <xdr:colOff>104775</xdr:colOff>
                    <xdr:row>233</xdr:row>
                    <xdr:rowOff>19050</xdr:rowOff>
                  </to>
                </anchor>
              </controlPr>
            </control>
          </mc:Choice>
        </mc:AlternateContent>
        <mc:AlternateContent xmlns:mc="http://schemas.openxmlformats.org/markup-compatibility/2006">
          <mc:Choice Requires="x14">
            <control shapeId="4373" r:id="rId272" name="Check Box 277">
              <controlPr defaultSize="0" autoFill="0" autoLine="0" autoPict="0">
                <anchor moveWithCells="1">
                  <from>
                    <xdr:col>39</xdr:col>
                    <xdr:colOff>142875</xdr:colOff>
                    <xdr:row>231</xdr:row>
                    <xdr:rowOff>161925</xdr:rowOff>
                  </from>
                  <to>
                    <xdr:col>41</xdr:col>
                    <xdr:colOff>104775</xdr:colOff>
                    <xdr:row>233</xdr:row>
                    <xdr:rowOff>19050</xdr:rowOff>
                  </to>
                </anchor>
              </controlPr>
            </control>
          </mc:Choice>
        </mc:AlternateContent>
        <mc:AlternateContent xmlns:mc="http://schemas.openxmlformats.org/markup-compatibility/2006">
          <mc:Choice Requires="x14">
            <control shapeId="4374" r:id="rId273" name="Check Box 278">
              <controlPr defaultSize="0" autoFill="0" autoLine="0" autoPict="0">
                <anchor moveWithCells="1">
                  <from>
                    <xdr:col>52</xdr:col>
                    <xdr:colOff>142875</xdr:colOff>
                    <xdr:row>231</xdr:row>
                    <xdr:rowOff>161925</xdr:rowOff>
                  </from>
                  <to>
                    <xdr:col>54</xdr:col>
                    <xdr:colOff>104775</xdr:colOff>
                    <xdr:row>233</xdr:row>
                    <xdr:rowOff>19050</xdr:rowOff>
                  </to>
                </anchor>
              </controlPr>
            </control>
          </mc:Choice>
        </mc:AlternateContent>
        <mc:AlternateContent xmlns:mc="http://schemas.openxmlformats.org/markup-compatibility/2006">
          <mc:Choice Requires="x14">
            <control shapeId="4375" r:id="rId274" name="Check Box 279">
              <controlPr defaultSize="0" autoFill="0" autoLine="0" autoPict="0">
                <anchor moveWithCells="1">
                  <from>
                    <xdr:col>54</xdr:col>
                    <xdr:colOff>142875</xdr:colOff>
                    <xdr:row>231</xdr:row>
                    <xdr:rowOff>161925</xdr:rowOff>
                  </from>
                  <to>
                    <xdr:col>56</xdr:col>
                    <xdr:colOff>104775</xdr:colOff>
                    <xdr:row>233</xdr:row>
                    <xdr:rowOff>19050</xdr:rowOff>
                  </to>
                </anchor>
              </controlPr>
            </control>
          </mc:Choice>
        </mc:AlternateContent>
        <mc:AlternateContent xmlns:mc="http://schemas.openxmlformats.org/markup-compatibility/2006">
          <mc:Choice Requires="x14">
            <control shapeId="4376" r:id="rId275" name="Check Box 280">
              <controlPr defaultSize="0" autoFill="0" autoLine="0" autoPict="0">
                <anchor moveWithCells="1">
                  <from>
                    <xdr:col>13</xdr:col>
                    <xdr:colOff>142875</xdr:colOff>
                    <xdr:row>233</xdr:row>
                    <xdr:rowOff>171450</xdr:rowOff>
                  </from>
                  <to>
                    <xdr:col>15</xdr:col>
                    <xdr:colOff>104775</xdr:colOff>
                    <xdr:row>235</xdr:row>
                    <xdr:rowOff>28575</xdr:rowOff>
                  </to>
                </anchor>
              </controlPr>
            </control>
          </mc:Choice>
        </mc:AlternateContent>
        <mc:AlternateContent xmlns:mc="http://schemas.openxmlformats.org/markup-compatibility/2006">
          <mc:Choice Requires="x14">
            <control shapeId="4377" r:id="rId276" name="Check Box 281">
              <controlPr defaultSize="0" autoFill="0" autoLine="0" autoPict="0">
                <anchor moveWithCells="1">
                  <from>
                    <xdr:col>15</xdr:col>
                    <xdr:colOff>142875</xdr:colOff>
                    <xdr:row>233</xdr:row>
                    <xdr:rowOff>171450</xdr:rowOff>
                  </from>
                  <to>
                    <xdr:col>17</xdr:col>
                    <xdr:colOff>104775</xdr:colOff>
                    <xdr:row>235</xdr:row>
                    <xdr:rowOff>28575</xdr:rowOff>
                  </to>
                </anchor>
              </controlPr>
            </control>
          </mc:Choice>
        </mc:AlternateContent>
        <mc:AlternateContent xmlns:mc="http://schemas.openxmlformats.org/markup-compatibility/2006">
          <mc:Choice Requires="x14">
            <control shapeId="4378" r:id="rId277" name="Check Box 282">
              <controlPr defaultSize="0" autoFill="0" autoLine="0" autoPict="0">
                <anchor moveWithCells="1">
                  <from>
                    <xdr:col>26</xdr:col>
                    <xdr:colOff>142875</xdr:colOff>
                    <xdr:row>233</xdr:row>
                    <xdr:rowOff>171450</xdr:rowOff>
                  </from>
                  <to>
                    <xdr:col>28</xdr:col>
                    <xdr:colOff>104775</xdr:colOff>
                    <xdr:row>235</xdr:row>
                    <xdr:rowOff>28575</xdr:rowOff>
                  </to>
                </anchor>
              </controlPr>
            </control>
          </mc:Choice>
        </mc:AlternateContent>
        <mc:AlternateContent xmlns:mc="http://schemas.openxmlformats.org/markup-compatibility/2006">
          <mc:Choice Requires="x14">
            <control shapeId="4379" r:id="rId278" name="Check Box 283">
              <controlPr defaultSize="0" autoFill="0" autoLine="0" autoPict="0">
                <anchor moveWithCells="1">
                  <from>
                    <xdr:col>28</xdr:col>
                    <xdr:colOff>142875</xdr:colOff>
                    <xdr:row>233</xdr:row>
                    <xdr:rowOff>171450</xdr:rowOff>
                  </from>
                  <to>
                    <xdr:col>30</xdr:col>
                    <xdr:colOff>104775</xdr:colOff>
                    <xdr:row>235</xdr:row>
                    <xdr:rowOff>28575</xdr:rowOff>
                  </to>
                </anchor>
              </controlPr>
            </control>
          </mc:Choice>
        </mc:AlternateContent>
        <mc:AlternateContent xmlns:mc="http://schemas.openxmlformats.org/markup-compatibility/2006">
          <mc:Choice Requires="x14">
            <control shapeId="4380" r:id="rId279" name="Check Box 284">
              <controlPr defaultSize="0" autoFill="0" autoLine="0" autoPict="0">
                <anchor moveWithCells="1">
                  <from>
                    <xdr:col>39</xdr:col>
                    <xdr:colOff>142875</xdr:colOff>
                    <xdr:row>233</xdr:row>
                    <xdr:rowOff>171450</xdr:rowOff>
                  </from>
                  <to>
                    <xdr:col>41</xdr:col>
                    <xdr:colOff>104775</xdr:colOff>
                    <xdr:row>235</xdr:row>
                    <xdr:rowOff>28575</xdr:rowOff>
                  </to>
                </anchor>
              </controlPr>
            </control>
          </mc:Choice>
        </mc:AlternateContent>
        <mc:AlternateContent xmlns:mc="http://schemas.openxmlformats.org/markup-compatibility/2006">
          <mc:Choice Requires="x14">
            <control shapeId="4381" r:id="rId280" name="Check Box 285">
              <controlPr defaultSize="0" autoFill="0" autoLine="0" autoPict="0">
                <anchor moveWithCells="1">
                  <from>
                    <xdr:col>52</xdr:col>
                    <xdr:colOff>142875</xdr:colOff>
                    <xdr:row>233</xdr:row>
                    <xdr:rowOff>171450</xdr:rowOff>
                  </from>
                  <to>
                    <xdr:col>54</xdr:col>
                    <xdr:colOff>104775</xdr:colOff>
                    <xdr:row>235</xdr:row>
                    <xdr:rowOff>28575</xdr:rowOff>
                  </to>
                </anchor>
              </controlPr>
            </control>
          </mc:Choice>
        </mc:AlternateContent>
        <mc:AlternateContent xmlns:mc="http://schemas.openxmlformats.org/markup-compatibility/2006">
          <mc:Choice Requires="x14">
            <control shapeId="4382" r:id="rId281" name="Check Box 286">
              <controlPr defaultSize="0" autoFill="0" autoLine="0" autoPict="0">
                <anchor moveWithCells="1">
                  <from>
                    <xdr:col>13</xdr:col>
                    <xdr:colOff>142875</xdr:colOff>
                    <xdr:row>235</xdr:row>
                    <xdr:rowOff>161925</xdr:rowOff>
                  </from>
                  <to>
                    <xdr:col>15</xdr:col>
                    <xdr:colOff>104775</xdr:colOff>
                    <xdr:row>237</xdr:row>
                    <xdr:rowOff>19050</xdr:rowOff>
                  </to>
                </anchor>
              </controlPr>
            </control>
          </mc:Choice>
        </mc:AlternateContent>
        <mc:AlternateContent xmlns:mc="http://schemas.openxmlformats.org/markup-compatibility/2006">
          <mc:Choice Requires="x14">
            <control shapeId="4383" r:id="rId282" name="Check Box 287">
              <controlPr defaultSize="0" autoFill="0" autoLine="0" autoPict="0">
                <anchor moveWithCells="1">
                  <from>
                    <xdr:col>26</xdr:col>
                    <xdr:colOff>142875</xdr:colOff>
                    <xdr:row>235</xdr:row>
                    <xdr:rowOff>161925</xdr:rowOff>
                  </from>
                  <to>
                    <xdr:col>28</xdr:col>
                    <xdr:colOff>104775</xdr:colOff>
                    <xdr:row>237</xdr:row>
                    <xdr:rowOff>19050</xdr:rowOff>
                  </to>
                </anchor>
              </controlPr>
            </control>
          </mc:Choice>
        </mc:AlternateContent>
        <mc:AlternateContent xmlns:mc="http://schemas.openxmlformats.org/markup-compatibility/2006">
          <mc:Choice Requires="x14">
            <control shapeId="4384" r:id="rId283" name="Check Box 288">
              <controlPr defaultSize="0" autoFill="0" autoLine="0" autoPict="0">
                <anchor moveWithCells="1">
                  <from>
                    <xdr:col>39</xdr:col>
                    <xdr:colOff>142875</xdr:colOff>
                    <xdr:row>235</xdr:row>
                    <xdr:rowOff>161925</xdr:rowOff>
                  </from>
                  <to>
                    <xdr:col>41</xdr:col>
                    <xdr:colOff>104775</xdr:colOff>
                    <xdr:row>237</xdr:row>
                    <xdr:rowOff>19050</xdr:rowOff>
                  </to>
                </anchor>
              </controlPr>
            </control>
          </mc:Choice>
        </mc:AlternateContent>
        <mc:AlternateContent xmlns:mc="http://schemas.openxmlformats.org/markup-compatibility/2006">
          <mc:Choice Requires="x14">
            <control shapeId="4385" r:id="rId284" name="Check Box 289">
              <controlPr defaultSize="0" autoFill="0" autoLine="0" autoPict="0">
                <anchor moveWithCells="1">
                  <from>
                    <xdr:col>52</xdr:col>
                    <xdr:colOff>142875</xdr:colOff>
                    <xdr:row>235</xdr:row>
                    <xdr:rowOff>161925</xdr:rowOff>
                  </from>
                  <to>
                    <xdr:col>54</xdr:col>
                    <xdr:colOff>104775</xdr:colOff>
                    <xdr:row>237</xdr:row>
                    <xdr:rowOff>19050</xdr:rowOff>
                  </to>
                </anchor>
              </controlPr>
            </control>
          </mc:Choice>
        </mc:AlternateContent>
        <mc:AlternateContent xmlns:mc="http://schemas.openxmlformats.org/markup-compatibility/2006">
          <mc:Choice Requires="x14">
            <control shapeId="4386" r:id="rId285" name="Check Box 290">
              <controlPr defaultSize="0" autoFill="0" autoLine="0" autoPict="0">
                <anchor moveWithCells="1">
                  <from>
                    <xdr:col>13</xdr:col>
                    <xdr:colOff>142875</xdr:colOff>
                    <xdr:row>237</xdr:row>
                    <xdr:rowOff>161925</xdr:rowOff>
                  </from>
                  <to>
                    <xdr:col>15</xdr:col>
                    <xdr:colOff>104775</xdr:colOff>
                    <xdr:row>239</xdr:row>
                    <xdr:rowOff>19050</xdr:rowOff>
                  </to>
                </anchor>
              </controlPr>
            </control>
          </mc:Choice>
        </mc:AlternateContent>
        <mc:AlternateContent xmlns:mc="http://schemas.openxmlformats.org/markup-compatibility/2006">
          <mc:Choice Requires="x14">
            <control shapeId="4387" r:id="rId286" name="Check Box 291">
              <controlPr defaultSize="0" autoFill="0" autoLine="0" autoPict="0">
                <anchor moveWithCells="1">
                  <from>
                    <xdr:col>26</xdr:col>
                    <xdr:colOff>142875</xdr:colOff>
                    <xdr:row>237</xdr:row>
                    <xdr:rowOff>161925</xdr:rowOff>
                  </from>
                  <to>
                    <xdr:col>28</xdr:col>
                    <xdr:colOff>104775</xdr:colOff>
                    <xdr:row>239</xdr:row>
                    <xdr:rowOff>19050</xdr:rowOff>
                  </to>
                </anchor>
              </controlPr>
            </control>
          </mc:Choice>
        </mc:AlternateContent>
        <mc:AlternateContent xmlns:mc="http://schemas.openxmlformats.org/markup-compatibility/2006">
          <mc:Choice Requires="x14">
            <control shapeId="4388" r:id="rId287" name="Check Box 292">
              <controlPr defaultSize="0" autoFill="0" autoLine="0" autoPict="0">
                <anchor moveWithCells="1">
                  <from>
                    <xdr:col>39</xdr:col>
                    <xdr:colOff>142875</xdr:colOff>
                    <xdr:row>237</xdr:row>
                    <xdr:rowOff>161925</xdr:rowOff>
                  </from>
                  <to>
                    <xdr:col>41</xdr:col>
                    <xdr:colOff>104775</xdr:colOff>
                    <xdr:row>239</xdr:row>
                    <xdr:rowOff>19050</xdr:rowOff>
                  </to>
                </anchor>
              </controlPr>
            </control>
          </mc:Choice>
        </mc:AlternateContent>
        <mc:AlternateContent xmlns:mc="http://schemas.openxmlformats.org/markup-compatibility/2006">
          <mc:Choice Requires="x14">
            <control shapeId="4389" r:id="rId288" name="Check Box 293">
              <controlPr defaultSize="0" autoFill="0" autoLine="0" autoPict="0">
                <anchor moveWithCells="1">
                  <from>
                    <xdr:col>41</xdr:col>
                    <xdr:colOff>142875</xdr:colOff>
                    <xdr:row>237</xdr:row>
                    <xdr:rowOff>161925</xdr:rowOff>
                  </from>
                  <to>
                    <xdr:col>43</xdr:col>
                    <xdr:colOff>104775</xdr:colOff>
                    <xdr:row>239</xdr:row>
                    <xdr:rowOff>19050</xdr:rowOff>
                  </to>
                </anchor>
              </controlPr>
            </control>
          </mc:Choice>
        </mc:AlternateContent>
        <mc:AlternateContent xmlns:mc="http://schemas.openxmlformats.org/markup-compatibility/2006">
          <mc:Choice Requires="x14">
            <control shapeId="4390" r:id="rId289" name="Check Box 294">
              <controlPr defaultSize="0" autoFill="0" autoLine="0" autoPict="0">
                <anchor moveWithCells="1">
                  <from>
                    <xdr:col>52</xdr:col>
                    <xdr:colOff>142875</xdr:colOff>
                    <xdr:row>237</xdr:row>
                    <xdr:rowOff>161925</xdr:rowOff>
                  </from>
                  <to>
                    <xdr:col>54</xdr:col>
                    <xdr:colOff>104775</xdr:colOff>
                    <xdr:row>239</xdr:row>
                    <xdr:rowOff>19050</xdr:rowOff>
                  </to>
                </anchor>
              </controlPr>
            </control>
          </mc:Choice>
        </mc:AlternateContent>
        <mc:AlternateContent xmlns:mc="http://schemas.openxmlformats.org/markup-compatibility/2006">
          <mc:Choice Requires="x14">
            <control shapeId="4391" r:id="rId290" name="Check Box 295">
              <controlPr defaultSize="0" autoFill="0" autoLine="0" autoPict="0">
                <anchor moveWithCells="1">
                  <from>
                    <xdr:col>54</xdr:col>
                    <xdr:colOff>142875</xdr:colOff>
                    <xdr:row>237</xdr:row>
                    <xdr:rowOff>161925</xdr:rowOff>
                  </from>
                  <to>
                    <xdr:col>56</xdr:col>
                    <xdr:colOff>104775</xdr:colOff>
                    <xdr:row>239</xdr:row>
                    <xdr:rowOff>19050</xdr:rowOff>
                  </to>
                </anchor>
              </controlPr>
            </control>
          </mc:Choice>
        </mc:AlternateContent>
        <mc:AlternateContent xmlns:mc="http://schemas.openxmlformats.org/markup-compatibility/2006">
          <mc:Choice Requires="x14">
            <control shapeId="4392" r:id="rId291" name="Check Box 296">
              <controlPr defaultSize="0" autoFill="0" autoLine="0" autoPict="0">
                <anchor moveWithCells="1">
                  <from>
                    <xdr:col>13</xdr:col>
                    <xdr:colOff>142875</xdr:colOff>
                    <xdr:row>239</xdr:row>
                    <xdr:rowOff>161925</xdr:rowOff>
                  </from>
                  <to>
                    <xdr:col>15</xdr:col>
                    <xdr:colOff>104775</xdr:colOff>
                    <xdr:row>241</xdr:row>
                    <xdr:rowOff>19050</xdr:rowOff>
                  </to>
                </anchor>
              </controlPr>
            </control>
          </mc:Choice>
        </mc:AlternateContent>
        <mc:AlternateContent xmlns:mc="http://schemas.openxmlformats.org/markup-compatibility/2006">
          <mc:Choice Requires="x14">
            <control shapeId="4393" r:id="rId292" name="Check Box 297">
              <controlPr defaultSize="0" autoFill="0" autoLine="0" autoPict="0">
                <anchor moveWithCells="1">
                  <from>
                    <xdr:col>15</xdr:col>
                    <xdr:colOff>142875</xdr:colOff>
                    <xdr:row>239</xdr:row>
                    <xdr:rowOff>161925</xdr:rowOff>
                  </from>
                  <to>
                    <xdr:col>17</xdr:col>
                    <xdr:colOff>104775</xdr:colOff>
                    <xdr:row>241</xdr:row>
                    <xdr:rowOff>19050</xdr:rowOff>
                  </to>
                </anchor>
              </controlPr>
            </control>
          </mc:Choice>
        </mc:AlternateContent>
        <mc:AlternateContent xmlns:mc="http://schemas.openxmlformats.org/markup-compatibility/2006">
          <mc:Choice Requires="x14">
            <control shapeId="4394" r:id="rId293" name="Check Box 298">
              <controlPr defaultSize="0" autoFill="0" autoLine="0" autoPict="0">
                <anchor moveWithCells="1">
                  <from>
                    <xdr:col>26</xdr:col>
                    <xdr:colOff>142875</xdr:colOff>
                    <xdr:row>239</xdr:row>
                    <xdr:rowOff>161925</xdr:rowOff>
                  </from>
                  <to>
                    <xdr:col>28</xdr:col>
                    <xdr:colOff>104775</xdr:colOff>
                    <xdr:row>241</xdr:row>
                    <xdr:rowOff>19050</xdr:rowOff>
                  </to>
                </anchor>
              </controlPr>
            </control>
          </mc:Choice>
        </mc:AlternateContent>
        <mc:AlternateContent xmlns:mc="http://schemas.openxmlformats.org/markup-compatibility/2006">
          <mc:Choice Requires="x14">
            <control shapeId="4395" r:id="rId294" name="Check Box 299">
              <controlPr defaultSize="0" autoFill="0" autoLine="0" autoPict="0">
                <anchor moveWithCells="1">
                  <from>
                    <xdr:col>28</xdr:col>
                    <xdr:colOff>142875</xdr:colOff>
                    <xdr:row>239</xdr:row>
                    <xdr:rowOff>161925</xdr:rowOff>
                  </from>
                  <to>
                    <xdr:col>30</xdr:col>
                    <xdr:colOff>104775</xdr:colOff>
                    <xdr:row>241</xdr:row>
                    <xdr:rowOff>19050</xdr:rowOff>
                  </to>
                </anchor>
              </controlPr>
            </control>
          </mc:Choice>
        </mc:AlternateContent>
        <mc:AlternateContent xmlns:mc="http://schemas.openxmlformats.org/markup-compatibility/2006">
          <mc:Choice Requires="x14">
            <control shapeId="4396" r:id="rId295" name="Check Box 300">
              <controlPr defaultSize="0" autoFill="0" autoLine="0" autoPict="0">
                <anchor moveWithCells="1">
                  <from>
                    <xdr:col>39</xdr:col>
                    <xdr:colOff>142875</xdr:colOff>
                    <xdr:row>239</xdr:row>
                    <xdr:rowOff>161925</xdr:rowOff>
                  </from>
                  <to>
                    <xdr:col>41</xdr:col>
                    <xdr:colOff>104775</xdr:colOff>
                    <xdr:row>241</xdr:row>
                    <xdr:rowOff>19050</xdr:rowOff>
                  </to>
                </anchor>
              </controlPr>
            </control>
          </mc:Choice>
        </mc:AlternateContent>
        <mc:AlternateContent xmlns:mc="http://schemas.openxmlformats.org/markup-compatibility/2006">
          <mc:Choice Requires="x14">
            <control shapeId="4397" r:id="rId296" name="Check Box 301">
              <controlPr defaultSize="0" autoFill="0" autoLine="0" autoPict="0">
                <anchor moveWithCells="1">
                  <from>
                    <xdr:col>41</xdr:col>
                    <xdr:colOff>142875</xdr:colOff>
                    <xdr:row>239</xdr:row>
                    <xdr:rowOff>161925</xdr:rowOff>
                  </from>
                  <to>
                    <xdr:col>43</xdr:col>
                    <xdr:colOff>104775</xdr:colOff>
                    <xdr:row>241</xdr:row>
                    <xdr:rowOff>19050</xdr:rowOff>
                  </to>
                </anchor>
              </controlPr>
            </control>
          </mc:Choice>
        </mc:AlternateContent>
        <mc:AlternateContent xmlns:mc="http://schemas.openxmlformats.org/markup-compatibility/2006">
          <mc:Choice Requires="x14">
            <control shapeId="4398" r:id="rId297" name="Check Box 302">
              <controlPr defaultSize="0" autoFill="0" autoLine="0" autoPict="0">
                <anchor moveWithCells="1">
                  <from>
                    <xdr:col>52</xdr:col>
                    <xdr:colOff>142875</xdr:colOff>
                    <xdr:row>239</xdr:row>
                    <xdr:rowOff>161925</xdr:rowOff>
                  </from>
                  <to>
                    <xdr:col>54</xdr:col>
                    <xdr:colOff>104775</xdr:colOff>
                    <xdr:row>241</xdr:row>
                    <xdr:rowOff>19050</xdr:rowOff>
                  </to>
                </anchor>
              </controlPr>
            </control>
          </mc:Choice>
        </mc:AlternateContent>
        <mc:AlternateContent xmlns:mc="http://schemas.openxmlformats.org/markup-compatibility/2006">
          <mc:Choice Requires="x14">
            <control shapeId="4399" r:id="rId298" name="Check Box 303">
              <controlPr defaultSize="0" autoFill="0" autoLine="0" autoPict="0">
                <anchor moveWithCells="1">
                  <from>
                    <xdr:col>13</xdr:col>
                    <xdr:colOff>142875</xdr:colOff>
                    <xdr:row>241</xdr:row>
                    <xdr:rowOff>161925</xdr:rowOff>
                  </from>
                  <to>
                    <xdr:col>15</xdr:col>
                    <xdr:colOff>104775</xdr:colOff>
                    <xdr:row>243</xdr:row>
                    <xdr:rowOff>19050</xdr:rowOff>
                  </to>
                </anchor>
              </controlPr>
            </control>
          </mc:Choice>
        </mc:AlternateContent>
        <mc:AlternateContent xmlns:mc="http://schemas.openxmlformats.org/markup-compatibility/2006">
          <mc:Choice Requires="x14">
            <control shapeId="4401" r:id="rId299" name="Check Box 305">
              <controlPr defaultSize="0" autoFill="0" autoLine="0" autoPict="0">
                <anchor moveWithCells="1">
                  <from>
                    <xdr:col>26</xdr:col>
                    <xdr:colOff>142875</xdr:colOff>
                    <xdr:row>241</xdr:row>
                    <xdr:rowOff>161925</xdr:rowOff>
                  </from>
                  <to>
                    <xdr:col>28</xdr:col>
                    <xdr:colOff>104775</xdr:colOff>
                    <xdr:row>243</xdr:row>
                    <xdr:rowOff>19050</xdr:rowOff>
                  </to>
                </anchor>
              </controlPr>
            </control>
          </mc:Choice>
        </mc:AlternateContent>
        <mc:AlternateContent xmlns:mc="http://schemas.openxmlformats.org/markup-compatibility/2006">
          <mc:Choice Requires="x14">
            <control shapeId="4402" r:id="rId300" name="Check Box 306">
              <controlPr defaultSize="0" autoFill="0" autoLine="0" autoPict="0">
                <anchor moveWithCells="1">
                  <from>
                    <xdr:col>28</xdr:col>
                    <xdr:colOff>142875</xdr:colOff>
                    <xdr:row>241</xdr:row>
                    <xdr:rowOff>161925</xdr:rowOff>
                  </from>
                  <to>
                    <xdr:col>30</xdr:col>
                    <xdr:colOff>104775</xdr:colOff>
                    <xdr:row>243</xdr:row>
                    <xdr:rowOff>19050</xdr:rowOff>
                  </to>
                </anchor>
              </controlPr>
            </control>
          </mc:Choice>
        </mc:AlternateContent>
        <mc:AlternateContent xmlns:mc="http://schemas.openxmlformats.org/markup-compatibility/2006">
          <mc:Choice Requires="x14">
            <control shapeId="4403" r:id="rId301" name="Check Box 307">
              <controlPr defaultSize="0" autoFill="0" autoLine="0" autoPict="0">
                <anchor moveWithCells="1">
                  <from>
                    <xdr:col>39</xdr:col>
                    <xdr:colOff>142875</xdr:colOff>
                    <xdr:row>241</xdr:row>
                    <xdr:rowOff>161925</xdr:rowOff>
                  </from>
                  <to>
                    <xdr:col>41</xdr:col>
                    <xdr:colOff>104775</xdr:colOff>
                    <xdr:row>243</xdr:row>
                    <xdr:rowOff>19050</xdr:rowOff>
                  </to>
                </anchor>
              </controlPr>
            </control>
          </mc:Choice>
        </mc:AlternateContent>
        <mc:AlternateContent xmlns:mc="http://schemas.openxmlformats.org/markup-compatibility/2006">
          <mc:Choice Requires="x14">
            <control shapeId="4404" r:id="rId302" name="Check Box 308">
              <controlPr defaultSize="0" autoFill="0" autoLine="0" autoPict="0">
                <anchor moveWithCells="1">
                  <from>
                    <xdr:col>41</xdr:col>
                    <xdr:colOff>142875</xdr:colOff>
                    <xdr:row>241</xdr:row>
                    <xdr:rowOff>161925</xdr:rowOff>
                  </from>
                  <to>
                    <xdr:col>43</xdr:col>
                    <xdr:colOff>104775</xdr:colOff>
                    <xdr:row>243</xdr:row>
                    <xdr:rowOff>19050</xdr:rowOff>
                  </to>
                </anchor>
              </controlPr>
            </control>
          </mc:Choice>
        </mc:AlternateContent>
        <mc:AlternateContent xmlns:mc="http://schemas.openxmlformats.org/markup-compatibility/2006">
          <mc:Choice Requires="x14">
            <control shapeId="4405" r:id="rId303" name="Check Box 309">
              <controlPr defaultSize="0" autoFill="0" autoLine="0" autoPict="0">
                <anchor moveWithCells="1">
                  <from>
                    <xdr:col>52</xdr:col>
                    <xdr:colOff>142875</xdr:colOff>
                    <xdr:row>241</xdr:row>
                    <xdr:rowOff>161925</xdr:rowOff>
                  </from>
                  <to>
                    <xdr:col>54</xdr:col>
                    <xdr:colOff>104775</xdr:colOff>
                    <xdr:row>243</xdr:row>
                    <xdr:rowOff>19050</xdr:rowOff>
                  </to>
                </anchor>
              </controlPr>
            </control>
          </mc:Choice>
        </mc:AlternateContent>
        <mc:AlternateContent xmlns:mc="http://schemas.openxmlformats.org/markup-compatibility/2006">
          <mc:Choice Requires="x14">
            <control shapeId="4406" r:id="rId304" name="Check Box 310">
              <controlPr defaultSize="0" autoFill="0" autoLine="0" autoPict="0">
                <anchor moveWithCells="1">
                  <from>
                    <xdr:col>54</xdr:col>
                    <xdr:colOff>142875</xdr:colOff>
                    <xdr:row>241</xdr:row>
                    <xdr:rowOff>161925</xdr:rowOff>
                  </from>
                  <to>
                    <xdr:col>56</xdr:col>
                    <xdr:colOff>104775</xdr:colOff>
                    <xdr:row>243</xdr:row>
                    <xdr:rowOff>19050</xdr:rowOff>
                  </to>
                </anchor>
              </controlPr>
            </control>
          </mc:Choice>
        </mc:AlternateContent>
        <mc:AlternateContent xmlns:mc="http://schemas.openxmlformats.org/markup-compatibility/2006">
          <mc:Choice Requires="x14">
            <control shapeId="4407" r:id="rId305" name="Check Box 311">
              <controlPr defaultSize="0" autoFill="0" autoLine="0" autoPict="0">
                <anchor moveWithCells="1">
                  <from>
                    <xdr:col>13</xdr:col>
                    <xdr:colOff>142875</xdr:colOff>
                    <xdr:row>243</xdr:row>
                    <xdr:rowOff>161925</xdr:rowOff>
                  </from>
                  <to>
                    <xdr:col>15</xdr:col>
                    <xdr:colOff>104775</xdr:colOff>
                    <xdr:row>245</xdr:row>
                    <xdr:rowOff>19050</xdr:rowOff>
                  </to>
                </anchor>
              </controlPr>
            </control>
          </mc:Choice>
        </mc:AlternateContent>
        <mc:AlternateContent xmlns:mc="http://schemas.openxmlformats.org/markup-compatibility/2006">
          <mc:Choice Requires="x14">
            <control shapeId="4408" r:id="rId306" name="Check Box 312">
              <controlPr defaultSize="0" autoFill="0" autoLine="0" autoPict="0">
                <anchor moveWithCells="1">
                  <from>
                    <xdr:col>15</xdr:col>
                    <xdr:colOff>142875</xdr:colOff>
                    <xdr:row>243</xdr:row>
                    <xdr:rowOff>161925</xdr:rowOff>
                  </from>
                  <to>
                    <xdr:col>17</xdr:col>
                    <xdr:colOff>104775</xdr:colOff>
                    <xdr:row>245</xdr:row>
                    <xdr:rowOff>19050</xdr:rowOff>
                  </to>
                </anchor>
              </controlPr>
            </control>
          </mc:Choice>
        </mc:AlternateContent>
        <mc:AlternateContent xmlns:mc="http://schemas.openxmlformats.org/markup-compatibility/2006">
          <mc:Choice Requires="x14">
            <control shapeId="4409" r:id="rId307" name="Check Box 313">
              <controlPr defaultSize="0" autoFill="0" autoLine="0" autoPict="0">
                <anchor moveWithCells="1">
                  <from>
                    <xdr:col>26</xdr:col>
                    <xdr:colOff>142875</xdr:colOff>
                    <xdr:row>243</xdr:row>
                    <xdr:rowOff>161925</xdr:rowOff>
                  </from>
                  <to>
                    <xdr:col>28</xdr:col>
                    <xdr:colOff>104775</xdr:colOff>
                    <xdr:row>245</xdr:row>
                    <xdr:rowOff>19050</xdr:rowOff>
                  </to>
                </anchor>
              </controlPr>
            </control>
          </mc:Choice>
        </mc:AlternateContent>
        <mc:AlternateContent xmlns:mc="http://schemas.openxmlformats.org/markup-compatibility/2006">
          <mc:Choice Requires="x14">
            <control shapeId="4410" r:id="rId308" name="Check Box 314">
              <controlPr defaultSize="0" autoFill="0" autoLine="0" autoPict="0">
                <anchor moveWithCells="1">
                  <from>
                    <xdr:col>39</xdr:col>
                    <xdr:colOff>142875</xdr:colOff>
                    <xdr:row>243</xdr:row>
                    <xdr:rowOff>161925</xdr:rowOff>
                  </from>
                  <to>
                    <xdr:col>41</xdr:col>
                    <xdr:colOff>104775</xdr:colOff>
                    <xdr:row>245</xdr:row>
                    <xdr:rowOff>19050</xdr:rowOff>
                  </to>
                </anchor>
              </controlPr>
            </control>
          </mc:Choice>
        </mc:AlternateContent>
        <mc:AlternateContent xmlns:mc="http://schemas.openxmlformats.org/markup-compatibility/2006">
          <mc:Choice Requires="x14">
            <control shapeId="4412" r:id="rId309" name="Check Box 316">
              <controlPr defaultSize="0" autoFill="0" autoLine="0" autoPict="0">
                <anchor moveWithCells="1">
                  <from>
                    <xdr:col>52</xdr:col>
                    <xdr:colOff>142875</xdr:colOff>
                    <xdr:row>243</xdr:row>
                    <xdr:rowOff>161925</xdr:rowOff>
                  </from>
                  <to>
                    <xdr:col>54</xdr:col>
                    <xdr:colOff>104775</xdr:colOff>
                    <xdr:row>245</xdr:row>
                    <xdr:rowOff>19050</xdr:rowOff>
                  </to>
                </anchor>
              </controlPr>
            </control>
          </mc:Choice>
        </mc:AlternateContent>
        <mc:AlternateContent xmlns:mc="http://schemas.openxmlformats.org/markup-compatibility/2006">
          <mc:Choice Requires="x14">
            <control shapeId="4413" r:id="rId310" name="Check Box 317">
              <controlPr defaultSize="0" autoFill="0" autoLine="0" autoPict="0">
                <anchor moveWithCells="1">
                  <from>
                    <xdr:col>54</xdr:col>
                    <xdr:colOff>142875</xdr:colOff>
                    <xdr:row>243</xdr:row>
                    <xdr:rowOff>161925</xdr:rowOff>
                  </from>
                  <to>
                    <xdr:col>56</xdr:col>
                    <xdr:colOff>104775</xdr:colOff>
                    <xdr:row>245</xdr:row>
                    <xdr:rowOff>19050</xdr:rowOff>
                  </to>
                </anchor>
              </controlPr>
            </control>
          </mc:Choice>
        </mc:AlternateContent>
        <mc:AlternateContent xmlns:mc="http://schemas.openxmlformats.org/markup-compatibility/2006">
          <mc:Choice Requires="x14">
            <control shapeId="4414" r:id="rId311" name="Check Box 318">
              <controlPr defaultSize="0" autoFill="0" autoLine="0" autoPict="0">
                <anchor moveWithCells="1">
                  <from>
                    <xdr:col>13</xdr:col>
                    <xdr:colOff>142875</xdr:colOff>
                    <xdr:row>245</xdr:row>
                    <xdr:rowOff>161925</xdr:rowOff>
                  </from>
                  <to>
                    <xdr:col>15</xdr:col>
                    <xdr:colOff>104775</xdr:colOff>
                    <xdr:row>247</xdr:row>
                    <xdr:rowOff>19050</xdr:rowOff>
                  </to>
                </anchor>
              </controlPr>
            </control>
          </mc:Choice>
        </mc:AlternateContent>
        <mc:AlternateContent xmlns:mc="http://schemas.openxmlformats.org/markup-compatibility/2006">
          <mc:Choice Requires="x14">
            <control shapeId="4415" r:id="rId312" name="Check Box 319">
              <controlPr defaultSize="0" autoFill="0" autoLine="0" autoPict="0">
                <anchor moveWithCells="1">
                  <from>
                    <xdr:col>15</xdr:col>
                    <xdr:colOff>142875</xdr:colOff>
                    <xdr:row>245</xdr:row>
                    <xdr:rowOff>161925</xdr:rowOff>
                  </from>
                  <to>
                    <xdr:col>17</xdr:col>
                    <xdr:colOff>104775</xdr:colOff>
                    <xdr:row>247</xdr:row>
                    <xdr:rowOff>19050</xdr:rowOff>
                  </to>
                </anchor>
              </controlPr>
            </control>
          </mc:Choice>
        </mc:AlternateContent>
        <mc:AlternateContent xmlns:mc="http://schemas.openxmlformats.org/markup-compatibility/2006">
          <mc:Choice Requires="x14">
            <control shapeId="4416" r:id="rId313" name="Check Box 320">
              <controlPr defaultSize="0" autoFill="0" autoLine="0" autoPict="0">
                <anchor moveWithCells="1">
                  <from>
                    <xdr:col>26</xdr:col>
                    <xdr:colOff>142875</xdr:colOff>
                    <xdr:row>245</xdr:row>
                    <xdr:rowOff>161925</xdr:rowOff>
                  </from>
                  <to>
                    <xdr:col>28</xdr:col>
                    <xdr:colOff>104775</xdr:colOff>
                    <xdr:row>247</xdr:row>
                    <xdr:rowOff>19050</xdr:rowOff>
                  </to>
                </anchor>
              </controlPr>
            </control>
          </mc:Choice>
        </mc:AlternateContent>
        <mc:AlternateContent xmlns:mc="http://schemas.openxmlformats.org/markup-compatibility/2006">
          <mc:Choice Requires="x14">
            <control shapeId="4417" r:id="rId314" name="Check Box 321">
              <controlPr defaultSize="0" autoFill="0" autoLine="0" autoPict="0">
                <anchor moveWithCells="1">
                  <from>
                    <xdr:col>39</xdr:col>
                    <xdr:colOff>142875</xdr:colOff>
                    <xdr:row>245</xdr:row>
                    <xdr:rowOff>161925</xdr:rowOff>
                  </from>
                  <to>
                    <xdr:col>41</xdr:col>
                    <xdr:colOff>104775</xdr:colOff>
                    <xdr:row>247</xdr:row>
                    <xdr:rowOff>19050</xdr:rowOff>
                  </to>
                </anchor>
              </controlPr>
            </control>
          </mc:Choice>
        </mc:AlternateContent>
        <mc:AlternateContent xmlns:mc="http://schemas.openxmlformats.org/markup-compatibility/2006">
          <mc:Choice Requires="x14">
            <control shapeId="4418" r:id="rId315" name="Check Box 322">
              <controlPr defaultSize="0" autoFill="0" autoLine="0" autoPict="0">
                <anchor moveWithCells="1">
                  <from>
                    <xdr:col>52</xdr:col>
                    <xdr:colOff>142875</xdr:colOff>
                    <xdr:row>245</xdr:row>
                    <xdr:rowOff>161925</xdr:rowOff>
                  </from>
                  <to>
                    <xdr:col>54</xdr:col>
                    <xdr:colOff>104775</xdr:colOff>
                    <xdr:row>247</xdr:row>
                    <xdr:rowOff>19050</xdr:rowOff>
                  </to>
                </anchor>
              </controlPr>
            </control>
          </mc:Choice>
        </mc:AlternateContent>
        <mc:AlternateContent xmlns:mc="http://schemas.openxmlformats.org/markup-compatibility/2006">
          <mc:Choice Requires="x14">
            <control shapeId="4419" r:id="rId316" name="Check Box 323">
              <controlPr defaultSize="0" autoFill="0" autoLine="0" autoPict="0">
                <anchor moveWithCells="1">
                  <from>
                    <xdr:col>13</xdr:col>
                    <xdr:colOff>142875</xdr:colOff>
                    <xdr:row>247</xdr:row>
                    <xdr:rowOff>161925</xdr:rowOff>
                  </from>
                  <to>
                    <xdr:col>15</xdr:col>
                    <xdr:colOff>104775</xdr:colOff>
                    <xdr:row>249</xdr:row>
                    <xdr:rowOff>19050</xdr:rowOff>
                  </to>
                </anchor>
              </controlPr>
            </control>
          </mc:Choice>
        </mc:AlternateContent>
        <mc:AlternateContent xmlns:mc="http://schemas.openxmlformats.org/markup-compatibility/2006">
          <mc:Choice Requires="x14">
            <control shapeId="4420" r:id="rId317" name="Check Box 324">
              <controlPr defaultSize="0" autoFill="0" autoLine="0" autoPict="0">
                <anchor moveWithCells="1">
                  <from>
                    <xdr:col>26</xdr:col>
                    <xdr:colOff>142875</xdr:colOff>
                    <xdr:row>247</xdr:row>
                    <xdr:rowOff>161925</xdr:rowOff>
                  </from>
                  <to>
                    <xdr:col>28</xdr:col>
                    <xdr:colOff>104775</xdr:colOff>
                    <xdr:row>249</xdr:row>
                    <xdr:rowOff>19050</xdr:rowOff>
                  </to>
                </anchor>
              </controlPr>
            </control>
          </mc:Choice>
        </mc:AlternateContent>
        <mc:AlternateContent xmlns:mc="http://schemas.openxmlformats.org/markup-compatibility/2006">
          <mc:Choice Requires="x14">
            <control shapeId="4421" r:id="rId318" name="Check Box 325">
              <controlPr defaultSize="0" autoFill="0" autoLine="0" autoPict="0">
                <anchor moveWithCells="1">
                  <from>
                    <xdr:col>28</xdr:col>
                    <xdr:colOff>142875</xdr:colOff>
                    <xdr:row>247</xdr:row>
                    <xdr:rowOff>161925</xdr:rowOff>
                  </from>
                  <to>
                    <xdr:col>30</xdr:col>
                    <xdr:colOff>104775</xdr:colOff>
                    <xdr:row>249</xdr:row>
                    <xdr:rowOff>19050</xdr:rowOff>
                  </to>
                </anchor>
              </controlPr>
            </control>
          </mc:Choice>
        </mc:AlternateContent>
        <mc:AlternateContent xmlns:mc="http://schemas.openxmlformats.org/markup-compatibility/2006">
          <mc:Choice Requires="x14">
            <control shapeId="4422" r:id="rId319" name="Check Box 326">
              <controlPr defaultSize="0" autoFill="0" autoLine="0" autoPict="0">
                <anchor moveWithCells="1">
                  <from>
                    <xdr:col>39</xdr:col>
                    <xdr:colOff>142875</xdr:colOff>
                    <xdr:row>247</xdr:row>
                    <xdr:rowOff>161925</xdr:rowOff>
                  </from>
                  <to>
                    <xdr:col>41</xdr:col>
                    <xdr:colOff>104775</xdr:colOff>
                    <xdr:row>249</xdr:row>
                    <xdr:rowOff>19050</xdr:rowOff>
                  </to>
                </anchor>
              </controlPr>
            </control>
          </mc:Choice>
        </mc:AlternateContent>
        <mc:AlternateContent xmlns:mc="http://schemas.openxmlformats.org/markup-compatibility/2006">
          <mc:Choice Requires="x14">
            <control shapeId="4423" r:id="rId320" name="Check Box 327">
              <controlPr defaultSize="0" autoFill="0" autoLine="0" autoPict="0">
                <anchor moveWithCells="1">
                  <from>
                    <xdr:col>41</xdr:col>
                    <xdr:colOff>142875</xdr:colOff>
                    <xdr:row>247</xdr:row>
                    <xdr:rowOff>161925</xdr:rowOff>
                  </from>
                  <to>
                    <xdr:col>43</xdr:col>
                    <xdr:colOff>104775</xdr:colOff>
                    <xdr:row>249</xdr:row>
                    <xdr:rowOff>19050</xdr:rowOff>
                  </to>
                </anchor>
              </controlPr>
            </control>
          </mc:Choice>
        </mc:AlternateContent>
        <mc:AlternateContent xmlns:mc="http://schemas.openxmlformats.org/markup-compatibility/2006">
          <mc:Choice Requires="x14">
            <control shapeId="4424" r:id="rId321" name="Check Box 328">
              <controlPr defaultSize="0" autoFill="0" autoLine="0" autoPict="0">
                <anchor moveWithCells="1">
                  <from>
                    <xdr:col>52</xdr:col>
                    <xdr:colOff>142875</xdr:colOff>
                    <xdr:row>247</xdr:row>
                    <xdr:rowOff>161925</xdr:rowOff>
                  </from>
                  <to>
                    <xdr:col>54</xdr:col>
                    <xdr:colOff>104775</xdr:colOff>
                    <xdr:row>249</xdr:row>
                    <xdr:rowOff>19050</xdr:rowOff>
                  </to>
                </anchor>
              </controlPr>
            </control>
          </mc:Choice>
        </mc:AlternateContent>
        <mc:AlternateContent xmlns:mc="http://schemas.openxmlformats.org/markup-compatibility/2006">
          <mc:Choice Requires="x14">
            <control shapeId="4425" r:id="rId322" name="Check Box 329">
              <controlPr defaultSize="0" autoFill="0" autoLine="0" autoPict="0">
                <anchor moveWithCells="1">
                  <from>
                    <xdr:col>13</xdr:col>
                    <xdr:colOff>142875</xdr:colOff>
                    <xdr:row>249</xdr:row>
                    <xdr:rowOff>161925</xdr:rowOff>
                  </from>
                  <to>
                    <xdr:col>15</xdr:col>
                    <xdr:colOff>104775</xdr:colOff>
                    <xdr:row>251</xdr:row>
                    <xdr:rowOff>19050</xdr:rowOff>
                  </to>
                </anchor>
              </controlPr>
            </control>
          </mc:Choice>
        </mc:AlternateContent>
        <mc:AlternateContent xmlns:mc="http://schemas.openxmlformats.org/markup-compatibility/2006">
          <mc:Choice Requires="x14">
            <control shapeId="4426" r:id="rId323" name="Check Box 330">
              <controlPr defaultSize="0" autoFill="0" autoLine="0" autoPict="0">
                <anchor moveWithCells="1">
                  <from>
                    <xdr:col>15</xdr:col>
                    <xdr:colOff>142875</xdr:colOff>
                    <xdr:row>249</xdr:row>
                    <xdr:rowOff>161925</xdr:rowOff>
                  </from>
                  <to>
                    <xdr:col>17</xdr:col>
                    <xdr:colOff>104775</xdr:colOff>
                    <xdr:row>251</xdr:row>
                    <xdr:rowOff>19050</xdr:rowOff>
                  </to>
                </anchor>
              </controlPr>
            </control>
          </mc:Choice>
        </mc:AlternateContent>
        <mc:AlternateContent xmlns:mc="http://schemas.openxmlformats.org/markup-compatibility/2006">
          <mc:Choice Requires="x14">
            <control shapeId="4427" r:id="rId324" name="Check Box 331">
              <controlPr defaultSize="0" autoFill="0" autoLine="0" autoPict="0">
                <anchor moveWithCells="1">
                  <from>
                    <xdr:col>26</xdr:col>
                    <xdr:colOff>142875</xdr:colOff>
                    <xdr:row>249</xdr:row>
                    <xdr:rowOff>161925</xdr:rowOff>
                  </from>
                  <to>
                    <xdr:col>28</xdr:col>
                    <xdr:colOff>104775</xdr:colOff>
                    <xdr:row>251</xdr:row>
                    <xdr:rowOff>19050</xdr:rowOff>
                  </to>
                </anchor>
              </controlPr>
            </control>
          </mc:Choice>
        </mc:AlternateContent>
        <mc:AlternateContent xmlns:mc="http://schemas.openxmlformats.org/markup-compatibility/2006">
          <mc:Choice Requires="x14">
            <control shapeId="4428" r:id="rId325" name="Check Box 332">
              <controlPr defaultSize="0" autoFill="0" autoLine="0" autoPict="0">
                <anchor moveWithCells="1">
                  <from>
                    <xdr:col>28</xdr:col>
                    <xdr:colOff>142875</xdr:colOff>
                    <xdr:row>249</xdr:row>
                    <xdr:rowOff>161925</xdr:rowOff>
                  </from>
                  <to>
                    <xdr:col>30</xdr:col>
                    <xdr:colOff>104775</xdr:colOff>
                    <xdr:row>251</xdr:row>
                    <xdr:rowOff>19050</xdr:rowOff>
                  </to>
                </anchor>
              </controlPr>
            </control>
          </mc:Choice>
        </mc:AlternateContent>
        <mc:AlternateContent xmlns:mc="http://schemas.openxmlformats.org/markup-compatibility/2006">
          <mc:Choice Requires="x14">
            <control shapeId="4429" r:id="rId326" name="Check Box 333">
              <controlPr defaultSize="0" autoFill="0" autoLine="0" autoPict="0">
                <anchor moveWithCells="1">
                  <from>
                    <xdr:col>39</xdr:col>
                    <xdr:colOff>142875</xdr:colOff>
                    <xdr:row>249</xdr:row>
                    <xdr:rowOff>161925</xdr:rowOff>
                  </from>
                  <to>
                    <xdr:col>41</xdr:col>
                    <xdr:colOff>104775</xdr:colOff>
                    <xdr:row>251</xdr:row>
                    <xdr:rowOff>19050</xdr:rowOff>
                  </to>
                </anchor>
              </controlPr>
            </control>
          </mc:Choice>
        </mc:AlternateContent>
        <mc:AlternateContent xmlns:mc="http://schemas.openxmlformats.org/markup-compatibility/2006">
          <mc:Choice Requires="x14">
            <control shapeId="4430" r:id="rId327" name="Check Box 334">
              <controlPr defaultSize="0" autoFill="0" autoLine="0" autoPict="0">
                <anchor moveWithCells="1">
                  <from>
                    <xdr:col>52</xdr:col>
                    <xdr:colOff>142875</xdr:colOff>
                    <xdr:row>249</xdr:row>
                    <xdr:rowOff>161925</xdr:rowOff>
                  </from>
                  <to>
                    <xdr:col>54</xdr:col>
                    <xdr:colOff>104775</xdr:colOff>
                    <xdr:row>251</xdr:row>
                    <xdr:rowOff>19050</xdr:rowOff>
                  </to>
                </anchor>
              </controlPr>
            </control>
          </mc:Choice>
        </mc:AlternateContent>
        <mc:AlternateContent xmlns:mc="http://schemas.openxmlformats.org/markup-compatibility/2006">
          <mc:Choice Requires="x14">
            <control shapeId="4431" r:id="rId328" name="Check Box 335">
              <controlPr defaultSize="0" autoFill="0" autoLine="0" autoPict="0">
                <anchor moveWithCells="1">
                  <from>
                    <xdr:col>13</xdr:col>
                    <xdr:colOff>142875</xdr:colOff>
                    <xdr:row>251</xdr:row>
                    <xdr:rowOff>161925</xdr:rowOff>
                  </from>
                  <to>
                    <xdr:col>15</xdr:col>
                    <xdr:colOff>104775</xdr:colOff>
                    <xdr:row>253</xdr:row>
                    <xdr:rowOff>19050</xdr:rowOff>
                  </to>
                </anchor>
              </controlPr>
            </control>
          </mc:Choice>
        </mc:AlternateContent>
        <mc:AlternateContent xmlns:mc="http://schemas.openxmlformats.org/markup-compatibility/2006">
          <mc:Choice Requires="x14">
            <control shapeId="4433" r:id="rId329" name="Check Box 337">
              <controlPr defaultSize="0" autoFill="0" autoLine="0" autoPict="0">
                <anchor moveWithCells="1">
                  <from>
                    <xdr:col>26</xdr:col>
                    <xdr:colOff>142875</xdr:colOff>
                    <xdr:row>251</xdr:row>
                    <xdr:rowOff>161925</xdr:rowOff>
                  </from>
                  <to>
                    <xdr:col>28</xdr:col>
                    <xdr:colOff>104775</xdr:colOff>
                    <xdr:row>253</xdr:row>
                    <xdr:rowOff>19050</xdr:rowOff>
                  </to>
                </anchor>
              </controlPr>
            </control>
          </mc:Choice>
        </mc:AlternateContent>
        <mc:AlternateContent xmlns:mc="http://schemas.openxmlformats.org/markup-compatibility/2006">
          <mc:Choice Requires="x14">
            <control shapeId="4434" r:id="rId330" name="Check Box 338">
              <controlPr defaultSize="0" autoFill="0" autoLine="0" autoPict="0">
                <anchor moveWithCells="1">
                  <from>
                    <xdr:col>39</xdr:col>
                    <xdr:colOff>142875</xdr:colOff>
                    <xdr:row>251</xdr:row>
                    <xdr:rowOff>161925</xdr:rowOff>
                  </from>
                  <to>
                    <xdr:col>41</xdr:col>
                    <xdr:colOff>104775</xdr:colOff>
                    <xdr:row>253</xdr:row>
                    <xdr:rowOff>19050</xdr:rowOff>
                  </to>
                </anchor>
              </controlPr>
            </control>
          </mc:Choice>
        </mc:AlternateContent>
        <mc:AlternateContent xmlns:mc="http://schemas.openxmlformats.org/markup-compatibility/2006">
          <mc:Choice Requires="x14">
            <control shapeId="4436" r:id="rId331" name="Check Box 340">
              <controlPr defaultSize="0" autoFill="0" autoLine="0" autoPict="0">
                <anchor moveWithCells="1">
                  <from>
                    <xdr:col>52</xdr:col>
                    <xdr:colOff>142875</xdr:colOff>
                    <xdr:row>251</xdr:row>
                    <xdr:rowOff>161925</xdr:rowOff>
                  </from>
                  <to>
                    <xdr:col>54</xdr:col>
                    <xdr:colOff>104775</xdr:colOff>
                    <xdr:row>253</xdr:row>
                    <xdr:rowOff>19050</xdr:rowOff>
                  </to>
                </anchor>
              </controlPr>
            </control>
          </mc:Choice>
        </mc:AlternateContent>
        <mc:AlternateContent xmlns:mc="http://schemas.openxmlformats.org/markup-compatibility/2006">
          <mc:Choice Requires="x14">
            <control shapeId="4438" r:id="rId332" name="Check Box 342">
              <controlPr defaultSize="0" autoFill="0" autoLine="0" autoPict="0">
                <anchor moveWithCells="1">
                  <from>
                    <xdr:col>13</xdr:col>
                    <xdr:colOff>142875</xdr:colOff>
                    <xdr:row>253</xdr:row>
                    <xdr:rowOff>161925</xdr:rowOff>
                  </from>
                  <to>
                    <xdr:col>15</xdr:col>
                    <xdr:colOff>104775</xdr:colOff>
                    <xdr:row>255</xdr:row>
                    <xdr:rowOff>19050</xdr:rowOff>
                  </to>
                </anchor>
              </controlPr>
            </control>
          </mc:Choice>
        </mc:AlternateContent>
        <mc:AlternateContent xmlns:mc="http://schemas.openxmlformats.org/markup-compatibility/2006">
          <mc:Choice Requires="x14">
            <control shapeId="4439" r:id="rId333" name="Check Box 343">
              <controlPr defaultSize="0" autoFill="0" autoLine="0" autoPict="0">
                <anchor moveWithCells="1">
                  <from>
                    <xdr:col>26</xdr:col>
                    <xdr:colOff>142875</xdr:colOff>
                    <xdr:row>253</xdr:row>
                    <xdr:rowOff>161925</xdr:rowOff>
                  </from>
                  <to>
                    <xdr:col>28</xdr:col>
                    <xdr:colOff>104775</xdr:colOff>
                    <xdr:row>255</xdr:row>
                    <xdr:rowOff>19050</xdr:rowOff>
                  </to>
                </anchor>
              </controlPr>
            </control>
          </mc:Choice>
        </mc:AlternateContent>
        <mc:AlternateContent xmlns:mc="http://schemas.openxmlformats.org/markup-compatibility/2006">
          <mc:Choice Requires="x14">
            <control shapeId="4440" r:id="rId334" name="Check Box 344">
              <controlPr defaultSize="0" autoFill="0" autoLine="0" autoPict="0">
                <anchor moveWithCells="1">
                  <from>
                    <xdr:col>39</xdr:col>
                    <xdr:colOff>142875</xdr:colOff>
                    <xdr:row>253</xdr:row>
                    <xdr:rowOff>161925</xdr:rowOff>
                  </from>
                  <to>
                    <xdr:col>41</xdr:col>
                    <xdr:colOff>104775</xdr:colOff>
                    <xdr:row>255</xdr:row>
                    <xdr:rowOff>19050</xdr:rowOff>
                  </to>
                </anchor>
              </controlPr>
            </control>
          </mc:Choice>
        </mc:AlternateContent>
        <mc:AlternateContent xmlns:mc="http://schemas.openxmlformats.org/markup-compatibility/2006">
          <mc:Choice Requires="x14">
            <control shapeId="4441" r:id="rId335" name="Check Box 345">
              <controlPr defaultSize="0" autoFill="0" autoLine="0" autoPict="0">
                <anchor moveWithCells="1">
                  <from>
                    <xdr:col>52</xdr:col>
                    <xdr:colOff>142875</xdr:colOff>
                    <xdr:row>253</xdr:row>
                    <xdr:rowOff>161925</xdr:rowOff>
                  </from>
                  <to>
                    <xdr:col>54</xdr:col>
                    <xdr:colOff>104775</xdr:colOff>
                    <xdr:row>255</xdr:row>
                    <xdr:rowOff>19050</xdr:rowOff>
                  </to>
                </anchor>
              </controlPr>
            </control>
          </mc:Choice>
        </mc:AlternateContent>
        <mc:AlternateContent xmlns:mc="http://schemas.openxmlformats.org/markup-compatibility/2006">
          <mc:Choice Requires="x14">
            <control shapeId="4442" r:id="rId336" name="Check Box 346">
              <controlPr defaultSize="0" autoFill="0" autoLine="0" autoPict="0">
                <anchor moveWithCells="1">
                  <from>
                    <xdr:col>54</xdr:col>
                    <xdr:colOff>142875</xdr:colOff>
                    <xdr:row>253</xdr:row>
                    <xdr:rowOff>161925</xdr:rowOff>
                  </from>
                  <to>
                    <xdr:col>56</xdr:col>
                    <xdr:colOff>104775</xdr:colOff>
                    <xdr:row>255</xdr:row>
                    <xdr:rowOff>19050</xdr:rowOff>
                  </to>
                </anchor>
              </controlPr>
            </control>
          </mc:Choice>
        </mc:AlternateContent>
        <mc:AlternateContent xmlns:mc="http://schemas.openxmlformats.org/markup-compatibility/2006">
          <mc:Choice Requires="x14">
            <control shapeId="4443" r:id="rId337" name="Check Box 347">
              <controlPr defaultSize="0" autoFill="0" autoLine="0" autoPict="0">
                <anchor moveWithCells="1">
                  <from>
                    <xdr:col>13</xdr:col>
                    <xdr:colOff>142875</xdr:colOff>
                    <xdr:row>255</xdr:row>
                    <xdr:rowOff>161925</xdr:rowOff>
                  </from>
                  <to>
                    <xdr:col>15</xdr:col>
                    <xdr:colOff>104775</xdr:colOff>
                    <xdr:row>257</xdr:row>
                    <xdr:rowOff>19050</xdr:rowOff>
                  </to>
                </anchor>
              </controlPr>
            </control>
          </mc:Choice>
        </mc:AlternateContent>
        <mc:AlternateContent xmlns:mc="http://schemas.openxmlformats.org/markup-compatibility/2006">
          <mc:Choice Requires="x14">
            <control shapeId="4445" r:id="rId338" name="Check Box 349">
              <controlPr defaultSize="0" autoFill="0" autoLine="0" autoPict="0">
                <anchor moveWithCells="1">
                  <from>
                    <xdr:col>26</xdr:col>
                    <xdr:colOff>142875</xdr:colOff>
                    <xdr:row>255</xdr:row>
                    <xdr:rowOff>161925</xdr:rowOff>
                  </from>
                  <to>
                    <xdr:col>28</xdr:col>
                    <xdr:colOff>104775</xdr:colOff>
                    <xdr:row>257</xdr:row>
                    <xdr:rowOff>19050</xdr:rowOff>
                  </to>
                </anchor>
              </controlPr>
            </control>
          </mc:Choice>
        </mc:AlternateContent>
        <mc:AlternateContent xmlns:mc="http://schemas.openxmlformats.org/markup-compatibility/2006">
          <mc:Choice Requires="x14">
            <control shapeId="4446" r:id="rId339" name="Check Box 350">
              <controlPr defaultSize="0" autoFill="0" autoLine="0" autoPict="0">
                <anchor moveWithCells="1">
                  <from>
                    <xdr:col>39</xdr:col>
                    <xdr:colOff>142875</xdr:colOff>
                    <xdr:row>255</xdr:row>
                    <xdr:rowOff>161925</xdr:rowOff>
                  </from>
                  <to>
                    <xdr:col>41</xdr:col>
                    <xdr:colOff>104775</xdr:colOff>
                    <xdr:row>257</xdr:row>
                    <xdr:rowOff>19050</xdr:rowOff>
                  </to>
                </anchor>
              </controlPr>
            </control>
          </mc:Choice>
        </mc:AlternateContent>
        <mc:AlternateContent xmlns:mc="http://schemas.openxmlformats.org/markup-compatibility/2006">
          <mc:Choice Requires="x14">
            <control shapeId="4447" r:id="rId340" name="Check Box 351">
              <controlPr defaultSize="0" autoFill="0" autoLine="0" autoPict="0">
                <anchor moveWithCells="1">
                  <from>
                    <xdr:col>41</xdr:col>
                    <xdr:colOff>142875</xdr:colOff>
                    <xdr:row>255</xdr:row>
                    <xdr:rowOff>161925</xdr:rowOff>
                  </from>
                  <to>
                    <xdr:col>43</xdr:col>
                    <xdr:colOff>104775</xdr:colOff>
                    <xdr:row>257</xdr:row>
                    <xdr:rowOff>19050</xdr:rowOff>
                  </to>
                </anchor>
              </controlPr>
            </control>
          </mc:Choice>
        </mc:AlternateContent>
        <mc:AlternateContent xmlns:mc="http://schemas.openxmlformats.org/markup-compatibility/2006">
          <mc:Choice Requires="x14">
            <control shapeId="4448" r:id="rId341" name="Check Box 352">
              <controlPr defaultSize="0" autoFill="0" autoLine="0" autoPict="0">
                <anchor moveWithCells="1">
                  <from>
                    <xdr:col>52</xdr:col>
                    <xdr:colOff>142875</xdr:colOff>
                    <xdr:row>255</xdr:row>
                    <xdr:rowOff>161925</xdr:rowOff>
                  </from>
                  <to>
                    <xdr:col>54</xdr:col>
                    <xdr:colOff>104775</xdr:colOff>
                    <xdr:row>257</xdr:row>
                    <xdr:rowOff>19050</xdr:rowOff>
                  </to>
                </anchor>
              </controlPr>
            </control>
          </mc:Choice>
        </mc:AlternateContent>
        <mc:AlternateContent xmlns:mc="http://schemas.openxmlformats.org/markup-compatibility/2006">
          <mc:Choice Requires="x14">
            <control shapeId="4450" r:id="rId342" name="Check Box 354">
              <controlPr defaultSize="0" autoFill="0" autoLine="0" autoPict="0">
                <anchor moveWithCells="1">
                  <from>
                    <xdr:col>13</xdr:col>
                    <xdr:colOff>142875</xdr:colOff>
                    <xdr:row>257</xdr:row>
                    <xdr:rowOff>161925</xdr:rowOff>
                  </from>
                  <to>
                    <xdr:col>15</xdr:col>
                    <xdr:colOff>104775</xdr:colOff>
                    <xdr:row>259</xdr:row>
                    <xdr:rowOff>19050</xdr:rowOff>
                  </to>
                </anchor>
              </controlPr>
            </control>
          </mc:Choice>
        </mc:AlternateContent>
        <mc:AlternateContent xmlns:mc="http://schemas.openxmlformats.org/markup-compatibility/2006">
          <mc:Choice Requires="x14">
            <control shapeId="4451" r:id="rId343" name="Check Box 355">
              <controlPr defaultSize="0" autoFill="0" autoLine="0" autoPict="0">
                <anchor moveWithCells="1">
                  <from>
                    <xdr:col>26</xdr:col>
                    <xdr:colOff>142875</xdr:colOff>
                    <xdr:row>257</xdr:row>
                    <xdr:rowOff>161925</xdr:rowOff>
                  </from>
                  <to>
                    <xdr:col>28</xdr:col>
                    <xdr:colOff>104775</xdr:colOff>
                    <xdr:row>259</xdr:row>
                    <xdr:rowOff>19050</xdr:rowOff>
                  </to>
                </anchor>
              </controlPr>
            </control>
          </mc:Choice>
        </mc:AlternateContent>
        <mc:AlternateContent xmlns:mc="http://schemas.openxmlformats.org/markup-compatibility/2006">
          <mc:Choice Requires="x14">
            <control shapeId="4452" r:id="rId344" name="Check Box 356">
              <controlPr defaultSize="0" autoFill="0" autoLine="0" autoPict="0">
                <anchor moveWithCells="1">
                  <from>
                    <xdr:col>28</xdr:col>
                    <xdr:colOff>142875</xdr:colOff>
                    <xdr:row>257</xdr:row>
                    <xdr:rowOff>161925</xdr:rowOff>
                  </from>
                  <to>
                    <xdr:col>30</xdr:col>
                    <xdr:colOff>104775</xdr:colOff>
                    <xdr:row>259</xdr:row>
                    <xdr:rowOff>19050</xdr:rowOff>
                  </to>
                </anchor>
              </controlPr>
            </control>
          </mc:Choice>
        </mc:AlternateContent>
        <mc:AlternateContent xmlns:mc="http://schemas.openxmlformats.org/markup-compatibility/2006">
          <mc:Choice Requires="x14">
            <control shapeId="4453" r:id="rId345" name="Check Box 357">
              <controlPr defaultSize="0" autoFill="0" autoLine="0" autoPict="0">
                <anchor moveWithCells="1">
                  <from>
                    <xdr:col>39</xdr:col>
                    <xdr:colOff>142875</xdr:colOff>
                    <xdr:row>257</xdr:row>
                    <xdr:rowOff>161925</xdr:rowOff>
                  </from>
                  <to>
                    <xdr:col>41</xdr:col>
                    <xdr:colOff>104775</xdr:colOff>
                    <xdr:row>259</xdr:row>
                    <xdr:rowOff>19050</xdr:rowOff>
                  </to>
                </anchor>
              </controlPr>
            </control>
          </mc:Choice>
        </mc:AlternateContent>
        <mc:AlternateContent xmlns:mc="http://schemas.openxmlformats.org/markup-compatibility/2006">
          <mc:Choice Requires="x14">
            <control shapeId="4454" r:id="rId346" name="Check Box 358">
              <controlPr defaultSize="0" autoFill="0" autoLine="0" autoPict="0">
                <anchor moveWithCells="1">
                  <from>
                    <xdr:col>52</xdr:col>
                    <xdr:colOff>142875</xdr:colOff>
                    <xdr:row>257</xdr:row>
                    <xdr:rowOff>161925</xdr:rowOff>
                  </from>
                  <to>
                    <xdr:col>54</xdr:col>
                    <xdr:colOff>104775</xdr:colOff>
                    <xdr:row>259</xdr:row>
                    <xdr:rowOff>19050</xdr:rowOff>
                  </to>
                </anchor>
              </controlPr>
            </control>
          </mc:Choice>
        </mc:AlternateContent>
        <mc:AlternateContent xmlns:mc="http://schemas.openxmlformats.org/markup-compatibility/2006">
          <mc:Choice Requires="x14">
            <control shapeId="4455" r:id="rId347" name="Check Box 359">
              <controlPr defaultSize="0" autoFill="0" autoLine="0" autoPict="0">
                <anchor moveWithCells="1">
                  <from>
                    <xdr:col>13</xdr:col>
                    <xdr:colOff>142875</xdr:colOff>
                    <xdr:row>259</xdr:row>
                    <xdr:rowOff>161925</xdr:rowOff>
                  </from>
                  <to>
                    <xdr:col>15</xdr:col>
                    <xdr:colOff>104775</xdr:colOff>
                    <xdr:row>261</xdr:row>
                    <xdr:rowOff>19050</xdr:rowOff>
                  </to>
                </anchor>
              </controlPr>
            </control>
          </mc:Choice>
        </mc:AlternateContent>
        <mc:AlternateContent xmlns:mc="http://schemas.openxmlformats.org/markup-compatibility/2006">
          <mc:Choice Requires="x14">
            <control shapeId="4456" r:id="rId348" name="Check Box 360">
              <controlPr defaultSize="0" autoFill="0" autoLine="0" autoPict="0">
                <anchor moveWithCells="1">
                  <from>
                    <xdr:col>26</xdr:col>
                    <xdr:colOff>142875</xdr:colOff>
                    <xdr:row>259</xdr:row>
                    <xdr:rowOff>161925</xdr:rowOff>
                  </from>
                  <to>
                    <xdr:col>28</xdr:col>
                    <xdr:colOff>104775</xdr:colOff>
                    <xdr:row>261</xdr:row>
                    <xdr:rowOff>19050</xdr:rowOff>
                  </to>
                </anchor>
              </controlPr>
            </control>
          </mc:Choice>
        </mc:AlternateContent>
        <mc:AlternateContent xmlns:mc="http://schemas.openxmlformats.org/markup-compatibility/2006">
          <mc:Choice Requires="x14">
            <control shapeId="4458" r:id="rId349" name="Check Box 362">
              <controlPr defaultSize="0" autoFill="0" autoLine="0" autoPict="0">
                <anchor moveWithCells="1">
                  <from>
                    <xdr:col>39</xdr:col>
                    <xdr:colOff>142875</xdr:colOff>
                    <xdr:row>259</xdr:row>
                    <xdr:rowOff>161925</xdr:rowOff>
                  </from>
                  <to>
                    <xdr:col>41</xdr:col>
                    <xdr:colOff>104775</xdr:colOff>
                    <xdr:row>261</xdr:row>
                    <xdr:rowOff>19050</xdr:rowOff>
                  </to>
                </anchor>
              </controlPr>
            </control>
          </mc:Choice>
        </mc:AlternateContent>
        <mc:AlternateContent xmlns:mc="http://schemas.openxmlformats.org/markup-compatibility/2006">
          <mc:Choice Requires="x14">
            <control shapeId="4459" r:id="rId350" name="Check Box 363">
              <controlPr defaultSize="0" autoFill="0" autoLine="0" autoPict="0">
                <anchor moveWithCells="1">
                  <from>
                    <xdr:col>52</xdr:col>
                    <xdr:colOff>142875</xdr:colOff>
                    <xdr:row>259</xdr:row>
                    <xdr:rowOff>161925</xdr:rowOff>
                  </from>
                  <to>
                    <xdr:col>54</xdr:col>
                    <xdr:colOff>104775</xdr:colOff>
                    <xdr:row>261</xdr:row>
                    <xdr:rowOff>19050</xdr:rowOff>
                  </to>
                </anchor>
              </controlPr>
            </control>
          </mc:Choice>
        </mc:AlternateContent>
        <mc:AlternateContent xmlns:mc="http://schemas.openxmlformats.org/markup-compatibility/2006">
          <mc:Choice Requires="x14">
            <control shapeId="4460" r:id="rId351" name="Check Box 364">
              <controlPr defaultSize="0" autoFill="0" autoLine="0" autoPict="0">
                <anchor moveWithCells="1">
                  <from>
                    <xdr:col>13</xdr:col>
                    <xdr:colOff>142875</xdr:colOff>
                    <xdr:row>261</xdr:row>
                    <xdr:rowOff>161925</xdr:rowOff>
                  </from>
                  <to>
                    <xdr:col>15</xdr:col>
                    <xdr:colOff>104775</xdr:colOff>
                    <xdr:row>263</xdr:row>
                    <xdr:rowOff>19050</xdr:rowOff>
                  </to>
                </anchor>
              </controlPr>
            </control>
          </mc:Choice>
        </mc:AlternateContent>
        <mc:AlternateContent xmlns:mc="http://schemas.openxmlformats.org/markup-compatibility/2006">
          <mc:Choice Requires="x14">
            <control shapeId="4461" r:id="rId352" name="Check Box 365">
              <controlPr defaultSize="0" autoFill="0" autoLine="0" autoPict="0">
                <anchor moveWithCells="1">
                  <from>
                    <xdr:col>15</xdr:col>
                    <xdr:colOff>142875</xdr:colOff>
                    <xdr:row>261</xdr:row>
                    <xdr:rowOff>161925</xdr:rowOff>
                  </from>
                  <to>
                    <xdr:col>17</xdr:col>
                    <xdr:colOff>104775</xdr:colOff>
                    <xdr:row>263</xdr:row>
                    <xdr:rowOff>19050</xdr:rowOff>
                  </to>
                </anchor>
              </controlPr>
            </control>
          </mc:Choice>
        </mc:AlternateContent>
        <mc:AlternateContent xmlns:mc="http://schemas.openxmlformats.org/markup-compatibility/2006">
          <mc:Choice Requires="x14">
            <control shapeId="4462" r:id="rId353" name="Check Box 366">
              <controlPr defaultSize="0" autoFill="0" autoLine="0" autoPict="0">
                <anchor moveWithCells="1">
                  <from>
                    <xdr:col>26</xdr:col>
                    <xdr:colOff>142875</xdr:colOff>
                    <xdr:row>261</xdr:row>
                    <xdr:rowOff>161925</xdr:rowOff>
                  </from>
                  <to>
                    <xdr:col>28</xdr:col>
                    <xdr:colOff>104775</xdr:colOff>
                    <xdr:row>263</xdr:row>
                    <xdr:rowOff>19050</xdr:rowOff>
                  </to>
                </anchor>
              </controlPr>
            </control>
          </mc:Choice>
        </mc:AlternateContent>
        <mc:AlternateContent xmlns:mc="http://schemas.openxmlformats.org/markup-compatibility/2006">
          <mc:Choice Requires="x14">
            <control shapeId="4463" r:id="rId354" name="Check Box 367">
              <controlPr defaultSize="0" autoFill="0" autoLine="0" autoPict="0">
                <anchor moveWithCells="1">
                  <from>
                    <xdr:col>39</xdr:col>
                    <xdr:colOff>142875</xdr:colOff>
                    <xdr:row>261</xdr:row>
                    <xdr:rowOff>161925</xdr:rowOff>
                  </from>
                  <to>
                    <xdr:col>41</xdr:col>
                    <xdr:colOff>104775</xdr:colOff>
                    <xdr:row>263</xdr:row>
                    <xdr:rowOff>19050</xdr:rowOff>
                  </to>
                </anchor>
              </controlPr>
            </control>
          </mc:Choice>
        </mc:AlternateContent>
        <mc:AlternateContent xmlns:mc="http://schemas.openxmlformats.org/markup-compatibility/2006">
          <mc:Choice Requires="x14">
            <control shapeId="4464" r:id="rId355" name="Check Box 368">
              <controlPr defaultSize="0" autoFill="0" autoLine="0" autoPict="0">
                <anchor moveWithCells="1">
                  <from>
                    <xdr:col>52</xdr:col>
                    <xdr:colOff>142875</xdr:colOff>
                    <xdr:row>261</xdr:row>
                    <xdr:rowOff>161925</xdr:rowOff>
                  </from>
                  <to>
                    <xdr:col>54</xdr:col>
                    <xdr:colOff>104775</xdr:colOff>
                    <xdr:row>263</xdr:row>
                    <xdr:rowOff>19050</xdr:rowOff>
                  </to>
                </anchor>
              </controlPr>
            </control>
          </mc:Choice>
        </mc:AlternateContent>
        <mc:AlternateContent xmlns:mc="http://schemas.openxmlformats.org/markup-compatibility/2006">
          <mc:Choice Requires="x14">
            <control shapeId="4465" r:id="rId356" name="Check Box 369">
              <controlPr defaultSize="0" autoFill="0" autoLine="0" autoPict="0">
                <anchor moveWithCells="1">
                  <from>
                    <xdr:col>13</xdr:col>
                    <xdr:colOff>142875</xdr:colOff>
                    <xdr:row>263</xdr:row>
                    <xdr:rowOff>161925</xdr:rowOff>
                  </from>
                  <to>
                    <xdr:col>15</xdr:col>
                    <xdr:colOff>104775</xdr:colOff>
                    <xdr:row>265</xdr:row>
                    <xdr:rowOff>19050</xdr:rowOff>
                  </to>
                </anchor>
              </controlPr>
            </control>
          </mc:Choice>
        </mc:AlternateContent>
        <mc:AlternateContent xmlns:mc="http://schemas.openxmlformats.org/markup-compatibility/2006">
          <mc:Choice Requires="x14">
            <control shapeId="4467" r:id="rId357" name="Check Box 371">
              <controlPr defaultSize="0" autoFill="0" autoLine="0" autoPict="0">
                <anchor moveWithCells="1">
                  <from>
                    <xdr:col>26</xdr:col>
                    <xdr:colOff>142875</xdr:colOff>
                    <xdr:row>263</xdr:row>
                    <xdr:rowOff>161925</xdr:rowOff>
                  </from>
                  <to>
                    <xdr:col>28</xdr:col>
                    <xdr:colOff>104775</xdr:colOff>
                    <xdr:row>265</xdr:row>
                    <xdr:rowOff>19050</xdr:rowOff>
                  </to>
                </anchor>
              </controlPr>
            </control>
          </mc:Choice>
        </mc:AlternateContent>
        <mc:AlternateContent xmlns:mc="http://schemas.openxmlformats.org/markup-compatibility/2006">
          <mc:Choice Requires="x14">
            <control shapeId="4469" r:id="rId358" name="Check Box 373">
              <controlPr defaultSize="0" autoFill="0" autoLine="0" autoPict="0">
                <anchor moveWithCells="1">
                  <from>
                    <xdr:col>39</xdr:col>
                    <xdr:colOff>142875</xdr:colOff>
                    <xdr:row>263</xdr:row>
                    <xdr:rowOff>161925</xdr:rowOff>
                  </from>
                  <to>
                    <xdr:col>41</xdr:col>
                    <xdr:colOff>104775</xdr:colOff>
                    <xdr:row>265</xdr:row>
                    <xdr:rowOff>19050</xdr:rowOff>
                  </to>
                </anchor>
              </controlPr>
            </control>
          </mc:Choice>
        </mc:AlternateContent>
        <mc:AlternateContent xmlns:mc="http://schemas.openxmlformats.org/markup-compatibility/2006">
          <mc:Choice Requires="x14">
            <control shapeId="4470" r:id="rId359" name="Check Box 374">
              <controlPr defaultSize="0" autoFill="0" autoLine="0" autoPict="0">
                <anchor moveWithCells="1">
                  <from>
                    <xdr:col>41</xdr:col>
                    <xdr:colOff>142875</xdr:colOff>
                    <xdr:row>263</xdr:row>
                    <xdr:rowOff>161925</xdr:rowOff>
                  </from>
                  <to>
                    <xdr:col>43</xdr:col>
                    <xdr:colOff>104775</xdr:colOff>
                    <xdr:row>265</xdr:row>
                    <xdr:rowOff>19050</xdr:rowOff>
                  </to>
                </anchor>
              </controlPr>
            </control>
          </mc:Choice>
        </mc:AlternateContent>
        <mc:AlternateContent xmlns:mc="http://schemas.openxmlformats.org/markup-compatibility/2006">
          <mc:Choice Requires="x14">
            <control shapeId="4471" r:id="rId360" name="Check Box 375">
              <controlPr defaultSize="0" autoFill="0" autoLine="0" autoPict="0">
                <anchor moveWithCells="1">
                  <from>
                    <xdr:col>52</xdr:col>
                    <xdr:colOff>142875</xdr:colOff>
                    <xdr:row>263</xdr:row>
                    <xdr:rowOff>161925</xdr:rowOff>
                  </from>
                  <to>
                    <xdr:col>54</xdr:col>
                    <xdr:colOff>104775</xdr:colOff>
                    <xdr:row>265</xdr:row>
                    <xdr:rowOff>19050</xdr:rowOff>
                  </to>
                </anchor>
              </controlPr>
            </control>
          </mc:Choice>
        </mc:AlternateContent>
        <mc:AlternateContent xmlns:mc="http://schemas.openxmlformats.org/markup-compatibility/2006">
          <mc:Choice Requires="x14">
            <control shapeId="4472" r:id="rId361" name="Check Box 376">
              <controlPr defaultSize="0" autoFill="0" autoLine="0" autoPict="0">
                <anchor moveWithCells="1">
                  <from>
                    <xdr:col>13</xdr:col>
                    <xdr:colOff>142875</xdr:colOff>
                    <xdr:row>265</xdr:row>
                    <xdr:rowOff>161925</xdr:rowOff>
                  </from>
                  <to>
                    <xdr:col>15</xdr:col>
                    <xdr:colOff>104775</xdr:colOff>
                    <xdr:row>267</xdr:row>
                    <xdr:rowOff>19050</xdr:rowOff>
                  </to>
                </anchor>
              </controlPr>
            </control>
          </mc:Choice>
        </mc:AlternateContent>
        <mc:AlternateContent xmlns:mc="http://schemas.openxmlformats.org/markup-compatibility/2006">
          <mc:Choice Requires="x14">
            <control shapeId="4473" r:id="rId362" name="Check Box 377">
              <controlPr defaultSize="0" autoFill="0" autoLine="0" autoPict="0">
                <anchor moveWithCells="1">
                  <from>
                    <xdr:col>26</xdr:col>
                    <xdr:colOff>142875</xdr:colOff>
                    <xdr:row>265</xdr:row>
                    <xdr:rowOff>161925</xdr:rowOff>
                  </from>
                  <to>
                    <xdr:col>28</xdr:col>
                    <xdr:colOff>104775</xdr:colOff>
                    <xdr:row>267</xdr:row>
                    <xdr:rowOff>19050</xdr:rowOff>
                  </to>
                </anchor>
              </controlPr>
            </control>
          </mc:Choice>
        </mc:AlternateContent>
        <mc:AlternateContent xmlns:mc="http://schemas.openxmlformats.org/markup-compatibility/2006">
          <mc:Choice Requires="x14">
            <control shapeId="4474" r:id="rId363" name="Check Box 378">
              <controlPr defaultSize="0" autoFill="0" autoLine="0" autoPict="0">
                <anchor moveWithCells="1">
                  <from>
                    <xdr:col>39</xdr:col>
                    <xdr:colOff>142875</xdr:colOff>
                    <xdr:row>265</xdr:row>
                    <xdr:rowOff>161925</xdr:rowOff>
                  </from>
                  <to>
                    <xdr:col>41</xdr:col>
                    <xdr:colOff>104775</xdr:colOff>
                    <xdr:row>267</xdr:row>
                    <xdr:rowOff>19050</xdr:rowOff>
                  </to>
                </anchor>
              </controlPr>
            </control>
          </mc:Choice>
        </mc:AlternateContent>
        <mc:AlternateContent xmlns:mc="http://schemas.openxmlformats.org/markup-compatibility/2006">
          <mc:Choice Requires="x14">
            <control shapeId="4476" r:id="rId364" name="Check Box 380">
              <controlPr defaultSize="0" autoFill="0" autoLine="0" autoPict="0">
                <anchor moveWithCells="1">
                  <from>
                    <xdr:col>52</xdr:col>
                    <xdr:colOff>142875</xdr:colOff>
                    <xdr:row>265</xdr:row>
                    <xdr:rowOff>161925</xdr:rowOff>
                  </from>
                  <to>
                    <xdr:col>54</xdr:col>
                    <xdr:colOff>104775</xdr:colOff>
                    <xdr:row>267</xdr:row>
                    <xdr:rowOff>19050</xdr:rowOff>
                  </to>
                </anchor>
              </controlPr>
            </control>
          </mc:Choice>
        </mc:AlternateContent>
        <mc:AlternateContent xmlns:mc="http://schemas.openxmlformats.org/markup-compatibility/2006">
          <mc:Choice Requires="x14">
            <control shapeId="4477" r:id="rId365" name="Check Box 381">
              <controlPr defaultSize="0" autoFill="0" autoLine="0" autoPict="0">
                <anchor moveWithCells="1">
                  <from>
                    <xdr:col>13</xdr:col>
                    <xdr:colOff>142875</xdr:colOff>
                    <xdr:row>267</xdr:row>
                    <xdr:rowOff>161925</xdr:rowOff>
                  </from>
                  <to>
                    <xdr:col>15</xdr:col>
                    <xdr:colOff>104775</xdr:colOff>
                    <xdr:row>269</xdr:row>
                    <xdr:rowOff>19050</xdr:rowOff>
                  </to>
                </anchor>
              </controlPr>
            </control>
          </mc:Choice>
        </mc:AlternateContent>
        <mc:AlternateContent xmlns:mc="http://schemas.openxmlformats.org/markup-compatibility/2006">
          <mc:Choice Requires="x14">
            <control shapeId="4478" r:id="rId366" name="Check Box 382">
              <controlPr defaultSize="0" autoFill="0" autoLine="0" autoPict="0">
                <anchor moveWithCells="1">
                  <from>
                    <xdr:col>26</xdr:col>
                    <xdr:colOff>142875</xdr:colOff>
                    <xdr:row>267</xdr:row>
                    <xdr:rowOff>161925</xdr:rowOff>
                  </from>
                  <to>
                    <xdr:col>28</xdr:col>
                    <xdr:colOff>104775</xdr:colOff>
                    <xdr:row>269</xdr:row>
                    <xdr:rowOff>19050</xdr:rowOff>
                  </to>
                </anchor>
              </controlPr>
            </control>
          </mc:Choice>
        </mc:AlternateContent>
        <mc:AlternateContent xmlns:mc="http://schemas.openxmlformats.org/markup-compatibility/2006">
          <mc:Choice Requires="x14">
            <control shapeId="4479" r:id="rId367" name="Check Box 383">
              <controlPr defaultSize="0" autoFill="0" autoLine="0" autoPict="0">
                <anchor moveWithCells="1">
                  <from>
                    <xdr:col>39</xdr:col>
                    <xdr:colOff>142875</xdr:colOff>
                    <xdr:row>267</xdr:row>
                    <xdr:rowOff>161925</xdr:rowOff>
                  </from>
                  <to>
                    <xdr:col>41</xdr:col>
                    <xdr:colOff>104775</xdr:colOff>
                    <xdr:row>269</xdr:row>
                    <xdr:rowOff>19050</xdr:rowOff>
                  </to>
                </anchor>
              </controlPr>
            </control>
          </mc:Choice>
        </mc:AlternateContent>
        <mc:AlternateContent xmlns:mc="http://schemas.openxmlformats.org/markup-compatibility/2006">
          <mc:Choice Requires="x14">
            <control shapeId="4480" r:id="rId368" name="Check Box 384">
              <controlPr defaultSize="0" autoFill="0" autoLine="0" autoPict="0">
                <anchor moveWithCells="1">
                  <from>
                    <xdr:col>52</xdr:col>
                    <xdr:colOff>142875</xdr:colOff>
                    <xdr:row>267</xdr:row>
                    <xdr:rowOff>161925</xdr:rowOff>
                  </from>
                  <to>
                    <xdr:col>54</xdr:col>
                    <xdr:colOff>104775</xdr:colOff>
                    <xdr:row>269</xdr:row>
                    <xdr:rowOff>19050</xdr:rowOff>
                  </to>
                </anchor>
              </controlPr>
            </control>
          </mc:Choice>
        </mc:AlternateContent>
        <mc:AlternateContent xmlns:mc="http://schemas.openxmlformats.org/markup-compatibility/2006">
          <mc:Choice Requires="x14">
            <control shapeId="4481" r:id="rId369" name="Check Box 385">
              <controlPr defaultSize="0" autoFill="0" autoLine="0" autoPict="0">
                <anchor moveWithCells="1">
                  <from>
                    <xdr:col>13</xdr:col>
                    <xdr:colOff>142875</xdr:colOff>
                    <xdr:row>269</xdr:row>
                    <xdr:rowOff>161925</xdr:rowOff>
                  </from>
                  <to>
                    <xdr:col>15</xdr:col>
                    <xdr:colOff>104775</xdr:colOff>
                    <xdr:row>271</xdr:row>
                    <xdr:rowOff>19050</xdr:rowOff>
                  </to>
                </anchor>
              </controlPr>
            </control>
          </mc:Choice>
        </mc:AlternateContent>
        <mc:AlternateContent xmlns:mc="http://schemas.openxmlformats.org/markup-compatibility/2006">
          <mc:Choice Requires="x14">
            <control shapeId="4482" r:id="rId370" name="Check Box 386">
              <controlPr defaultSize="0" autoFill="0" autoLine="0" autoPict="0">
                <anchor moveWithCells="1">
                  <from>
                    <xdr:col>26</xdr:col>
                    <xdr:colOff>142875</xdr:colOff>
                    <xdr:row>269</xdr:row>
                    <xdr:rowOff>161925</xdr:rowOff>
                  </from>
                  <to>
                    <xdr:col>28</xdr:col>
                    <xdr:colOff>104775</xdr:colOff>
                    <xdr:row>271</xdr:row>
                    <xdr:rowOff>19050</xdr:rowOff>
                  </to>
                </anchor>
              </controlPr>
            </control>
          </mc:Choice>
        </mc:AlternateContent>
        <mc:AlternateContent xmlns:mc="http://schemas.openxmlformats.org/markup-compatibility/2006">
          <mc:Choice Requires="x14">
            <control shapeId="4483" r:id="rId371" name="Check Box 387">
              <controlPr defaultSize="0" autoFill="0" autoLine="0" autoPict="0">
                <anchor moveWithCells="1">
                  <from>
                    <xdr:col>39</xdr:col>
                    <xdr:colOff>142875</xdr:colOff>
                    <xdr:row>269</xdr:row>
                    <xdr:rowOff>161925</xdr:rowOff>
                  </from>
                  <to>
                    <xdr:col>41</xdr:col>
                    <xdr:colOff>104775</xdr:colOff>
                    <xdr:row>271</xdr:row>
                    <xdr:rowOff>19050</xdr:rowOff>
                  </to>
                </anchor>
              </controlPr>
            </control>
          </mc:Choice>
        </mc:AlternateContent>
        <mc:AlternateContent xmlns:mc="http://schemas.openxmlformats.org/markup-compatibility/2006">
          <mc:Choice Requires="x14">
            <control shapeId="4485" r:id="rId372" name="Check Box 389">
              <controlPr defaultSize="0" autoFill="0" autoLine="0" autoPict="0">
                <anchor moveWithCells="1">
                  <from>
                    <xdr:col>52</xdr:col>
                    <xdr:colOff>142875</xdr:colOff>
                    <xdr:row>269</xdr:row>
                    <xdr:rowOff>161925</xdr:rowOff>
                  </from>
                  <to>
                    <xdr:col>54</xdr:col>
                    <xdr:colOff>104775</xdr:colOff>
                    <xdr:row>271</xdr:row>
                    <xdr:rowOff>19050</xdr:rowOff>
                  </to>
                </anchor>
              </controlPr>
            </control>
          </mc:Choice>
        </mc:AlternateContent>
        <mc:AlternateContent xmlns:mc="http://schemas.openxmlformats.org/markup-compatibility/2006">
          <mc:Choice Requires="x14">
            <control shapeId="4486" r:id="rId373" name="Check Box 390">
              <controlPr defaultSize="0" autoFill="0" autoLine="0" autoPict="0">
                <anchor moveWithCells="1">
                  <from>
                    <xdr:col>13</xdr:col>
                    <xdr:colOff>142875</xdr:colOff>
                    <xdr:row>271</xdr:row>
                    <xdr:rowOff>161925</xdr:rowOff>
                  </from>
                  <to>
                    <xdr:col>15</xdr:col>
                    <xdr:colOff>104775</xdr:colOff>
                    <xdr:row>273</xdr:row>
                    <xdr:rowOff>19050</xdr:rowOff>
                  </to>
                </anchor>
              </controlPr>
            </control>
          </mc:Choice>
        </mc:AlternateContent>
        <mc:AlternateContent xmlns:mc="http://schemas.openxmlformats.org/markup-compatibility/2006">
          <mc:Choice Requires="x14">
            <control shapeId="4487" r:id="rId374" name="Check Box 391">
              <controlPr defaultSize="0" autoFill="0" autoLine="0" autoPict="0">
                <anchor moveWithCells="1">
                  <from>
                    <xdr:col>26</xdr:col>
                    <xdr:colOff>142875</xdr:colOff>
                    <xdr:row>271</xdr:row>
                    <xdr:rowOff>161925</xdr:rowOff>
                  </from>
                  <to>
                    <xdr:col>28</xdr:col>
                    <xdr:colOff>104775</xdr:colOff>
                    <xdr:row>273</xdr:row>
                    <xdr:rowOff>19050</xdr:rowOff>
                  </to>
                </anchor>
              </controlPr>
            </control>
          </mc:Choice>
        </mc:AlternateContent>
        <mc:AlternateContent xmlns:mc="http://schemas.openxmlformats.org/markup-compatibility/2006">
          <mc:Choice Requires="x14">
            <control shapeId="4488" r:id="rId375" name="Check Box 392">
              <controlPr defaultSize="0" autoFill="0" autoLine="0" autoPict="0">
                <anchor moveWithCells="1">
                  <from>
                    <xdr:col>39</xdr:col>
                    <xdr:colOff>142875</xdr:colOff>
                    <xdr:row>271</xdr:row>
                    <xdr:rowOff>161925</xdr:rowOff>
                  </from>
                  <to>
                    <xdr:col>41</xdr:col>
                    <xdr:colOff>104775</xdr:colOff>
                    <xdr:row>273</xdr:row>
                    <xdr:rowOff>19050</xdr:rowOff>
                  </to>
                </anchor>
              </controlPr>
            </control>
          </mc:Choice>
        </mc:AlternateContent>
        <mc:AlternateContent xmlns:mc="http://schemas.openxmlformats.org/markup-compatibility/2006">
          <mc:Choice Requires="x14">
            <control shapeId="4489" r:id="rId376" name="Check Box 393">
              <controlPr defaultSize="0" autoFill="0" autoLine="0" autoPict="0">
                <anchor moveWithCells="1">
                  <from>
                    <xdr:col>52</xdr:col>
                    <xdr:colOff>142875</xdr:colOff>
                    <xdr:row>271</xdr:row>
                    <xdr:rowOff>161925</xdr:rowOff>
                  </from>
                  <to>
                    <xdr:col>54</xdr:col>
                    <xdr:colOff>104775</xdr:colOff>
                    <xdr:row>273</xdr:row>
                    <xdr:rowOff>19050</xdr:rowOff>
                  </to>
                </anchor>
              </controlPr>
            </control>
          </mc:Choice>
        </mc:AlternateContent>
        <mc:AlternateContent xmlns:mc="http://schemas.openxmlformats.org/markup-compatibility/2006">
          <mc:Choice Requires="x14">
            <control shapeId="4490" r:id="rId377" name="Check Box 394">
              <controlPr defaultSize="0" autoFill="0" autoLine="0" autoPict="0">
                <anchor moveWithCells="1">
                  <from>
                    <xdr:col>13</xdr:col>
                    <xdr:colOff>142875</xdr:colOff>
                    <xdr:row>273</xdr:row>
                    <xdr:rowOff>161925</xdr:rowOff>
                  </from>
                  <to>
                    <xdr:col>15</xdr:col>
                    <xdr:colOff>104775</xdr:colOff>
                    <xdr:row>275</xdr:row>
                    <xdr:rowOff>19050</xdr:rowOff>
                  </to>
                </anchor>
              </controlPr>
            </control>
          </mc:Choice>
        </mc:AlternateContent>
        <mc:AlternateContent xmlns:mc="http://schemas.openxmlformats.org/markup-compatibility/2006">
          <mc:Choice Requires="x14">
            <control shapeId="4491" r:id="rId378" name="Check Box 395">
              <controlPr defaultSize="0" autoFill="0" autoLine="0" autoPict="0">
                <anchor moveWithCells="1">
                  <from>
                    <xdr:col>26</xdr:col>
                    <xdr:colOff>142875</xdr:colOff>
                    <xdr:row>273</xdr:row>
                    <xdr:rowOff>161925</xdr:rowOff>
                  </from>
                  <to>
                    <xdr:col>28</xdr:col>
                    <xdr:colOff>104775</xdr:colOff>
                    <xdr:row>275</xdr:row>
                    <xdr:rowOff>19050</xdr:rowOff>
                  </to>
                </anchor>
              </controlPr>
            </control>
          </mc:Choice>
        </mc:AlternateContent>
        <mc:AlternateContent xmlns:mc="http://schemas.openxmlformats.org/markup-compatibility/2006">
          <mc:Choice Requires="x14">
            <control shapeId="4492" r:id="rId379" name="Check Box 396">
              <controlPr defaultSize="0" autoFill="0" autoLine="0" autoPict="0">
                <anchor moveWithCells="1">
                  <from>
                    <xdr:col>39</xdr:col>
                    <xdr:colOff>142875</xdr:colOff>
                    <xdr:row>273</xdr:row>
                    <xdr:rowOff>161925</xdr:rowOff>
                  </from>
                  <to>
                    <xdr:col>41</xdr:col>
                    <xdr:colOff>104775</xdr:colOff>
                    <xdr:row>275</xdr:row>
                    <xdr:rowOff>19050</xdr:rowOff>
                  </to>
                </anchor>
              </controlPr>
            </control>
          </mc:Choice>
        </mc:AlternateContent>
        <mc:AlternateContent xmlns:mc="http://schemas.openxmlformats.org/markup-compatibility/2006">
          <mc:Choice Requires="x14">
            <control shapeId="4494" r:id="rId380" name="Check Box 398">
              <controlPr defaultSize="0" autoFill="0" autoLine="0" autoPict="0">
                <anchor moveWithCells="1">
                  <from>
                    <xdr:col>52</xdr:col>
                    <xdr:colOff>142875</xdr:colOff>
                    <xdr:row>273</xdr:row>
                    <xdr:rowOff>161925</xdr:rowOff>
                  </from>
                  <to>
                    <xdr:col>54</xdr:col>
                    <xdr:colOff>104775</xdr:colOff>
                    <xdr:row>275</xdr:row>
                    <xdr:rowOff>19050</xdr:rowOff>
                  </to>
                </anchor>
              </controlPr>
            </control>
          </mc:Choice>
        </mc:AlternateContent>
        <mc:AlternateContent xmlns:mc="http://schemas.openxmlformats.org/markup-compatibility/2006">
          <mc:Choice Requires="x14">
            <control shapeId="4495" r:id="rId381" name="Check Box 399">
              <controlPr defaultSize="0" autoFill="0" autoLine="0" autoPict="0">
                <anchor moveWithCells="1">
                  <from>
                    <xdr:col>13</xdr:col>
                    <xdr:colOff>142875</xdr:colOff>
                    <xdr:row>275</xdr:row>
                    <xdr:rowOff>161925</xdr:rowOff>
                  </from>
                  <to>
                    <xdr:col>15</xdr:col>
                    <xdr:colOff>104775</xdr:colOff>
                    <xdr:row>277</xdr:row>
                    <xdr:rowOff>19050</xdr:rowOff>
                  </to>
                </anchor>
              </controlPr>
            </control>
          </mc:Choice>
        </mc:AlternateContent>
        <mc:AlternateContent xmlns:mc="http://schemas.openxmlformats.org/markup-compatibility/2006">
          <mc:Choice Requires="x14">
            <control shapeId="4496" r:id="rId382" name="Check Box 400">
              <controlPr defaultSize="0" autoFill="0" autoLine="0" autoPict="0">
                <anchor moveWithCells="1">
                  <from>
                    <xdr:col>26</xdr:col>
                    <xdr:colOff>142875</xdr:colOff>
                    <xdr:row>275</xdr:row>
                    <xdr:rowOff>161925</xdr:rowOff>
                  </from>
                  <to>
                    <xdr:col>28</xdr:col>
                    <xdr:colOff>104775</xdr:colOff>
                    <xdr:row>277</xdr:row>
                    <xdr:rowOff>19050</xdr:rowOff>
                  </to>
                </anchor>
              </controlPr>
            </control>
          </mc:Choice>
        </mc:AlternateContent>
        <mc:AlternateContent xmlns:mc="http://schemas.openxmlformats.org/markup-compatibility/2006">
          <mc:Choice Requires="x14">
            <control shapeId="4497" r:id="rId383" name="Check Box 401">
              <controlPr defaultSize="0" autoFill="0" autoLine="0" autoPict="0">
                <anchor moveWithCells="1">
                  <from>
                    <xdr:col>39</xdr:col>
                    <xdr:colOff>142875</xdr:colOff>
                    <xdr:row>275</xdr:row>
                    <xdr:rowOff>161925</xdr:rowOff>
                  </from>
                  <to>
                    <xdr:col>41</xdr:col>
                    <xdr:colOff>104775</xdr:colOff>
                    <xdr:row>277</xdr:row>
                    <xdr:rowOff>19050</xdr:rowOff>
                  </to>
                </anchor>
              </controlPr>
            </control>
          </mc:Choice>
        </mc:AlternateContent>
        <mc:AlternateContent xmlns:mc="http://schemas.openxmlformats.org/markup-compatibility/2006">
          <mc:Choice Requires="x14">
            <control shapeId="4498" r:id="rId384" name="Check Box 402">
              <controlPr defaultSize="0" autoFill="0" autoLine="0" autoPict="0">
                <anchor moveWithCells="1">
                  <from>
                    <xdr:col>52</xdr:col>
                    <xdr:colOff>142875</xdr:colOff>
                    <xdr:row>275</xdr:row>
                    <xdr:rowOff>161925</xdr:rowOff>
                  </from>
                  <to>
                    <xdr:col>54</xdr:col>
                    <xdr:colOff>104775</xdr:colOff>
                    <xdr:row>277</xdr:row>
                    <xdr:rowOff>19050</xdr:rowOff>
                  </to>
                </anchor>
              </controlPr>
            </control>
          </mc:Choice>
        </mc:AlternateContent>
        <mc:AlternateContent xmlns:mc="http://schemas.openxmlformats.org/markup-compatibility/2006">
          <mc:Choice Requires="x14">
            <control shapeId="4499" r:id="rId385" name="Check Box 403">
              <controlPr defaultSize="0" autoFill="0" autoLine="0" autoPict="0">
                <anchor moveWithCells="1">
                  <from>
                    <xdr:col>13</xdr:col>
                    <xdr:colOff>142875</xdr:colOff>
                    <xdr:row>277</xdr:row>
                    <xdr:rowOff>161925</xdr:rowOff>
                  </from>
                  <to>
                    <xdr:col>15</xdr:col>
                    <xdr:colOff>104775</xdr:colOff>
                    <xdr:row>279</xdr:row>
                    <xdr:rowOff>19050</xdr:rowOff>
                  </to>
                </anchor>
              </controlPr>
            </control>
          </mc:Choice>
        </mc:AlternateContent>
        <mc:AlternateContent xmlns:mc="http://schemas.openxmlformats.org/markup-compatibility/2006">
          <mc:Choice Requires="x14">
            <control shapeId="4501" r:id="rId386" name="Check Box 405">
              <controlPr defaultSize="0" autoFill="0" autoLine="0" autoPict="0">
                <anchor moveWithCells="1">
                  <from>
                    <xdr:col>26</xdr:col>
                    <xdr:colOff>142875</xdr:colOff>
                    <xdr:row>277</xdr:row>
                    <xdr:rowOff>161925</xdr:rowOff>
                  </from>
                  <to>
                    <xdr:col>28</xdr:col>
                    <xdr:colOff>104775</xdr:colOff>
                    <xdr:row>279</xdr:row>
                    <xdr:rowOff>19050</xdr:rowOff>
                  </to>
                </anchor>
              </controlPr>
            </control>
          </mc:Choice>
        </mc:AlternateContent>
        <mc:AlternateContent xmlns:mc="http://schemas.openxmlformats.org/markup-compatibility/2006">
          <mc:Choice Requires="x14">
            <control shapeId="4503" r:id="rId387" name="Check Box 407">
              <controlPr defaultSize="0" autoFill="0" autoLine="0" autoPict="0">
                <anchor moveWithCells="1">
                  <from>
                    <xdr:col>39</xdr:col>
                    <xdr:colOff>142875</xdr:colOff>
                    <xdr:row>277</xdr:row>
                    <xdr:rowOff>161925</xdr:rowOff>
                  </from>
                  <to>
                    <xdr:col>41</xdr:col>
                    <xdr:colOff>104775</xdr:colOff>
                    <xdr:row>279</xdr:row>
                    <xdr:rowOff>19050</xdr:rowOff>
                  </to>
                </anchor>
              </controlPr>
            </control>
          </mc:Choice>
        </mc:AlternateContent>
        <mc:AlternateContent xmlns:mc="http://schemas.openxmlformats.org/markup-compatibility/2006">
          <mc:Choice Requires="x14">
            <control shapeId="4504" r:id="rId388" name="Check Box 408">
              <controlPr defaultSize="0" autoFill="0" autoLine="0" autoPict="0">
                <anchor moveWithCells="1">
                  <from>
                    <xdr:col>52</xdr:col>
                    <xdr:colOff>142875</xdr:colOff>
                    <xdr:row>277</xdr:row>
                    <xdr:rowOff>161925</xdr:rowOff>
                  </from>
                  <to>
                    <xdr:col>54</xdr:col>
                    <xdr:colOff>104775</xdr:colOff>
                    <xdr:row>279</xdr:row>
                    <xdr:rowOff>19050</xdr:rowOff>
                  </to>
                </anchor>
              </controlPr>
            </control>
          </mc:Choice>
        </mc:AlternateContent>
        <mc:AlternateContent xmlns:mc="http://schemas.openxmlformats.org/markup-compatibility/2006">
          <mc:Choice Requires="x14">
            <control shapeId="4506" r:id="rId389" name="Check Box 410">
              <controlPr defaultSize="0" autoFill="0" autoLine="0" autoPict="0">
                <anchor moveWithCells="1">
                  <from>
                    <xdr:col>13</xdr:col>
                    <xdr:colOff>142875</xdr:colOff>
                    <xdr:row>279</xdr:row>
                    <xdr:rowOff>161925</xdr:rowOff>
                  </from>
                  <to>
                    <xdr:col>15</xdr:col>
                    <xdr:colOff>104775</xdr:colOff>
                    <xdr:row>281</xdr:row>
                    <xdr:rowOff>19050</xdr:rowOff>
                  </to>
                </anchor>
              </controlPr>
            </control>
          </mc:Choice>
        </mc:AlternateContent>
        <mc:AlternateContent xmlns:mc="http://schemas.openxmlformats.org/markup-compatibility/2006">
          <mc:Choice Requires="x14">
            <control shapeId="4507" r:id="rId390" name="Check Box 411">
              <controlPr defaultSize="0" autoFill="0" autoLine="0" autoPict="0">
                <anchor moveWithCells="1">
                  <from>
                    <xdr:col>15</xdr:col>
                    <xdr:colOff>142875</xdr:colOff>
                    <xdr:row>279</xdr:row>
                    <xdr:rowOff>161925</xdr:rowOff>
                  </from>
                  <to>
                    <xdr:col>17</xdr:col>
                    <xdr:colOff>104775</xdr:colOff>
                    <xdr:row>281</xdr:row>
                    <xdr:rowOff>19050</xdr:rowOff>
                  </to>
                </anchor>
              </controlPr>
            </control>
          </mc:Choice>
        </mc:AlternateContent>
        <mc:AlternateContent xmlns:mc="http://schemas.openxmlformats.org/markup-compatibility/2006">
          <mc:Choice Requires="x14">
            <control shapeId="4508" r:id="rId391" name="Check Box 412">
              <controlPr defaultSize="0" autoFill="0" autoLine="0" autoPict="0">
                <anchor moveWithCells="1">
                  <from>
                    <xdr:col>26</xdr:col>
                    <xdr:colOff>142875</xdr:colOff>
                    <xdr:row>279</xdr:row>
                    <xdr:rowOff>161925</xdr:rowOff>
                  </from>
                  <to>
                    <xdr:col>28</xdr:col>
                    <xdr:colOff>104775</xdr:colOff>
                    <xdr:row>281</xdr:row>
                    <xdr:rowOff>19050</xdr:rowOff>
                  </to>
                </anchor>
              </controlPr>
            </control>
          </mc:Choice>
        </mc:AlternateContent>
        <mc:AlternateContent xmlns:mc="http://schemas.openxmlformats.org/markup-compatibility/2006">
          <mc:Choice Requires="x14">
            <control shapeId="4509" r:id="rId392" name="Check Box 413">
              <controlPr defaultSize="0" autoFill="0" autoLine="0" autoPict="0">
                <anchor moveWithCells="1">
                  <from>
                    <xdr:col>28</xdr:col>
                    <xdr:colOff>142875</xdr:colOff>
                    <xdr:row>279</xdr:row>
                    <xdr:rowOff>161925</xdr:rowOff>
                  </from>
                  <to>
                    <xdr:col>30</xdr:col>
                    <xdr:colOff>104775</xdr:colOff>
                    <xdr:row>281</xdr:row>
                    <xdr:rowOff>19050</xdr:rowOff>
                  </to>
                </anchor>
              </controlPr>
            </control>
          </mc:Choice>
        </mc:AlternateContent>
        <mc:AlternateContent xmlns:mc="http://schemas.openxmlformats.org/markup-compatibility/2006">
          <mc:Choice Requires="x14">
            <control shapeId="4510" r:id="rId393" name="Check Box 414">
              <controlPr defaultSize="0" autoFill="0" autoLine="0" autoPict="0">
                <anchor moveWithCells="1">
                  <from>
                    <xdr:col>39</xdr:col>
                    <xdr:colOff>142875</xdr:colOff>
                    <xdr:row>279</xdr:row>
                    <xdr:rowOff>161925</xdr:rowOff>
                  </from>
                  <to>
                    <xdr:col>41</xdr:col>
                    <xdr:colOff>104775</xdr:colOff>
                    <xdr:row>281</xdr:row>
                    <xdr:rowOff>19050</xdr:rowOff>
                  </to>
                </anchor>
              </controlPr>
            </control>
          </mc:Choice>
        </mc:AlternateContent>
        <mc:AlternateContent xmlns:mc="http://schemas.openxmlformats.org/markup-compatibility/2006">
          <mc:Choice Requires="x14">
            <control shapeId="4511" r:id="rId394" name="Check Box 415">
              <controlPr defaultSize="0" autoFill="0" autoLine="0" autoPict="0">
                <anchor moveWithCells="1">
                  <from>
                    <xdr:col>52</xdr:col>
                    <xdr:colOff>142875</xdr:colOff>
                    <xdr:row>279</xdr:row>
                    <xdr:rowOff>161925</xdr:rowOff>
                  </from>
                  <to>
                    <xdr:col>54</xdr:col>
                    <xdr:colOff>104775</xdr:colOff>
                    <xdr:row>281</xdr:row>
                    <xdr:rowOff>19050</xdr:rowOff>
                  </to>
                </anchor>
              </controlPr>
            </control>
          </mc:Choice>
        </mc:AlternateContent>
        <mc:AlternateContent xmlns:mc="http://schemas.openxmlformats.org/markup-compatibility/2006">
          <mc:Choice Requires="x14">
            <control shapeId="4512" r:id="rId395" name="Check Box 416">
              <controlPr defaultSize="0" autoFill="0" autoLine="0" autoPict="0">
                <anchor moveWithCells="1">
                  <from>
                    <xdr:col>13</xdr:col>
                    <xdr:colOff>142875</xdr:colOff>
                    <xdr:row>281</xdr:row>
                    <xdr:rowOff>161925</xdr:rowOff>
                  </from>
                  <to>
                    <xdr:col>15</xdr:col>
                    <xdr:colOff>104775</xdr:colOff>
                    <xdr:row>283</xdr:row>
                    <xdr:rowOff>19050</xdr:rowOff>
                  </to>
                </anchor>
              </controlPr>
            </control>
          </mc:Choice>
        </mc:AlternateContent>
        <mc:AlternateContent xmlns:mc="http://schemas.openxmlformats.org/markup-compatibility/2006">
          <mc:Choice Requires="x14">
            <control shapeId="4513" r:id="rId396" name="Check Box 417">
              <controlPr defaultSize="0" autoFill="0" autoLine="0" autoPict="0">
                <anchor moveWithCells="1">
                  <from>
                    <xdr:col>26</xdr:col>
                    <xdr:colOff>142875</xdr:colOff>
                    <xdr:row>281</xdr:row>
                    <xdr:rowOff>161925</xdr:rowOff>
                  </from>
                  <to>
                    <xdr:col>28</xdr:col>
                    <xdr:colOff>104775</xdr:colOff>
                    <xdr:row>283</xdr:row>
                    <xdr:rowOff>19050</xdr:rowOff>
                  </to>
                </anchor>
              </controlPr>
            </control>
          </mc:Choice>
        </mc:AlternateContent>
        <mc:AlternateContent xmlns:mc="http://schemas.openxmlformats.org/markup-compatibility/2006">
          <mc:Choice Requires="x14">
            <control shapeId="4514" r:id="rId397" name="Check Box 418">
              <controlPr defaultSize="0" autoFill="0" autoLine="0" autoPict="0">
                <anchor moveWithCells="1">
                  <from>
                    <xdr:col>28</xdr:col>
                    <xdr:colOff>142875</xdr:colOff>
                    <xdr:row>281</xdr:row>
                    <xdr:rowOff>161925</xdr:rowOff>
                  </from>
                  <to>
                    <xdr:col>30</xdr:col>
                    <xdr:colOff>104775</xdr:colOff>
                    <xdr:row>283</xdr:row>
                    <xdr:rowOff>19050</xdr:rowOff>
                  </to>
                </anchor>
              </controlPr>
            </control>
          </mc:Choice>
        </mc:AlternateContent>
        <mc:AlternateContent xmlns:mc="http://schemas.openxmlformats.org/markup-compatibility/2006">
          <mc:Choice Requires="x14">
            <control shapeId="4515" r:id="rId398" name="Check Box 419">
              <controlPr defaultSize="0" autoFill="0" autoLine="0" autoPict="0">
                <anchor moveWithCells="1">
                  <from>
                    <xdr:col>39</xdr:col>
                    <xdr:colOff>142875</xdr:colOff>
                    <xdr:row>281</xdr:row>
                    <xdr:rowOff>161925</xdr:rowOff>
                  </from>
                  <to>
                    <xdr:col>41</xdr:col>
                    <xdr:colOff>104775</xdr:colOff>
                    <xdr:row>283</xdr:row>
                    <xdr:rowOff>19050</xdr:rowOff>
                  </to>
                </anchor>
              </controlPr>
            </control>
          </mc:Choice>
        </mc:AlternateContent>
        <mc:AlternateContent xmlns:mc="http://schemas.openxmlformats.org/markup-compatibility/2006">
          <mc:Choice Requires="x14">
            <control shapeId="4517" r:id="rId399" name="Check Box 421">
              <controlPr defaultSize="0" autoFill="0" autoLine="0" autoPict="0">
                <anchor moveWithCells="1">
                  <from>
                    <xdr:col>52</xdr:col>
                    <xdr:colOff>142875</xdr:colOff>
                    <xdr:row>281</xdr:row>
                    <xdr:rowOff>161925</xdr:rowOff>
                  </from>
                  <to>
                    <xdr:col>54</xdr:col>
                    <xdr:colOff>104775</xdr:colOff>
                    <xdr:row>283</xdr:row>
                    <xdr:rowOff>19050</xdr:rowOff>
                  </to>
                </anchor>
              </controlPr>
            </control>
          </mc:Choice>
        </mc:AlternateContent>
        <mc:AlternateContent xmlns:mc="http://schemas.openxmlformats.org/markup-compatibility/2006">
          <mc:Choice Requires="x14">
            <control shapeId="4518" r:id="rId400" name="Check Box 422">
              <controlPr defaultSize="0" autoFill="0" autoLine="0" autoPict="0">
                <anchor moveWithCells="1">
                  <from>
                    <xdr:col>54</xdr:col>
                    <xdr:colOff>142875</xdr:colOff>
                    <xdr:row>281</xdr:row>
                    <xdr:rowOff>161925</xdr:rowOff>
                  </from>
                  <to>
                    <xdr:col>56</xdr:col>
                    <xdr:colOff>104775</xdr:colOff>
                    <xdr:row>283</xdr:row>
                    <xdr:rowOff>19050</xdr:rowOff>
                  </to>
                </anchor>
              </controlPr>
            </control>
          </mc:Choice>
        </mc:AlternateContent>
        <mc:AlternateContent xmlns:mc="http://schemas.openxmlformats.org/markup-compatibility/2006">
          <mc:Choice Requires="x14">
            <control shapeId="4519" r:id="rId401" name="Check Box 423">
              <controlPr defaultSize="0" autoFill="0" autoLine="0" autoPict="0">
                <anchor moveWithCells="1">
                  <from>
                    <xdr:col>13</xdr:col>
                    <xdr:colOff>142875</xdr:colOff>
                    <xdr:row>283</xdr:row>
                    <xdr:rowOff>161925</xdr:rowOff>
                  </from>
                  <to>
                    <xdr:col>15</xdr:col>
                    <xdr:colOff>104775</xdr:colOff>
                    <xdr:row>285</xdr:row>
                    <xdr:rowOff>19050</xdr:rowOff>
                  </to>
                </anchor>
              </controlPr>
            </control>
          </mc:Choice>
        </mc:AlternateContent>
        <mc:AlternateContent xmlns:mc="http://schemas.openxmlformats.org/markup-compatibility/2006">
          <mc:Choice Requires="x14">
            <control shapeId="4520" r:id="rId402" name="Check Box 424">
              <controlPr defaultSize="0" autoFill="0" autoLine="0" autoPict="0">
                <anchor moveWithCells="1">
                  <from>
                    <xdr:col>15</xdr:col>
                    <xdr:colOff>142875</xdr:colOff>
                    <xdr:row>283</xdr:row>
                    <xdr:rowOff>161925</xdr:rowOff>
                  </from>
                  <to>
                    <xdr:col>17</xdr:col>
                    <xdr:colOff>104775</xdr:colOff>
                    <xdr:row>285</xdr:row>
                    <xdr:rowOff>19050</xdr:rowOff>
                  </to>
                </anchor>
              </controlPr>
            </control>
          </mc:Choice>
        </mc:AlternateContent>
        <mc:AlternateContent xmlns:mc="http://schemas.openxmlformats.org/markup-compatibility/2006">
          <mc:Choice Requires="x14">
            <control shapeId="4521" r:id="rId403" name="Check Box 425">
              <controlPr defaultSize="0" autoFill="0" autoLine="0" autoPict="0">
                <anchor moveWithCells="1">
                  <from>
                    <xdr:col>26</xdr:col>
                    <xdr:colOff>142875</xdr:colOff>
                    <xdr:row>283</xdr:row>
                    <xdr:rowOff>161925</xdr:rowOff>
                  </from>
                  <to>
                    <xdr:col>28</xdr:col>
                    <xdr:colOff>104775</xdr:colOff>
                    <xdr:row>285</xdr:row>
                    <xdr:rowOff>19050</xdr:rowOff>
                  </to>
                </anchor>
              </controlPr>
            </control>
          </mc:Choice>
        </mc:AlternateContent>
        <mc:AlternateContent xmlns:mc="http://schemas.openxmlformats.org/markup-compatibility/2006">
          <mc:Choice Requires="x14">
            <control shapeId="4522" r:id="rId404" name="Check Box 426">
              <controlPr defaultSize="0" autoFill="0" autoLine="0" autoPict="0">
                <anchor moveWithCells="1">
                  <from>
                    <xdr:col>28</xdr:col>
                    <xdr:colOff>142875</xdr:colOff>
                    <xdr:row>283</xdr:row>
                    <xdr:rowOff>161925</xdr:rowOff>
                  </from>
                  <to>
                    <xdr:col>30</xdr:col>
                    <xdr:colOff>104775</xdr:colOff>
                    <xdr:row>285</xdr:row>
                    <xdr:rowOff>19050</xdr:rowOff>
                  </to>
                </anchor>
              </controlPr>
            </control>
          </mc:Choice>
        </mc:AlternateContent>
        <mc:AlternateContent xmlns:mc="http://schemas.openxmlformats.org/markup-compatibility/2006">
          <mc:Choice Requires="x14">
            <control shapeId="4523" r:id="rId405" name="Check Box 427">
              <controlPr defaultSize="0" autoFill="0" autoLine="0" autoPict="0">
                <anchor moveWithCells="1">
                  <from>
                    <xdr:col>39</xdr:col>
                    <xdr:colOff>142875</xdr:colOff>
                    <xdr:row>283</xdr:row>
                    <xdr:rowOff>161925</xdr:rowOff>
                  </from>
                  <to>
                    <xdr:col>41</xdr:col>
                    <xdr:colOff>104775</xdr:colOff>
                    <xdr:row>285</xdr:row>
                    <xdr:rowOff>19050</xdr:rowOff>
                  </to>
                </anchor>
              </controlPr>
            </control>
          </mc:Choice>
        </mc:AlternateContent>
        <mc:AlternateContent xmlns:mc="http://schemas.openxmlformats.org/markup-compatibility/2006">
          <mc:Choice Requires="x14">
            <control shapeId="4524" r:id="rId406" name="Check Box 428">
              <controlPr defaultSize="0" autoFill="0" autoLine="0" autoPict="0">
                <anchor moveWithCells="1">
                  <from>
                    <xdr:col>52</xdr:col>
                    <xdr:colOff>142875</xdr:colOff>
                    <xdr:row>283</xdr:row>
                    <xdr:rowOff>161925</xdr:rowOff>
                  </from>
                  <to>
                    <xdr:col>54</xdr:col>
                    <xdr:colOff>104775</xdr:colOff>
                    <xdr:row>285</xdr:row>
                    <xdr:rowOff>19050</xdr:rowOff>
                  </to>
                </anchor>
              </controlPr>
            </control>
          </mc:Choice>
        </mc:AlternateContent>
        <mc:AlternateContent xmlns:mc="http://schemas.openxmlformats.org/markup-compatibility/2006">
          <mc:Choice Requires="x14">
            <control shapeId="4525" r:id="rId407" name="Check Box 429">
              <controlPr defaultSize="0" autoFill="0" autoLine="0" autoPict="0">
                <anchor moveWithCells="1">
                  <from>
                    <xdr:col>13</xdr:col>
                    <xdr:colOff>142875</xdr:colOff>
                    <xdr:row>285</xdr:row>
                    <xdr:rowOff>161925</xdr:rowOff>
                  </from>
                  <to>
                    <xdr:col>15</xdr:col>
                    <xdr:colOff>104775</xdr:colOff>
                    <xdr:row>287</xdr:row>
                    <xdr:rowOff>19050</xdr:rowOff>
                  </to>
                </anchor>
              </controlPr>
            </control>
          </mc:Choice>
        </mc:AlternateContent>
        <mc:AlternateContent xmlns:mc="http://schemas.openxmlformats.org/markup-compatibility/2006">
          <mc:Choice Requires="x14">
            <control shapeId="4526" r:id="rId408" name="Check Box 430">
              <controlPr defaultSize="0" autoFill="0" autoLine="0" autoPict="0">
                <anchor moveWithCells="1">
                  <from>
                    <xdr:col>15</xdr:col>
                    <xdr:colOff>142875</xdr:colOff>
                    <xdr:row>285</xdr:row>
                    <xdr:rowOff>161925</xdr:rowOff>
                  </from>
                  <to>
                    <xdr:col>17</xdr:col>
                    <xdr:colOff>104775</xdr:colOff>
                    <xdr:row>287</xdr:row>
                    <xdr:rowOff>19050</xdr:rowOff>
                  </to>
                </anchor>
              </controlPr>
            </control>
          </mc:Choice>
        </mc:AlternateContent>
        <mc:AlternateContent xmlns:mc="http://schemas.openxmlformats.org/markup-compatibility/2006">
          <mc:Choice Requires="x14">
            <control shapeId="4527" r:id="rId409" name="Check Box 431">
              <controlPr defaultSize="0" autoFill="0" autoLine="0" autoPict="0">
                <anchor moveWithCells="1">
                  <from>
                    <xdr:col>26</xdr:col>
                    <xdr:colOff>142875</xdr:colOff>
                    <xdr:row>285</xdr:row>
                    <xdr:rowOff>161925</xdr:rowOff>
                  </from>
                  <to>
                    <xdr:col>28</xdr:col>
                    <xdr:colOff>104775</xdr:colOff>
                    <xdr:row>287</xdr:row>
                    <xdr:rowOff>19050</xdr:rowOff>
                  </to>
                </anchor>
              </controlPr>
            </control>
          </mc:Choice>
        </mc:AlternateContent>
        <mc:AlternateContent xmlns:mc="http://schemas.openxmlformats.org/markup-compatibility/2006">
          <mc:Choice Requires="x14">
            <control shapeId="4528" r:id="rId410" name="Check Box 432">
              <controlPr defaultSize="0" autoFill="0" autoLine="0" autoPict="0">
                <anchor moveWithCells="1">
                  <from>
                    <xdr:col>39</xdr:col>
                    <xdr:colOff>142875</xdr:colOff>
                    <xdr:row>285</xdr:row>
                    <xdr:rowOff>161925</xdr:rowOff>
                  </from>
                  <to>
                    <xdr:col>41</xdr:col>
                    <xdr:colOff>104775</xdr:colOff>
                    <xdr:row>287</xdr:row>
                    <xdr:rowOff>19050</xdr:rowOff>
                  </to>
                </anchor>
              </controlPr>
            </control>
          </mc:Choice>
        </mc:AlternateContent>
        <mc:AlternateContent xmlns:mc="http://schemas.openxmlformats.org/markup-compatibility/2006">
          <mc:Choice Requires="x14">
            <control shapeId="4529" r:id="rId411" name="Check Box 433">
              <controlPr defaultSize="0" autoFill="0" autoLine="0" autoPict="0">
                <anchor moveWithCells="1">
                  <from>
                    <xdr:col>52</xdr:col>
                    <xdr:colOff>142875</xdr:colOff>
                    <xdr:row>285</xdr:row>
                    <xdr:rowOff>161925</xdr:rowOff>
                  </from>
                  <to>
                    <xdr:col>54</xdr:col>
                    <xdr:colOff>104775</xdr:colOff>
                    <xdr:row>287</xdr:row>
                    <xdr:rowOff>19050</xdr:rowOff>
                  </to>
                </anchor>
              </controlPr>
            </control>
          </mc:Choice>
        </mc:AlternateContent>
        <mc:AlternateContent xmlns:mc="http://schemas.openxmlformats.org/markup-compatibility/2006">
          <mc:Choice Requires="x14">
            <control shapeId="4530" r:id="rId412" name="Check Box 434">
              <controlPr defaultSize="0" autoFill="0" autoLine="0" autoPict="0">
                <anchor moveWithCells="1">
                  <from>
                    <xdr:col>13</xdr:col>
                    <xdr:colOff>142875</xdr:colOff>
                    <xdr:row>287</xdr:row>
                    <xdr:rowOff>161925</xdr:rowOff>
                  </from>
                  <to>
                    <xdr:col>15</xdr:col>
                    <xdr:colOff>104775</xdr:colOff>
                    <xdr:row>289</xdr:row>
                    <xdr:rowOff>19050</xdr:rowOff>
                  </to>
                </anchor>
              </controlPr>
            </control>
          </mc:Choice>
        </mc:AlternateContent>
        <mc:AlternateContent xmlns:mc="http://schemas.openxmlformats.org/markup-compatibility/2006">
          <mc:Choice Requires="x14">
            <control shapeId="4531" r:id="rId413" name="Check Box 435">
              <controlPr defaultSize="0" autoFill="0" autoLine="0" autoPict="0">
                <anchor moveWithCells="1">
                  <from>
                    <xdr:col>26</xdr:col>
                    <xdr:colOff>142875</xdr:colOff>
                    <xdr:row>287</xdr:row>
                    <xdr:rowOff>161925</xdr:rowOff>
                  </from>
                  <to>
                    <xdr:col>28</xdr:col>
                    <xdr:colOff>104775</xdr:colOff>
                    <xdr:row>289</xdr:row>
                    <xdr:rowOff>19050</xdr:rowOff>
                  </to>
                </anchor>
              </controlPr>
            </control>
          </mc:Choice>
        </mc:AlternateContent>
        <mc:AlternateContent xmlns:mc="http://schemas.openxmlformats.org/markup-compatibility/2006">
          <mc:Choice Requires="x14">
            <control shapeId="4533" r:id="rId414" name="Check Box 437">
              <controlPr defaultSize="0" autoFill="0" autoLine="0" autoPict="0">
                <anchor moveWithCells="1">
                  <from>
                    <xdr:col>39</xdr:col>
                    <xdr:colOff>142875</xdr:colOff>
                    <xdr:row>287</xdr:row>
                    <xdr:rowOff>161925</xdr:rowOff>
                  </from>
                  <to>
                    <xdr:col>41</xdr:col>
                    <xdr:colOff>104775</xdr:colOff>
                    <xdr:row>289</xdr:row>
                    <xdr:rowOff>19050</xdr:rowOff>
                  </to>
                </anchor>
              </controlPr>
            </control>
          </mc:Choice>
        </mc:AlternateContent>
        <mc:AlternateContent xmlns:mc="http://schemas.openxmlformats.org/markup-compatibility/2006">
          <mc:Choice Requires="x14">
            <control shapeId="4534" r:id="rId415" name="Check Box 438">
              <controlPr defaultSize="0" autoFill="0" autoLine="0" autoPict="0">
                <anchor moveWithCells="1">
                  <from>
                    <xdr:col>52</xdr:col>
                    <xdr:colOff>142875</xdr:colOff>
                    <xdr:row>287</xdr:row>
                    <xdr:rowOff>161925</xdr:rowOff>
                  </from>
                  <to>
                    <xdr:col>54</xdr:col>
                    <xdr:colOff>104775</xdr:colOff>
                    <xdr:row>289</xdr:row>
                    <xdr:rowOff>19050</xdr:rowOff>
                  </to>
                </anchor>
              </controlPr>
            </control>
          </mc:Choice>
        </mc:AlternateContent>
        <mc:AlternateContent xmlns:mc="http://schemas.openxmlformats.org/markup-compatibility/2006">
          <mc:Choice Requires="x14">
            <control shapeId="4535" r:id="rId416" name="Check Box 439">
              <controlPr defaultSize="0" autoFill="0" autoLine="0" autoPict="0">
                <anchor moveWithCells="1">
                  <from>
                    <xdr:col>13</xdr:col>
                    <xdr:colOff>142875</xdr:colOff>
                    <xdr:row>289</xdr:row>
                    <xdr:rowOff>161925</xdr:rowOff>
                  </from>
                  <to>
                    <xdr:col>15</xdr:col>
                    <xdr:colOff>104775</xdr:colOff>
                    <xdr:row>291</xdr:row>
                    <xdr:rowOff>19050</xdr:rowOff>
                  </to>
                </anchor>
              </controlPr>
            </control>
          </mc:Choice>
        </mc:AlternateContent>
        <mc:AlternateContent xmlns:mc="http://schemas.openxmlformats.org/markup-compatibility/2006">
          <mc:Choice Requires="x14">
            <control shapeId="4537" r:id="rId417" name="Check Box 441">
              <controlPr defaultSize="0" autoFill="0" autoLine="0" autoPict="0">
                <anchor moveWithCells="1">
                  <from>
                    <xdr:col>26</xdr:col>
                    <xdr:colOff>142875</xdr:colOff>
                    <xdr:row>289</xdr:row>
                    <xdr:rowOff>161925</xdr:rowOff>
                  </from>
                  <to>
                    <xdr:col>28</xdr:col>
                    <xdr:colOff>104775</xdr:colOff>
                    <xdr:row>291</xdr:row>
                    <xdr:rowOff>19050</xdr:rowOff>
                  </to>
                </anchor>
              </controlPr>
            </control>
          </mc:Choice>
        </mc:AlternateContent>
        <mc:AlternateContent xmlns:mc="http://schemas.openxmlformats.org/markup-compatibility/2006">
          <mc:Choice Requires="x14">
            <control shapeId="4538" r:id="rId418" name="Check Box 442">
              <controlPr defaultSize="0" autoFill="0" autoLine="0" autoPict="0">
                <anchor moveWithCells="1">
                  <from>
                    <xdr:col>39</xdr:col>
                    <xdr:colOff>142875</xdr:colOff>
                    <xdr:row>289</xdr:row>
                    <xdr:rowOff>161925</xdr:rowOff>
                  </from>
                  <to>
                    <xdr:col>41</xdr:col>
                    <xdr:colOff>104775</xdr:colOff>
                    <xdr:row>291</xdr:row>
                    <xdr:rowOff>19050</xdr:rowOff>
                  </to>
                </anchor>
              </controlPr>
            </control>
          </mc:Choice>
        </mc:AlternateContent>
        <mc:AlternateContent xmlns:mc="http://schemas.openxmlformats.org/markup-compatibility/2006">
          <mc:Choice Requires="x14">
            <control shapeId="4539" r:id="rId419" name="Check Box 443">
              <controlPr defaultSize="0" autoFill="0" autoLine="0" autoPict="0">
                <anchor moveWithCells="1">
                  <from>
                    <xdr:col>52</xdr:col>
                    <xdr:colOff>142875</xdr:colOff>
                    <xdr:row>289</xdr:row>
                    <xdr:rowOff>161925</xdr:rowOff>
                  </from>
                  <to>
                    <xdr:col>54</xdr:col>
                    <xdr:colOff>104775</xdr:colOff>
                    <xdr:row>291</xdr:row>
                    <xdr:rowOff>19050</xdr:rowOff>
                  </to>
                </anchor>
              </controlPr>
            </control>
          </mc:Choice>
        </mc:AlternateContent>
        <mc:AlternateContent xmlns:mc="http://schemas.openxmlformats.org/markup-compatibility/2006">
          <mc:Choice Requires="x14">
            <control shapeId="4540" r:id="rId420" name="Check Box 444">
              <controlPr defaultSize="0" autoFill="0" autoLine="0" autoPict="0">
                <anchor moveWithCells="1">
                  <from>
                    <xdr:col>13</xdr:col>
                    <xdr:colOff>142875</xdr:colOff>
                    <xdr:row>291</xdr:row>
                    <xdr:rowOff>161925</xdr:rowOff>
                  </from>
                  <to>
                    <xdr:col>15</xdr:col>
                    <xdr:colOff>104775</xdr:colOff>
                    <xdr:row>293</xdr:row>
                    <xdr:rowOff>19050</xdr:rowOff>
                  </to>
                </anchor>
              </controlPr>
            </control>
          </mc:Choice>
        </mc:AlternateContent>
        <mc:AlternateContent xmlns:mc="http://schemas.openxmlformats.org/markup-compatibility/2006">
          <mc:Choice Requires="x14">
            <control shapeId="4541" r:id="rId421" name="Check Box 445">
              <controlPr defaultSize="0" autoFill="0" autoLine="0" autoPict="0">
                <anchor moveWithCells="1">
                  <from>
                    <xdr:col>26</xdr:col>
                    <xdr:colOff>142875</xdr:colOff>
                    <xdr:row>291</xdr:row>
                    <xdr:rowOff>161925</xdr:rowOff>
                  </from>
                  <to>
                    <xdr:col>28</xdr:col>
                    <xdr:colOff>104775</xdr:colOff>
                    <xdr:row>293</xdr:row>
                    <xdr:rowOff>19050</xdr:rowOff>
                  </to>
                </anchor>
              </controlPr>
            </control>
          </mc:Choice>
        </mc:AlternateContent>
        <mc:AlternateContent xmlns:mc="http://schemas.openxmlformats.org/markup-compatibility/2006">
          <mc:Choice Requires="x14">
            <control shapeId="4543" r:id="rId422" name="Check Box 447">
              <controlPr defaultSize="0" autoFill="0" autoLine="0" autoPict="0">
                <anchor moveWithCells="1">
                  <from>
                    <xdr:col>39</xdr:col>
                    <xdr:colOff>142875</xdr:colOff>
                    <xdr:row>291</xdr:row>
                    <xdr:rowOff>161925</xdr:rowOff>
                  </from>
                  <to>
                    <xdr:col>41</xdr:col>
                    <xdr:colOff>104775</xdr:colOff>
                    <xdr:row>293</xdr:row>
                    <xdr:rowOff>19050</xdr:rowOff>
                  </to>
                </anchor>
              </controlPr>
            </control>
          </mc:Choice>
        </mc:AlternateContent>
        <mc:AlternateContent xmlns:mc="http://schemas.openxmlformats.org/markup-compatibility/2006">
          <mc:Choice Requires="x14">
            <control shapeId="4545" r:id="rId423" name="Check Box 449">
              <controlPr defaultSize="0" autoFill="0" autoLine="0" autoPict="0">
                <anchor moveWithCells="1">
                  <from>
                    <xdr:col>52</xdr:col>
                    <xdr:colOff>142875</xdr:colOff>
                    <xdr:row>291</xdr:row>
                    <xdr:rowOff>161925</xdr:rowOff>
                  </from>
                  <to>
                    <xdr:col>54</xdr:col>
                    <xdr:colOff>104775</xdr:colOff>
                    <xdr:row>293</xdr:row>
                    <xdr:rowOff>19050</xdr:rowOff>
                  </to>
                </anchor>
              </controlPr>
            </control>
          </mc:Choice>
        </mc:AlternateContent>
        <mc:AlternateContent xmlns:mc="http://schemas.openxmlformats.org/markup-compatibility/2006">
          <mc:Choice Requires="x14">
            <control shapeId="4546" r:id="rId424" name="Check Box 450">
              <controlPr defaultSize="0" autoFill="0" autoLine="0" autoPict="0">
                <anchor moveWithCells="1">
                  <from>
                    <xdr:col>13</xdr:col>
                    <xdr:colOff>142875</xdr:colOff>
                    <xdr:row>293</xdr:row>
                    <xdr:rowOff>161925</xdr:rowOff>
                  </from>
                  <to>
                    <xdr:col>15</xdr:col>
                    <xdr:colOff>104775</xdr:colOff>
                    <xdr:row>295</xdr:row>
                    <xdr:rowOff>19050</xdr:rowOff>
                  </to>
                </anchor>
              </controlPr>
            </control>
          </mc:Choice>
        </mc:AlternateContent>
        <mc:AlternateContent xmlns:mc="http://schemas.openxmlformats.org/markup-compatibility/2006">
          <mc:Choice Requires="x14">
            <control shapeId="4548" r:id="rId425" name="Check Box 452">
              <controlPr defaultSize="0" autoFill="0" autoLine="0" autoPict="0">
                <anchor moveWithCells="1">
                  <from>
                    <xdr:col>26</xdr:col>
                    <xdr:colOff>142875</xdr:colOff>
                    <xdr:row>293</xdr:row>
                    <xdr:rowOff>161925</xdr:rowOff>
                  </from>
                  <to>
                    <xdr:col>28</xdr:col>
                    <xdr:colOff>104775</xdr:colOff>
                    <xdr:row>295</xdr:row>
                    <xdr:rowOff>19050</xdr:rowOff>
                  </to>
                </anchor>
              </controlPr>
            </control>
          </mc:Choice>
        </mc:AlternateContent>
        <mc:AlternateContent xmlns:mc="http://schemas.openxmlformats.org/markup-compatibility/2006">
          <mc:Choice Requires="x14">
            <control shapeId="4549" r:id="rId426" name="Check Box 453">
              <controlPr defaultSize="0" autoFill="0" autoLine="0" autoPict="0">
                <anchor moveWithCells="1">
                  <from>
                    <xdr:col>39</xdr:col>
                    <xdr:colOff>142875</xdr:colOff>
                    <xdr:row>293</xdr:row>
                    <xdr:rowOff>161925</xdr:rowOff>
                  </from>
                  <to>
                    <xdr:col>41</xdr:col>
                    <xdr:colOff>104775</xdr:colOff>
                    <xdr:row>295</xdr:row>
                    <xdr:rowOff>19050</xdr:rowOff>
                  </to>
                </anchor>
              </controlPr>
            </control>
          </mc:Choice>
        </mc:AlternateContent>
        <mc:AlternateContent xmlns:mc="http://schemas.openxmlformats.org/markup-compatibility/2006">
          <mc:Choice Requires="x14">
            <control shapeId="4550" r:id="rId427" name="Check Box 454">
              <controlPr defaultSize="0" autoFill="0" autoLine="0" autoPict="0">
                <anchor moveWithCells="1">
                  <from>
                    <xdr:col>52</xdr:col>
                    <xdr:colOff>142875</xdr:colOff>
                    <xdr:row>293</xdr:row>
                    <xdr:rowOff>161925</xdr:rowOff>
                  </from>
                  <to>
                    <xdr:col>54</xdr:col>
                    <xdr:colOff>104775</xdr:colOff>
                    <xdr:row>295</xdr:row>
                    <xdr:rowOff>19050</xdr:rowOff>
                  </to>
                </anchor>
              </controlPr>
            </control>
          </mc:Choice>
        </mc:AlternateContent>
        <mc:AlternateContent xmlns:mc="http://schemas.openxmlformats.org/markup-compatibility/2006">
          <mc:Choice Requires="x14">
            <control shapeId="4552" r:id="rId428" name="Check Box 456">
              <controlPr defaultSize="0" autoFill="0" autoLine="0" autoPict="0">
                <anchor moveWithCells="1">
                  <from>
                    <xdr:col>13</xdr:col>
                    <xdr:colOff>142875</xdr:colOff>
                    <xdr:row>295</xdr:row>
                    <xdr:rowOff>161925</xdr:rowOff>
                  </from>
                  <to>
                    <xdr:col>15</xdr:col>
                    <xdr:colOff>104775</xdr:colOff>
                    <xdr:row>297</xdr:row>
                    <xdr:rowOff>19050</xdr:rowOff>
                  </to>
                </anchor>
              </controlPr>
            </control>
          </mc:Choice>
        </mc:AlternateContent>
        <mc:AlternateContent xmlns:mc="http://schemas.openxmlformats.org/markup-compatibility/2006">
          <mc:Choice Requires="x14">
            <control shapeId="4553" r:id="rId429" name="Check Box 457">
              <controlPr defaultSize="0" autoFill="0" autoLine="0" autoPict="0">
                <anchor moveWithCells="1">
                  <from>
                    <xdr:col>26</xdr:col>
                    <xdr:colOff>142875</xdr:colOff>
                    <xdr:row>295</xdr:row>
                    <xdr:rowOff>161925</xdr:rowOff>
                  </from>
                  <to>
                    <xdr:col>28</xdr:col>
                    <xdr:colOff>104775</xdr:colOff>
                    <xdr:row>297</xdr:row>
                    <xdr:rowOff>19050</xdr:rowOff>
                  </to>
                </anchor>
              </controlPr>
            </control>
          </mc:Choice>
        </mc:AlternateContent>
        <mc:AlternateContent xmlns:mc="http://schemas.openxmlformats.org/markup-compatibility/2006">
          <mc:Choice Requires="x14">
            <control shapeId="4554" r:id="rId430" name="Check Box 458">
              <controlPr defaultSize="0" autoFill="0" autoLine="0" autoPict="0">
                <anchor moveWithCells="1">
                  <from>
                    <xdr:col>39</xdr:col>
                    <xdr:colOff>142875</xdr:colOff>
                    <xdr:row>295</xdr:row>
                    <xdr:rowOff>161925</xdr:rowOff>
                  </from>
                  <to>
                    <xdr:col>41</xdr:col>
                    <xdr:colOff>104775</xdr:colOff>
                    <xdr:row>297</xdr:row>
                    <xdr:rowOff>19050</xdr:rowOff>
                  </to>
                </anchor>
              </controlPr>
            </control>
          </mc:Choice>
        </mc:AlternateContent>
        <mc:AlternateContent xmlns:mc="http://schemas.openxmlformats.org/markup-compatibility/2006">
          <mc:Choice Requires="x14">
            <control shapeId="4555" r:id="rId431" name="Check Box 459">
              <controlPr defaultSize="0" autoFill="0" autoLine="0" autoPict="0">
                <anchor moveWithCells="1">
                  <from>
                    <xdr:col>52</xdr:col>
                    <xdr:colOff>142875</xdr:colOff>
                    <xdr:row>295</xdr:row>
                    <xdr:rowOff>161925</xdr:rowOff>
                  </from>
                  <to>
                    <xdr:col>54</xdr:col>
                    <xdr:colOff>104775</xdr:colOff>
                    <xdr:row>297</xdr:row>
                    <xdr:rowOff>19050</xdr:rowOff>
                  </to>
                </anchor>
              </controlPr>
            </control>
          </mc:Choice>
        </mc:AlternateContent>
        <mc:AlternateContent xmlns:mc="http://schemas.openxmlformats.org/markup-compatibility/2006">
          <mc:Choice Requires="x14">
            <control shapeId="4556" r:id="rId432" name="Check Box 460">
              <controlPr defaultSize="0" autoFill="0" autoLine="0" autoPict="0">
                <anchor moveWithCells="1">
                  <from>
                    <xdr:col>13</xdr:col>
                    <xdr:colOff>142875</xdr:colOff>
                    <xdr:row>297</xdr:row>
                    <xdr:rowOff>161925</xdr:rowOff>
                  </from>
                  <to>
                    <xdr:col>15</xdr:col>
                    <xdr:colOff>104775</xdr:colOff>
                    <xdr:row>299</xdr:row>
                    <xdr:rowOff>19050</xdr:rowOff>
                  </to>
                </anchor>
              </controlPr>
            </control>
          </mc:Choice>
        </mc:AlternateContent>
        <mc:AlternateContent xmlns:mc="http://schemas.openxmlformats.org/markup-compatibility/2006">
          <mc:Choice Requires="x14">
            <control shapeId="4558" r:id="rId433" name="Check Box 462">
              <controlPr defaultSize="0" autoFill="0" autoLine="0" autoPict="0">
                <anchor moveWithCells="1">
                  <from>
                    <xdr:col>26</xdr:col>
                    <xdr:colOff>142875</xdr:colOff>
                    <xdr:row>297</xdr:row>
                    <xdr:rowOff>161925</xdr:rowOff>
                  </from>
                  <to>
                    <xdr:col>28</xdr:col>
                    <xdr:colOff>104775</xdr:colOff>
                    <xdr:row>299</xdr:row>
                    <xdr:rowOff>19050</xdr:rowOff>
                  </to>
                </anchor>
              </controlPr>
            </control>
          </mc:Choice>
        </mc:AlternateContent>
        <mc:AlternateContent xmlns:mc="http://schemas.openxmlformats.org/markup-compatibility/2006">
          <mc:Choice Requires="x14">
            <control shapeId="4559" r:id="rId434" name="Check Box 463">
              <controlPr defaultSize="0" autoFill="0" autoLine="0" autoPict="0">
                <anchor moveWithCells="1">
                  <from>
                    <xdr:col>39</xdr:col>
                    <xdr:colOff>142875</xdr:colOff>
                    <xdr:row>297</xdr:row>
                    <xdr:rowOff>161925</xdr:rowOff>
                  </from>
                  <to>
                    <xdr:col>41</xdr:col>
                    <xdr:colOff>104775</xdr:colOff>
                    <xdr:row>299</xdr:row>
                    <xdr:rowOff>19050</xdr:rowOff>
                  </to>
                </anchor>
              </controlPr>
            </control>
          </mc:Choice>
        </mc:AlternateContent>
        <mc:AlternateContent xmlns:mc="http://schemas.openxmlformats.org/markup-compatibility/2006">
          <mc:Choice Requires="x14">
            <control shapeId="4560" r:id="rId435" name="Check Box 464">
              <controlPr defaultSize="0" autoFill="0" autoLine="0" autoPict="0">
                <anchor moveWithCells="1">
                  <from>
                    <xdr:col>52</xdr:col>
                    <xdr:colOff>142875</xdr:colOff>
                    <xdr:row>297</xdr:row>
                    <xdr:rowOff>161925</xdr:rowOff>
                  </from>
                  <to>
                    <xdr:col>54</xdr:col>
                    <xdr:colOff>104775</xdr:colOff>
                    <xdr:row>299</xdr:row>
                    <xdr:rowOff>19050</xdr:rowOff>
                  </to>
                </anchor>
              </controlPr>
            </control>
          </mc:Choice>
        </mc:AlternateContent>
        <mc:AlternateContent xmlns:mc="http://schemas.openxmlformats.org/markup-compatibility/2006">
          <mc:Choice Requires="x14">
            <control shapeId="4561" r:id="rId436" name="Check Box 465">
              <controlPr defaultSize="0" autoFill="0" autoLine="0" autoPict="0">
                <anchor moveWithCells="1">
                  <from>
                    <xdr:col>13</xdr:col>
                    <xdr:colOff>142875</xdr:colOff>
                    <xdr:row>299</xdr:row>
                    <xdr:rowOff>161925</xdr:rowOff>
                  </from>
                  <to>
                    <xdr:col>15</xdr:col>
                    <xdr:colOff>104775</xdr:colOff>
                    <xdr:row>301</xdr:row>
                    <xdr:rowOff>19050</xdr:rowOff>
                  </to>
                </anchor>
              </controlPr>
            </control>
          </mc:Choice>
        </mc:AlternateContent>
        <mc:AlternateContent xmlns:mc="http://schemas.openxmlformats.org/markup-compatibility/2006">
          <mc:Choice Requires="x14">
            <control shapeId="4562" r:id="rId437" name="Check Box 466">
              <controlPr defaultSize="0" autoFill="0" autoLine="0" autoPict="0">
                <anchor moveWithCells="1">
                  <from>
                    <xdr:col>26</xdr:col>
                    <xdr:colOff>142875</xdr:colOff>
                    <xdr:row>299</xdr:row>
                    <xdr:rowOff>161925</xdr:rowOff>
                  </from>
                  <to>
                    <xdr:col>28</xdr:col>
                    <xdr:colOff>104775</xdr:colOff>
                    <xdr:row>301</xdr:row>
                    <xdr:rowOff>19050</xdr:rowOff>
                  </to>
                </anchor>
              </controlPr>
            </control>
          </mc:Choice>
        </mc:AlternateContent>
        <mc:AlternateContent xmlns:mc="http://schemas.openxmlformats.org/markup-compatibility/2006">
          <mc:Choice Requires="x14">
            <control shapeId="4563" r:id="rId438" name="Check Box 467">
              <controlPr defaultSize="0" autoFill="0" autoLine="0" autoPict="0">
                <anchor moveWithCells="1">
                  <from>
                    <xdr:col>39</xdr:col>
                    <xdr:colOff>142875</xdr:colOff>
                    <xdr:row>299</xdr:row>
                    <xdr:rowOff>161925</xdr:rowOff>
                  </from>
                  <to>
                    <xdr:col>41</xdr:col>
                    <xdr:colOff>104775</xdr:colOff>
                    <xdr:row>301</xdr:row>
                    <xdr:rowOff>19050</xdr:rowOff>
                  </to>
                </anchor>
              </controlPr>
            </control>
          </mc:Choice>
        </mc:AlternateContent>
        <mc:AlternateContent xmlns:mc="http://schemas.openxmlformats.org/markup-compatibility/2006">
          <mc:Choice Requires="x14">
            <control shapeId="4565" r:id="rId439" name="Check Box 469">
              <controlPr defaultSize="0" autoFill="0" autoLine="0" autoPict="0">
                <anchor moveWithCells="1">
                  <from>
                    <xdr:col>52</xdr:col>
                    <xdr:colOff>142875</xdr:colOff>
                    <xdr:row>299</xdr:row>
                    <xdr:rowOff>161925</xdr:rowOff>
                  </from>
                  <to>
                    <xdr:col>54</xdr:col>
                    <xdr:colOff>104775</xdr:colOff>
                    <xdr:row>301</xdr:row>
                    <xdr:rowOff>19050</xdr:rowOff>
                  </to>
                </anchor>
              </controlPr>
            </control>
          </mc:Choice>
        </mc:AlternateContent>
        <mc:AlternateContent xmlns:mc="http://schemas.openxmlformats.org/markup-compatibility/2006">
          <mc:Choice Requires="x14">
            <control shapeId="4566" r:id="rId440" name="Check Box 470">
              <controlPr defaultSize="0" autoFill="0" autoLine="0" autoPict="0">
                <anchor moveWithCells="1">
                  <from>
                    <xdr:col>13</xdr:col>
                    <xdr:colOff>142875</xdr:colOff>
                    <xdr:row>301</xdr:row>
                    <xdr:rowOff>161925</xdr:rowOff>
                  </from>
                  <to>
                    <xdr:col>15</xdr:col>
                    <xdr:colOff>104775</xdr:colOff>
                    <xdr:row>303</xdr:row>
                    <xdr:rowOff>19050</xdr:rowOff>
                  </to>
                </anchor>
              </controlPr>
            </control>
          </mc:Choice>
        </mc:AlternateContent>
        <mc:AlternateContent xmlns:mc="http://schemas.openxmlformats.org/markup-compatibility/2006">
          <mc:Choice Requires="x14">
            <control shapeId="4567" r:id="rId441" name="Check Box 471">
              <controlPr defaultSize="0" autoFill="0" autoLine="0" autoPict="0">
                <anchor moveWithCells="1">
                  <from>
                    <xdr:col>26</xdr:col>
                    <xdr:colOff>142875</xdr:colOff>
                    <xdr:row>301</xdr:row>
                    <xdr:rowOff>161925</xdr:rowOff>
                  </from>
                  <to>
                    <xdr:col>28</xdr:col>
                    <xdr:colOff>104775</xdr:colOff>
                    <xdr:row>303</xdr:row>
                    <xdr:rowOff>19050</xdr:rowOff>
                  </to>
                </anchor>
              </controlPr>
            </control>
          </mc:Choice>
        </mc:AlternateContent>
        <mc:AlternateContent xmlns:mc="http://schemas.openxmlformats.org/markup-compatibility/2006">
          <mc:Choice Requires="x14">
            <control shapeId="4568" r:id="rId442" name="Check Box 472">
              <controlPr defaultSize="0" autoFill="0" autoLine="0" autoPict="0">
                <anchor moveWithCells="1">
                  <from>
                    <xdr:col>39</xdr:col>
                    <xdr:colOff>142875</xdr:colOff>
                    <xdr:row>301</xdr:row>
                    <xdr:rowOff>161925</xdr:rowOff>
                  </from>
                  <to>
                    <xdr:col>41</xdr:col>
                    <xdr:colOff>104775</xdr:colOff>
                    <xdr:row>303</xdr:row>
                    <xdr:rowOff>19050</xdr:rowOff>
                  </to>
                </anchor>
              </controlPr>
            </control>
          </mc:Choice>
        </mc:AlternateContent>
        <mc:AlternateContent xmlns:mc="http://schemas.openxmlformats.org/markup-compatibility/2006">
          <mc:Choice Requires="x14">
            <control shapeId="4570" r:id="rId443" name="Check Box 474">
              <controlPr defaultSize="0" autoFill="0" autoLine="0" autoPict="0">
                <anchor moveWithCells="1">
                  <from>
                    <xdr:col>52</xdr:col>
                    <xdr:colOff>142875</xdr:colOff>
                    <xdr:row>301</xdr:row>
                    <xdr:rowOff>161925</xdr:rowOff>
                  </from>
                  <to>
                    <xdr:col>54</xdr:col>
                    <xdr:colOff>104775</xdr:colOff>
                    <xdr:row>303</xdr:row>
                    <xdr:rowOff>19050</xdr:rowOff>
                  </to>
                </anchor>
              </controlPr>
            </control>
          </mc:Choice>
        </mc:AlternateContent>
        <mc:AlternateContent xmlns:mc="http://schemas.openxmlformats.org/markup-compatibility/2006">
          <mc:Choice Requires="x14">
            <control shapeId="4571" r:id="rId444" name="Check Box 475">
              <controlPr defaultSize="0" autoFill="0" autoLine="0" autoPict="0">
                <anchor moveWithCells="1">
                  <from>
                    <xdr:col>13</xdr:col>
                    <xdr:colOff>142875</xdr:colOff>
                    <xdr:row>303</xdr:row>
                    <xdr:rowOff>161925</xdr:rowOff>
                  </from>
                  <to>
                    <xdr:col>15</xdr:col>
                    <xdr:colOff>104775</xdr:colOff>
                    <xdr:row>305</xdr:row>
                    <xdr:rowOff>19050</xdr:rowOff>
                  </to>
                </anchor>
              </controlPr>
            </control>
          </mc:Choice>
        </mc:AlternateContent>
        <mc:AlternateContent xmlns:mc="http://schemas.openxmlformats.org/markup-compatibility/2006">
          <mc:Choice Requires="x14">
            <control shapeId="4573" r:id="rId445" name="Check Box 477">
              <controlPr defaultSize="0" autoFill="0" autoLine="0" autoPict="0">
                <anchor moveWithCells="1">
                  <from>
                    <xdr:col>26</xdr:col>
                    <xdr:colOff>142875</xdr:colOff>
                    <xdr:row>303</xdr:row>
                    <xdr:rowOff>161925</xdr:rowOff>
                  </from>
                  <to>
                    <xdr:col>28</xdr:col>
                    <xdr:colOff>104775</xdr:colOff>
                    <xdr:row>305</xdr:row>
                    <xdr:rowOff>19050</xdr:rowOff>
                  </to>
                </anchor>
              </controlPr>
            </control>
          </mc:Choice>
        </mc:AlternateContent>
        <mc:AlternateContent xmlns:mc="http://schemas.openxmlformats.org/markup-compatibility/2006">
          <mc:Choice Requires="x14">
            <control shapeId="4574" r:id="rId446" name="Check Box 478">
              <controlPr defaultSize="0" autoFill="0" autoLine="0" autoPict="0">
                <anchor moveWithCells="1">
                  <from>
                    <xdr:col>39</xdr:col>
                    <xdr:colOff>142875</xdr:colOff>
                    <xdr:row>303</xdr:row>
                    <xdr:rowOff>161925</xdr:rowOff>
                  </from>
                  <to>
                    <xdr:col>41</xdr:col>
                    <xdr:colOff>104775</xdr:colOff>
                    <xdr:row>305</xdr:row>
                    <xdr:rowOff>19050</xdr:rowOff>
                  </to>
                </anchor>
              </controlPr>
            </control>
          </mc:Choice>
        </mc:AlternateContent>
        <mc:AlternateContent xmlns:mc="http://schemas.openxmlformats.org/markup-compatibility/2006">
          <mc:Choice Requires="x14">
            <control shapeId="4576" r:id="rId447" name="Check Box 480">
              <controlPr defaultSize="0" autoFill="0" autoLine="0" autoPict="0">
                <anchor moveWithCells="1">
                  <from>
                    <xdr:col>52</xdr:col>
                    <xdr:colOff>142875</xdr:colOff>
                    <xdr:row>303</xdr:row>
                    <xdr:rowOff>161925</xdr:rowOff>
                  </from>
                  <to>
                    <xdr:col>54</xdr:col>
                    <xdr:colOff>104775</xdr:colOff>
                    <xdr:row>305</xdr:row>
                    <xdr:rowOff>19050</xdr:rowOff>
                  </to>
                </anchor>
              </controlPr>
            </control>
          </mc:Choice>
        </mc:AlternateContent>
        <mc:AlternateContent xmlns:mc="http://schemas.openxmlformats.org/markup-compatibility/2006">
          <mc:Choice Requires="x14">
            <control shapeId="4584" r:id="rId448" name="Check Box 488">
              <controlPr defaultSize="0" autoFill="0" autoLine="0" autoPict="0">
                <anchor moveWithCells="1">
                  <from>
                    <xdr:col>13</xdr:col>
                    <xdr:colOff>142875</xdr:colOff>
                    <xdr:row>307</xdr:row>
                    <xdr:rowOff>161925</xdr:rowOff>
                  </from>
                  <to>
                    <xdr:col>15</xdr:col>
                    <xdr:colOff>104775</xdr:colOff>
                    <xdr:row>309</xdr:row>
                    <xdr:rowOff>19050</xdr:rowOff>
                  </to>
                </anchor>
              </controlPr>
            </control>
          </mc:Choice>
        </mc:AlternateContent>
        <mc:AlternateContent xmlns:mc="http://schemas.openxmlformats.org/markup-compatibility/2006">
          <mc:Choice Requires="x14">
            <control shapeId="4585" r:id="rId449" name="Check Box 489">
              <controlPr defaultSize="0" autoFill="0" autoLine="0" autoPict="0">
                <anchor moveWithCells="1">
                  <from>
                    <xdr:col>15</xdr:col>
                    <xdr:colOff>142875</xdr:colOff>
                    <xdr:row>307</xdr:row>
                    <xdr:rowOff>161925</xdr:rowOff>
                  </from>
                  <to>
                    <xdr:col>17</xdr:col>
                    <xdr:colOff>104775</xdr:colOff>
                    <xdr:row>309</xdr:row>
                    <xdr:rowOff>19050</xdr:rowOff>
                  </to>
                </anchor>
              </controlPr>
            </control>
          </mc:Choice>
        </mc:AlternateContent>
        <mc:AlternateContent xmlns:mc="http://schemas.openxmlformats.org/markup-compatibility/2006">
          <mc:Choice Requires="x14">
            <control shapeId="4586" r:id="rId450" name="Check Box 490">
              <controlPr defaultSize="0" autoFill="0" autoLine="0" autoPict="0">
                <anchor moveWithCells="1">
                  <from>
                    <xdr:col>26</xdr:col>
                    <xdr:colOff>142875</xdr:colOff>
                    <xdr:row>307</xdr:row>
                    <xdr:rowOff>161925</xdr:rowOff>
                  </from>
                  <to>
                    <xdr:col>28</xdr:col>
                    <xdr:colOff>104775</xdr:colOff>
                    <xdr:row>309</xdr:row>
                    <xdr:rowOff>19050</xdr:rowOff>
                  </to>
                </anchor>
              </controlPr>
            </control>
          </mc:Choice>
        </mc:AlternateContent>
        <mc:AlternateContent xmlns:mc="http://schemas.openxmlformats.org/markup-compatibility/2006">
          <mc:Choice Requires="x14">
            <control shapeId="4587" r:id="rId451" name="Check Box 491">
              <controlPr defaultSize="0" autoFill="0" autoLine="0" autoPict="0">
                <anchor moveWithCells="1">
                  <from>
                    <xdr:col>28</xdr:col>
                    <xdr:colOff>142875</xdr:colOff>
                    <xdr:row>307</xdr:row>
                    <xdr:rowOff>161925</xdr:rowOff>
                  </from>
                  <to>
                    <xdr:col>30</xdr:col>
                    <xdr:colOff>104775</xdr:colOff>
                    <xdr:row>309</xdr:row>
                    <xdr:rowOff>19050</xdr:rowOff>
                  </to>
                </anchor>
              </controlPr>
            </control>
          </mc:Choice>
        </mc:AlternateContent>
        <mc:AlternateContent xmlns:mc="http://schemas.openxmlformats.org/markup-compatibility/2006">
          <mc:Choice Requires="x14">
            <control shapeId="4588" r:id="rId452" name="Check Box 492">
              <controlPr defaultSize="0" autoFill="0" autoLine="0" autoPict="0">
                <anchor moveWithCells="1">
                  <from>
                    <xdr:col>39</xdr:col>
                    <xdr:colOff>142875</xdr:colOff>
                    <xdr:row>307</xdr:row>
                    <xdr:rowOff>161925</xdr:rowOff>
                  </from>
                  <to>
                    <xdr:col>41</xdr:col>
                    <xdr:colOff>104775</xdr:colOff>
                    <xdr:row>309</xdr:row>
                    <xdr:rowOff>19050</xdr:rowOff>
                  </to>
                </anchor>
              </controlPr>
            </control>
          </mc:Choice>
        </mc:AlternateContent>
        <mc:AlternateContent xmlns:mc="http://schemas.openxmlformats.org/markup-compatibility/2006">
          <mc:Choice Requires="x14">
            <control shapeId="4589" r:id="rId453" name="Check Box 493">
              <controlPr defaultSize="0" autoFill="0" autoLine="0" autoPict="0">
                <anchor moveWithCells="1">
                  <from>
                    <xdr:col>52</xdr:col>
                    <xdr:colOff>142875</xdr:colOff>
                    <xdr:row>307</xdr:row>
                    <xdr:rowOff>161925</xdr:rowOff>
                  </from>
                  <to>
                    <xdr:col>54</xdr:col>
                    <xdr:colOff>104775</xdr:colOff>
                    <xdr:row>309</xdr:row>
                    <xdr:rowOff>19050</xdr:rowOff>
                  </to>
                </anchor>
              </controlPr>
            </control>
          </mc:Choice>
        </mc:AlternateContent>
        <mc:AlternateContent xmlns:mc="http://schemas.openxmlformats.org/markup-compatibility/2006">
          <mc:Choice Requires="x14">
            <control shapeId="4590" r:id="rId454" name="Check Box 494">
              <controlPr defaultSize="0" autoFill="0" autoLine="0" autoPict="0">
                <anchor moveWithCells="1">
                  <from>
                    <xdr:col>13</xdr:col>
                    <xdr:colOff>142875</xdr:colOff>
                    <xdr:row>309</xdr:row>
                    <xdr:rowOff>133350</xdr:rowOff>
                  </from>
                  <to>
                    <xdr:col>15</xdr:col>
                    <xdr:colOff>104775</xdr:colOff>
                    <xdr:row>311</xdr:row>
                    <xdr:rowOff>19050</xdr:rowOff>
                  </to>
                </anchor>
              </controlPr>
            </control>
          </mc:Choice>
        </mc:AlternateContent>
        <mc:AlternateContent xmlns:mc="http://schemas.openxmlformats.org/markup-compatibility/2006">
          <mc:Choice Requires="x14">
            <control shapeId="4592" r:id="rId455" name="Check Box 496">
              <controlPr defaultSize="0" autoFill="0" autoLine="0" autoPict="0">
                <anchor moveWithCells="1">
                  <from>
                    <xdr:col>26</xdr:col>
                    <xdr:colOff>142875</xdr:colOff>
                    <xdr:row>309</xdr:row>
                    <xdr:rowOff>133350</xdr:rowOff>
                  </from>
                  <to>
                    <xdr:col>28</xdr:col>
                    <xdr:colOff>104775</xdr:colOff>
                    <xdr:row>311</xdr:row>
                    <xdr:rowOff>19050</xdr:rowOff>
                  </to>
                </anchor>
              </controlPr>
            </control>
          </mc:Choice>
        </mc:AlternateContent>
        <mc:AlternateContent xmlns:mc="http://schemas.openxmlformats.org/markup-compatibility/2006">
          <mc:Choice Requires="x14">
            <control shapeId="4593" r:id="rId456" name="Check Box 497">
              <controlPr defaultSize="0" autoFill="0" autoLine="0" autoPict="0">
                <anchor moveWithCells="1">
                  <from>
                    <xdr:col>39</xdr:col>
                    <xdr:colOff>142875</xdr:colOff>
                    <xdr:row>309</xdr:row>
                    <xdr:rowOff>133350</xdr:rowOff>
                  </from>
                  <to>
                    <xdr:col>41</xdr:col>
                    <xdr:colOff>104775</xdr:colOff>
                    <xdr:row>311</xdr:row>
                    <xdr:rowOff>19050</xdr:rowOff>
                  </to>
                </anchor>
              </controlPr>
            </control>
          </mc:Choice>
        </mc:AlternateContent>
        <mc:AlternateContent xmlns:mc="http://schemas.openxmlformats.org/markup-compatibility/2006">
          <mc:Choice Requires="x14">
            <control shapeId="4594" r:id="rId457" name="Check Box 498">
              <controlPr defaultSize="0" autoFill="0" autoLine="0" autoPict="0">
                <anchor moveWithCells="1">
                  <from>
                    <xdr:col>52</xdr:col>
                    <xdr:colOff>142875</xdr:colOff>
                    <xdr:row>309</xdr:row>
                    <xdr:rowOff>133350</xdr:rowOff>
                  </from>
                  <to>
                    <xdr:col>54</xdr:col>
                    <xdr:colOff>104775</xdr:colOff>
                    <xdr:row>311</xdr:row>
                    <xdr:rowOff>19050</xdr:rowOff>
                  </to>
                </anchor>
              </controlPr>
            </control>
          </mc:Choice>
        </mc:AlternateContent>
        <mc:AlternateContent xmlns:mc="http://schemas.openxmlformats.org/markup-compatibility/2006">
          <mc:Choice Requires="x14">
            <control shapeId="4595" r:id="rId458" name="Check Box 499">
              <controlPr defaultSize="0" autoFill="0" autoLine="0" autoPict="0">
                <anchor moveWithCells="1">
                  <from>
                    <xdr:col>13</xdr:col>
                    <xdr:colOff>133350</xdr:colOff>
                    <xdr:row>311</xdr:row>
                    <xdr:rowOff>161925</xdr:rowOff>
                  </from>
                  <to>
                    <xdr:col>15</xdr:col>
                    <xdr:colOff>95250</xdr:colOff>
                    <xdr:row>313</xdr:row>
                    <xdr:rowOff>19050</xdr:rowOff>
                  </to>
                </anchor>
              </controlPr>
            </control>
          </mc:Choice>
        </mc:AlternateContent>
        <mc:AlternateContent xmlns:mc="http://schemas.openxmlformats.org/markup-compatibility/2006">
          <mc:Choice Requires="x14">
            <control shapeId="4596" r:id="rId459" name="Check Box 500">
              <controlPr defaultSize="0" autoFill="0" autoLine="0" autoPict="0">
                <anchor moveWithCells="1">
                  <from>
                    <xdr:col>26</xdr:col>
                    <xdr:colOff>142875</xdr:colOff>
                    <xdr:row>311</xdr:row>
                    <xdr:rowOff>161925</xdr:rowOff>
                  </from>
                  <to>
                    <xdr:col>28</xdr:col>
                    <xdr:colOff>104775</xdr:colOff>
                    <xdr:row>313</xdr:row>
                    <xdr:rowOff>19050</xdr:rowOff>
                  </to>
                </anchor>
              </controlPr>
            </control>
          </mc:Choice>
        </mc:AlternateContent>
        <mc:AlternateContent xmlns:mc="http://schemas.openxmlformats.org/markup-compatibility/2006">
          <mc:Choice Requires="x14">
            <control shapeId="4597" r:id="rId460" name="Check Box 501">
              <controlPr defaultSize="0" autoFill="0" autoLine="0" autoPict="0">
                <anchor moveWithCells="1">
                  <from>
                    <xdr:col>39</xdr:col>
                    <xdr:colOff>133350</xdr:colOff>
                    <xdr:row>311</xdr:row>
                    <xdr:rowOff>161925</xdr:rowOff>
                  </from>
                  <to>
                    <xdr:col>41</xdr:col>
                    <xdr:colOff>95250</xdr:colOff>
                    <xdr:row>313</xdr:row>
                    <xdr:rowOff>19050</xdr:rowOff>
                  </to>
                </anchor>
              </controlPr>
            </control>
          </mc:Choice>
        </mc:AlternateContent>
        <mc:AlternateContent xmlns:mc="http://schemas.openxmlformats.org/markup-compatibility/2006">
          <mc:Choice Requires="x14">
            <control shapeId="4598" r:id="rId461" name="Check Box 502">
              <controlPr defaultSize="0" autoFill="0" autoLine="0" autoPict="0">
                <anchor moveWithCells="1">
                  <from>
                    <xdr:col>52</xdr:col>
                    <xdr:colOff>142875</xdr:colOff>
                    <xdr:row>311</xdr:row>
                    <xdr:rowOff>161925</xdr:rowOff>
                  </from>
                  <to>
                    <xdr:col>54</xdr:col>
                    <xdr:colOff>104775</xdr:colOff>
                    <xdr:row>313</xdr:row>
                    <xdr:rowOff>19050</xdr:rowOff>
                  </to>
                </anchor>
              </controlPr>
            </control>
          </mc:Choice>
        </mc:AlternateContent>
        <mc:AlternateContent xmlns:mc="http://schemas.openxmlformats.org/markup-compatibility/2006">
          <mc:Choice Requires="x14">
            <control shapeId="4600" r:id="rId462" name="Check Box 504">
              <controlPr defaultSize="0" autoFill="0" autoLine="0" autoPict="0">
                <anchor moveWithCells="1">
                  <from>
                    <xdr:col>13</xdr:col>
                    <xdr:colOff>142875</xdr:colOff>
                    <xdr:row>313</xdr:row>
                    <xdr:rowOff>142875</xdr:rowOff>
                  </from>
                  <to>
                    <xdr:col>15</xdr:col>
                    <xdr:colOff>104775</xdr:colOff>
                    <xdr:row>315</xdr:row>
                    <xdr:rowOff>28575</xdr:rowOff>
                  </to>
                </anchor>
              </controlPr>
            </control>
          </mc:Choice>
        </mc:AlternateContent>
        <mc:AlternateContent xmlns:mc="http://schemas.openxmlformats.org/markup-compatibility/2006">
          <mc:Choice Requires="x14">
            <control shapeId="4602" r:id="rId463" name="Check Box 506">
              <controlPr defaultSize="0" autoFill="0" autoLine="0" autoPict="0">
                <anchor moveWithCells="1">
                  <from>
                    <xdr:col>26</xdr:col>
                    <xdr:colOff>142875</xdr:colOff>
                    <xdr:row>313</xdr:row>
                    <xdr:rowOff>142875</xdr:rowOff>
                  </from>
                  <to>
                    <xdr:col>28</xdr:col>
                    <xdr:colOff>104775</xdr:colOff>
                    <xdr:row>315</xdr:row>
                    <xdr:rowOff>28575</xdr:rowOff>
                  </to>
                </anchor>
              </controlPr>
            </control>
          </mc:Choice>
        </mc:AlternateContent>
        <mc:AlternateContent xmlns:mc="http://schemas.openxmlformats.org/markup-compatibility/2006">
          <mc:Choice Requires="x14">
            <control shapeId="4603" r:id="rId464" name="Check Box 507">
              <controlPr defaultSize="0" autoFill="0" autoLine="0" autoPict="0">
                <anchor moveWithCells="1">
                  <from>
                    <xdr:col>39</xdr:col>
                    <xdr:colOff>142875</xdr:colOff>
                    <xdr:row>313</xdr:row>
                    <xdr:rowOff>142875</xdr:rowOff>
                  </from>
                  <to>
                    <xdr:col>41</xdr:col>
                    <xdr:colOff>104775</xdr:colOff>
                    <xdr:row>315</xdr:row>
                    <xdr:rowOff>28575</xdr:rowOff>
                  </to>
                </anchor>
              </controlPr>
            </control>
          </mc:Choice>
        </mc:AlternateContent>
        <mc:AlternateContent xmlns:mc="http://schemas.openxmlformats.org/markup-compatibility/2006">
          <mc:Choice Requires="x14">
            <control shapeId="4604" r:id="rId465" name="Check Box 508">
              <controlPr defaultSize="0" autoFill="0" autoLine="0" autoPict="0">
                <anchor moveWithCells="1">
                  <from>
                    <xdr:col>52</xdr:col>
                    <xdr:colOff>142875</xdr:colOff>
                    <xdr:row>313</xdr:row>
                    <xdr:rowOff>142875</xdr:rowOff>
                  </from>
                  <to>
                    <xdr:col>54</xdr:col>
                    <xdr:colOff>104775</xdr:colOff>
                    <xdr:row>315</xdr:row>
                    <xdr:rowOff>28575</xdr:rowOff>
                  </to>
                </anchor>
              </controlPr>
            </control>
          </mc:Choice>
        </mc:AlternateContent>
        <mc:AlternateContent xmlns:mc="http://schemas.openxmlformats.org/markup-compatibility/2006">
          <mc:Choice Requires="x14">
            <control shapeId="4605" r:id="rId466" name="Check Box 509">
              <controlPr defaultSize="0" autoFill="0" autoLine="0" autoPict="0">
                <anchor moveWithCells="1">
                  <from>
                    <xdr:col>13</xdr:col>
                    <xdr:colOff>133350</xdr:colOff>
                    <xdr:row>315</xdr:row>
                    <xdr:rowOff>161925</xdr:rowOff>
                  </from>
                  <to>
                    <xdr:col>15</xdr:col>
                    <xdr:colOff>95250</xdr:colOff>
                    <xdr:row>317</xdr:row>
                    <xdr:rowOff>9525</xdr:rowOff>
                  </to>
                </anchor>
              </controlPr>
            </control>
          </mc:Choice>
        </mc:AlternateContent>
        <mc:AlternateContent xmlns:mc="http://schemas.openxmlformats.org/markup-compatibility/2006">
          <mc:Choice Requires="x14">
            <control shapeId="4606" r:id="rId467" name="Check Box 510">
              <controlPr defaultSize="0" autoFill="0" autoLine="0" autoPict="0">
                <anchor moveWithCells="1">
                  <from>
                    <xdr:col>26</xdr:col>
                    <xdr:colOff>142875</xdr:colOff>
                    <xdr:row>315</xdr:row>
                    <xdr:rowOff>161925</xdr:rowOff>
                  </from>
                  <to>
                    <xdr:col>28</xdr:col>
                    <xdr:colOff>104775</xdr:colOff>
                    <xdr:row>317</xdr:row>
                    <xdr:rowOff>9525</xdr:rowOff>
                  </to>
                </anchor>
              </controlPr>
            </control>
          </mc:Choice>
        </mc:AlternateContent>
        <mc:AlternateContent xmlns:mc="http://schemas.openxmlformats.org/markup-compatibility/2006">
          <mc:Choice Requires="x14">
            <control shapeId="4609" r:id="rId468" name="Check Box 513">
              <controlPr defaultSize="0" autoFill="0" autoLine="0" autoPict="0">
                <anchor moveWithCells="1">
                  <from>
                    <xdr:col>15</xdr:col>
                    <xdr:colOff>142875</xdr:colOff>
                    <xdr:row>325</xdr:row>
                    <xdr:rowOff>171450</xdr:rowOff>
                  </from>
                  <to>
                    <xdr:col>17</xdr:col>
                    <xdr:colOff>104775</xdr:colOff>
                    <xdr:row>327</xdr:row>
                    <xdr:rowOff>19050</xdr:rowOff>
                  </to>
                </anchor>
              </controlPr>
            </control>
          </mc:Choice>
        </mc:AlternateContent>
        <mc:AlternateContent xmlns:mc="http://schemas.openxmlformats.org/markup-compatibility/2006">
          <mc:Choice Requires="x14">
            <control shapeId="4610" r:id="rId469" name="Check Box 514">
              <controlPr defaultSize="0" autoFill="0" autoLine="0" autoPict="0">
                <anchor moveWithCells="1">
                  <from>
                    <xdr:col>28</xdr:col>
                    <xdr:colOff>142875</xdr:colOff>
                    <xdr:row>325</xdr:row>
                    <xdr:rowOff>171450</xdr:rowOff>
                  </from>
                  <to>
                    <xdr:col>30</xdr:col>
                    <xdr:colOff>104775</xdr:colOff>
                    <xdr:row>327</xdr:row>
                    <xdr:rowOff>19050</xdr:rowOff>
                  </to>
                </anchor>
              </controlPr>
            </control>
          </mc:Choice>
        </mc:AlternateContent>
        <mc:AlternateContent xmlns:mc="http://schemas.openxmlformats.org/markup-compatibility/2006">
          <mc:Choice Requires="x14">
            <control shapeId="4611" r:id="rId470" name="Check Box 515">
              <controlPr defaultSize="0" autoFill="0" autoLine="0" autoPict="0">
                <anchor moveWithCells="1">
                  <from>
                    <xdr:col>41</xdr:col>
                    <xdr:colOff>142875</xdr:colOff>
                    <xdr:row>325</xdr:row>
                    <xdr:rowOff>171450</xdr:rowOff>
                  </from>
                  <to>
                    <xdr:col>43</xdr:col>
                    <xdr:colOff>104775</xdr:colOff>
                    <xdr:row>327</xdr:row>
                    <xdr:rowOff>19050</xdr:rowOff>
                  </to>
                </anchor>
              </controlPr>
            </control>
          </mc:Choice>
        </mc:AlternateContent>
        <mc:AlternateContent xmlns:mc="http://schemas.openxmlformats.org/markup-compatibility/2006">
          <mc:Choice Requires="x14">
            <control shapeId="4612" r:id="rId471" name="Check Box 516">
              <controlPr defaultSize="0" autoFill="0" autoLine="0" autoPict="0">
                <anchor moveWithCells="1">
                  <from>
                    <xdr:col>54</xdr:col>
                    <xdr:colOff>142875</xdr:colOff>
                    <xdr:row>325</xdr:row>
                    <xdr:rowOff>171450</xdr:rowOff>
                  </from>
                  <to>
                    <xdr:col>56</xdr:col>
                    <xdr:colOff>104775</xdr:colOff>
                    <xdr:row>327</xdr:row>
                    <xdr:rowOff>19050</xdr:rowOff>
                  </to>
                </anchor>
              </controlPr>
            </control>
          </mc:Choice>
        </mc:AlternateContent>
        <mc:AlternateContent xmlns:mc="http://schemas.openxmlformats.org/markup-compatibility/2006">
          <mc:Choice Requires="x14">
            <control shapeId="4613" r:id="rId472" name="Check Box 517">
              <controlPr defaultSize="0" autoFill="0" autoLine="0" autoPict="0">
                <anchor moveWithCells="1">
                  <from>
                    <xdr:col>15</xdr:col>
                    <xdr:colOff>142875</xdr:colOff>
                    <xdr:row>327</xdr:row>
                    <xdr:rowOff>171450</xdr:rowOff>
                  </from>
                  <to>
                    <xdr:col>17</xdr:col>
                    <xdr:colOff>104775</xdr:colOff>
                    <xdr:row>329</xdr:row>
                    <xdr:rowOff>28575</xdr:rowOff>
                  </to>
                </anchor>
              </controlPr>
            </control>
          </mc:Choice>
        </mc:AlternateContent>
        <mc:AlternateContent xmlns:mc="http://schemas.openxmlformats.org/markup-compatibility/2006">
          <mc:Choice Requires="x14">
            <control shapeId="4614" r:id="rId473" name="Check Box 518">
              <controlPr defaultSize="0" autoFill="0" autoLine="0" autoPict="0">
                <anchor moveWithCells="1">
                  <from>
                    <xdr:col>28</xdr:col>
                    <xdr:colOff>142875</xdr:colOff>
                    <xdr:row>327</xdr:row>
                    <xdr:rowOff>171450</xdr:rowOff>
                  </from>
                  <to>
                    <xdr:col>30</xdr:col>
                    <xdr:colOff>104775</xdr:colOff>
                    <xdr:row>329</xdr:row>
                    <xdr:rowOff>28575</xdr:rowOff>
                  </to>
                </anchor>
              </controlPr>
            </control>
          </mc:Choice>
        </mc:AlternateContent>
        <mc:AlternateContent xmlns:mc="http://schemas.openxmlformats.org/markup-compatibility/2006">
          <mc:Choice Requires="x14">
            <control shapeId="4615" r:id="rId474" name="Check Box 519">
              <controlPr defaultSize="0" autoFill="0" autoLine="0" autoPict="0">
                <anchor moveWithCells="1">
                  <from>
                    <xdr:col>41</xdr:col>
                    <xdr:colOff>142875</xdr:colOff>
                    <xdr:row>327</xdr:row>
                    <xdr:rowOff>171450</xdr:rowOff>
                  </from>
                  <to>
                    <xdr:col>43</xdr:col>
                    <xdr:colOff>104775</xdr:colOff>
                    <xdr:row>329</xdr:row>
                    <xdr:rowOff>28575</xdr:rowOff>
                  </to>
                </anchor>
              </controlPr>
            </control>
          </mc:Choice>
        </mc:AlternateContent>
        <mc:AlternateContent xmlns:mc="http://schemas.openxmlformats.org/markup-compatibility/2006">
          <mc:Choice Requires="x14">
            <control shapeId="4616" r:id="rId475" name="Check Box 520">
              <controlPr defaultSize="0" autoFill="0" autoLine="0" autoPict="0">
                <anchor moveWithCells="1">
                  <from>
                    <xdr:col>54</xdr:col>
                    <xdr:colOff>142875</xdr:colOff>
                    <xdr:row>327</xdr:row>
                    <xdr:rowOff>171450</xdr:rowOff>
                  </from>
                  <to>
                    <xdr:col>56</xdr:col>
                    <xdr:colOff>104775</xdr:colOff>
                    <xdr:row>329</xdr:row>
                    <xdr:rowOff>28575</xdr:rowOff>
                  </to>
                </anchor>
              </controlPr>
            </control>
          </mc:Choice>
        </mc:AlternateContent>
        <mc:AlternateContent xmlns:mc="http://schemas.openxmlformats.org/markup-compatibility/2006">
          <mc:Choice Requires="x14">
            <control shapeId="4617" r:id="rId476" name="Check Box 521">
              <controlPr defaultSize="0" autoFill="0" autoLine="0" autoPict="0">
                <anchor moveWithCells="1">
                  <from>
                    <xdr:col>15</xdr:col>
                    <xdr:colOff>142875</xdr:colOff>
                    <xdr:row>329</xdr:row>
                    <xdr:rowOff>171450</xdr:rowOff>
                  </from>
                  <to>
                    <xdr:col>17</xdr:col>
                    <xdr:colOff>104775</xdr:colOff>
                    <xdr:row>331</xdr:row>
                    <xdr:rowOff>28575</xdr:rowOff>
                  </to>
                </anchor>
              </controlPr>
            </control>
          </mc:Choice>
        </mc:AlternateContent>
        <mc:AlternateContent xmlns:mc="http://schemas.openxmlformats.org/markup-compatibility/2006">
          <mc:Choice Requires="x14">
            <control shapeId="4618" r:id="rId477" name="Check Box 522">
              <controlPr defaultSize="0" autoFill="0" autoLine="0" autoPict="0">
                <anchor moveWithCells="1">
                  <from>
                    <xdr:col>28</xdr:col>
                    <xdr:colOff>142875</xdr:colOff>
                    <xdr:row>329</xdr:row>
                    <xdr:rowOff>171450</xdr:rowOff>
                  </from>
                  <to>
                    <xdr:col>30</xdr:col>
                    <xdr:colOff>104775</xdr:colOff>
                    <xdr:row>331</xdr:row>
                    <xdr:rowOff>28575</xdr:rowOff>
                  </to>
                </anchor>
              </controlPr>
            </control>
          </mc:Choice>
        </mc:AlternateContent>
        <mc:AlternateContent xmlns:mc="http://schemas.openxmlformats.org/markup-compatibility/2006">
          <mc:Choice Requires="x14">
            <control shapeId="4619" r:id="rId478" name="Check Box 523">
              <controlPr defaultSize="0" autoFill="0" autoLine="0" autoPict="0">
                <anchor moveWithCells="1">
                  <from>
                    <xdr:col>41</xdr:col>
                    <xdr:colOff>142875</xdr:colOff>
                    <xdr:row>329</xdr:row>
                    <xdr:rowOff>171450</xdr:rowOff>
                  </from>
                  <to>
                    <xdr:col>43</xdr:col>
                    <xdr:colOff>104775</xdr:colOff>
                    <xdr:row>331</xdr:row>
                    <xdr:rowOff>28575</xdr:rowOff>
                  </to>
                </anchor>
              </controlPr>
            </control>
          </mc:Choice>
        </mc:AlternateContent>
        <mc:AlternateContent xmlns:mc="http://schemas.openxmlformats.org/markup-compatibility/2006">
          <mc:Choice Requires="x14">
            <control shapeId="4620" r:id="rId479" name="Check Box 524">
              <controlPr defaultSize="0" autoFill="0" autoLine="0" autoPict="0">
                <anchor moveWithCells="1">
                  <from>
                    <xdr:col>54</xdr:col>
                    <xdr:colOff>142875</xdr:colOff>
                    <xdr:row>329</xdr:row>
                    <xdr:rowOff>171450</xdr:rowOff>
                  </from>
                  <to>
                    <xdr:col>56</xdr:col>
                    <xdr:colOff>104775</xdr:colOff>
                    <xdr:row>331</xdr:row>
                    <xdr:rowOff>28575</xdr:rowOff>
                  </to>
                </anchor>
              </controlPr>
            </control>
          </mc:Choice>
        </mc:AlternateContent>
        <mc:AlternateContent xmlns:mc="http://schemas.openxmlformats.org/markup-compatibility/2006">
          <mc:Choice Requires="x14">
            <control shapeId="4621" r:id="rId480" name="Check Box 525">
              <controlPr defaultSize="0" autoFill="0" autoLine="0" autoPict="0">
                <anchor moveWithCells="1">
                  <from>
                    <xdr:col>15</xdr:col>
                    <xdr:colOff>142875</xdr:colOff>
                    <xdr:row>331</xdr:row>
                    <xdr:rowOff>123825</xdr:rowOff>
                  </from>
                  <to>
                    <xdr:col>17</xdr:col>
                    <xdr:colOff>104775</xdr:colOff>
                    <xdr:row>333</xdr:row>
                    <xdr:rowOff>38100</xdr:rowOff>
                  </to>
                </anchor>
              </controlPr>
            </control>
          </mc:Choice>
        </mc:AlternateContent>
        <mc:AlternateContent xmlns:mc="http://schemas.openxmlformats.org/markup-compatibility/2006">
          <mc:Choice Requires="x14">
            <control shapeId="4622" r:id="rId481" name="Check Box 526">
              <controlPr defaultSize="0" autoFill="0" autoLine="0" autoPict="0">
                <anchor moveWithCells="1">
                  <from>
                    <xdr:col>28</xdr:col>
                    <xdr:colOff>142875</xdr:colOff>
                    <xdr:row>331</xdr:row>
                    <xdr:rowOff>123825</xdr:rowOff>
                  </from>
                  <to>
                    <xdr:col>30</xdr:col>
                    <xdr:colOff>104775</xdr:colOff>
                    <xdr:row>333</xdr:row>
                    <xdr:rowOff>38100</xdr:rowOff>
                  </to>
                </anchor>
              </controlPr>
            </control>
          </mc:Choice>
        </mc:AlternateContent>
        <mc:AlternateContent xmlns:mc="http://schemas.openxmlformats.org/markup-compatibility/2006">
          <mc:Choice Requires="x14">
            <control shapeId="4624" r:id="rId482" name="Check Box 528">
              <controlPr defaultSize="0" autoFill="0" autoLine="0" autoPict="0">
                <anchor moveWithCells="1">
                  <from>
                    <xdr:col>15</xdr:col>
                    <xdr:colOff>142875</xdr:colOff>
                    <xdr:row>335</xdr:row>
                    <xdr:rowOff>123825</xdr:rowOff>
                  </from>
                  <to>
                    <xdr:col>17</xdr:col>
                    <xdr:colOff>104775</xdr:colOff>
                    <xdr:row>337</xdr:row>
                    <xdr:rowOff>38100</xdr:rowOff>
                  </to>
                </anchor>
              </controlPr>
            </control>
          </mc:Choice>
        </mc:AlternateContent>
        <mc:AlternateContent xmlns:mc="http://schemas.openxmlformats.org/markup-compatibility/2006">
          <mc:Choice Requires="x14">
            <control shapeId="4625" r:id="rId483" name="Check Box 529">
              <controlPr defaultSize="0" autoFill="0" autoLine="0" autoPict="0">
                <anchor moveWithCells="1">
                  <from>
                    <xdr:col>28</xdr:col>
                    <xdr:colOff>142875</xdr:colOff>
                    <xdr:row>335</xdr:row>
                    <xdr:rowOff>123825</xdr:rowOff>
                  </from>
                  <to>
                    <xdr:col>30</xdr:col>
                    <xdr:colOff>104775</xdr:colOff>
                    <xdr:row>337</xdr:row>
                    <xdr:rowOff>38100</xdr:rowOff>
                  </to>
                </anchor>
              </controlPr>
            </control>
          </mc:Choice>
        </mc:AlternateContent>
        <mc:AlternateContent xmlns:mc="http://schemas.openxmlformats.org/markup-compatibility/2006">
          <mc:Choice Requires="x14">
            <control shapeId="4626" r:id="rId484" name="Check Box 530">
              <controlPr defaultSize="0" autoFill="0" autoLine="0" autoPict="0">
                <anchor moveWithCells="1">
                  <from>
                    <xdr:col>41</xdr:col>
                    <xdr:colOff>142875</xdr:colOff>
                    <xdr:row>335</xdr:row>
                    <xdr:rowOff>123825</xdr:rowOff>
                  </from>
                  <to>
                    <xdr:col>43</xdr:col>
                    <xdr:colOff>104775</xdr:colOff>
                    <xdr:row>337</xdr:row>
                    <xdr:rowOff>38100</xdr:rowOff>
                  </to>
                </anchor>
              </controlPr>
            </control>
          </mc:Choice>
        </mc:AlternateContent>
        <mc:AlternateContent xmlns:mc="http://schemas.openxmlformats.org/markup-compatibility/2006">
          <mc:Choice Requires="x14">
            <control shapeId="4627" r:id="rId485" name="Check Box 531">
              <controlPr defaultSize="0" autoFill="0" autoLine="0" autoPict="0">
                <anchor moveWithCells="1">
                  <from>
                    <xdr:col>54</xdr:col>
                    <xdr:colOff>142875</xdr:colOff>
                    <xdr:row>335</xdr:row>
                    <xdr:rowOff>123825</xdr:rowOff>
                  </from>
                  <to>
                    <xdr:col>56</xdr:col>
                    <xdr:colOff>104775</xdr:colOff>
                    <xdr:row>337</xdr:row>
                    <xdr:rowOff>38100</xdr:rowOff>
                  </to>
                </anchor>
              </controlPr>
            </control>
          </mc:Choice>
        </mc:AlternateContent>
        <mc:AlternateContent xmlns:mc="http://schemas.openxmlformats.org/markup-compatibility/2006">
          <mc:Choice Requires="x14">
            <control shapeId="4628" r:id="rId486" name="Check Box 532">
              <controlPr defaultSize="0" autoFill="0" autoLine="0" autoPict="0">
                <anchor moveWithCells="1">
                  <from>
                    <xdr:col>15</xdr:col>
                    <xdr:colOff>142875</xdr:colOff>
                    <xdr:row>337</xdr:row>
                    <xdr:rowOff>123825</xdr:rowOff>
                  </from>
                  <to>
                    <xdr:col>17</xdr:col>
                    <xdr:colOff>104775</xdr:colOff>
                    <xdr:row>339</xdr:row>
                    <xdr:rowOff>38100</xdr:rowOff>
                  </to>
                </anchor>
              </controlPr>
            </control>
          </mc:Choice>
        </mc:AlternateContent>
        <mc:AlternateContent xmlns:mc="http://schemas.openxmlformats.org/markup-compatibility/2006">
          <mc:Choice Requires="x14">
            <control shapeId="4629" r:id="rId487" name="Check Box 533">
              <controlPr defaultSize="0" autoFill="0" autoLine="0" autoPict="0">
                <anchor moveWithCells="1">
                  <from>
                    <xdr:col>28</xdr:col>
                    <xdr:colOff>142875</xdr:colOff>
                    <xdr:row>337</xdr:row>
                    <xdr:rowOff>123825</xdr:rowOff>
                  </from>
                  <to>
                    <xdr:col>30</xdr:col>
                    <xdr:colOff>104775</xdr:colOff>
                    <xdr:row>339</xdr:row>
                    <xdr:rowOff>38100</xdr:rowOff>
                  </to>
                </anchor>
              </controlPr>
            </control>
          </mc:Choice>
        </mc:AlternateContent>
        <mc:AlternateContent xmlns:mc="http://schemas.openxmlformats.org/markup-compatibility/2006">
          <mc:Choice Requires="x14">
            <control shapeId="4630" r:id="rId488" name="Check Box 534">
              <controlPr defaultSize="0" autoFill="0" autoLine="0" autoPict="0">
                <anchor moveWithCells="1">
                  <from>
                    <xdr:col>41</xdr:col>
                    <xdr:colOff>142875</xdr:colOff>
                    <xdr:row>337</xdr:row>
                    <xdr:rowOff>123825</xdr:rowOff>
                  </from>
                  <to>
                    <xdr:col>43</xdr:col>
                    <xdr:colOff>104775</xdr:colOff>
                    <xdr:row>339</xdr:row>
                    <xdr:rowOff>38100</xdr:rowOff>
                  </to>
                </anchor>
              </controlPr>
            </control>
          </mc:Choice>
        </mc:AlternateContent>
        <mc:AlternateContent xmlns:mc="http://schemas.openxmlformats.org/markup-compatibility/2006">
          <mc:Choice Requires="x14">
            <control shapeId="4631" r:id="rId489" name="Check Box 535">
              <controlPr defaultSize="0" autoFill="0" autoLine="0" autoPict="0">
                <anchor moveWithCells="1">
                  <from>
                    <xdr:col>13</xdr:col>
                    <xdr:colOff>142875</xdr:colOff>
                    <xdr:row>224</xdr:row>
                    <xdr:rowOff>161925</xdr:rowOff>
                  </from>
                  <to>
                    <xdr:col>15</xdr:col>
                    <xdr:colOff>104775</xdr:colOff>
                    <xdr:row>226</xdr:row>
                    <xdr:rowOff>19050</xdr:rowOff>
                  </to>
                </anchor>
              </controlPr>
            </control>
          </mc:Choice>
        </mc:AlternateContent>
        <mc:AlternateContent xmlns:mc="http://schemas.openxmlformats.org/markup-compatibility/2006">
          <mc:Choice Requires="x14">
            <control shapeId="4632" r:id="rId490" name="Check Box 536">
              <controlPr defaultSize="0" autoFill="0" autoLine="0" autoPict="0">
                <anchor moveWithCells="1">
                  <from>
                    <xdr:col>15</xdr:col>
                    <xdr:colOff>142875</xdr:colOff>
                    <xdr:row>224</xdr:row>
                    <xdr:rowOff>161925</xdr:rowOff>
                  </from>
                  <to>
                    <xdr:col>17</xdr:col>
                    <xdr:colOff>104775</xdr:colOff>
                    <xdr:row>226</xdr:row>
                    <xdr:rowOff>19050</xdr:rowOff>
                  </to>
                </anchor>
              </controlPr>
            </control>
          </mc:Choice>
        </mc:AlternateContent>
        <mc:AlternateContent xmlns:mc="http://schemas.openxmlformats.org/markup-compatibility/2006">
          <mc:Choice Requires="x14">
            <control shapeId="4633" r:id="rId491" name="Check Box 537">
              <controlPr defaultSize="0" autoFill="0" autoLine="0" autoPict="0">
                <anchor moveWithCells="1">
                  <from>
                    <xdr:col>26</xdr:col>
                    <xdr:colOff>142875</xdr:colOff>
                    <xdr:row>224</xdr:row>
                    <xdr:rowOff>171450</xdr:rowOff>
                  </from>
                  <to>
                    <xdr:col>28</xdr:col>
                    <xdr:colOff>104775</xdr:colOff>
                    <xdr:row>226</xdr:row>
                    <xdr:rowOff>28575</xdr:rowOff>
                  </to>
                </anchor>
              </controlPr>
            </control>
          </mc:Choice>
        </mc:AlternateContent>
        <mc:AlternateContent xmlns:mc="http://schemas.openxmlformats.org/markup-compatibility/2006">
          <mc:Choice Requires="x14">
            <control shapeId="4634" r:id="rId492" name="Check Box 538">
              <controlPr defaultSize="0" autoFill="0" autoLine="0" autoPict="0">
                <anchor moveWithCells="1">
                  <from>
                    <xdr:col>28</xdr:col>
                    <xdr:colOff>142875</xdr:colOff>
                    <xdr:row>224</xdr:row>
                    <xdr:rowOff>171450</xdr:rowOff>
                  </from>
                  <to>
                    <xdr:col>30</xdr:col>
                    <xdr:colOff>104775</xdr:colOff>
                    <xdr:row>226</xdr:row>
                    <xdr:rowOff>28575</xdr:rowOff>
                  </to>
                </anchor>
              </controlPr>
            </control>
          </mc:Choice>
        </mc:AlternateContent>
        <mc:AlternateContent xmlns:mc="http://schemas.openxmlformats.org/markup-compatibility/2006">
          <mc:Choice Requires="x14">
            <control shapeId="4635" r:id="rId493" name="Check Box 539">
              <controlPr defaultSize="0" autoFill="0" autoLine="0" autoPict="0">
                <anchor moveWithCells="1">
                  <from>
                    <xdr:col>39</xdr:col>
                    <xdr:colOff>142875</xdr:colOff>
                    <xdr:row>224</xdr:row>
                    <xdr:rowOff>171450</xdr:rowOff>
                  </from>
                  <to>
                    <xdr:col>41</xdr:col>
                    <xdr:colOff>104775</xdr:colOff>
                    <xdr:row>226</xdr:row>
                    <xdr:rowOff>28575</xdr:rowOff>
                  </to>
                </anchor>
              </controlPr>
            </control>
          </mc:Choice>
        </mc:AlternateContent>
        <mc:AlternateContent xmlns:mc="http://schemas.openxmlformats.org/markup-compatibility/2006">
          <mc:Choice Requires="x14">
            <control shapeId="4636" r:id="rId494" name="Check Box 540">
              <controlPr defaultSize="0" autoFill="0" autoLine="0" autoPict="0">
                <anchor moveWithCells="1">
                  <from>
                    <xdr:col>41</xdr:col>
                    <xdr:colOff>142875</xdr:colOff>
                    <xdr:row>224</xdr:row>
                    <xdr:rowOff>171450</xdr:rowOff>
                  </from>
                  <to>
                    <xdr:col>43</xdr:col>
                    <xdr:colOff>104775</xdr:colOff>
                    <xdr:row>226</xdr:row>
                    <xdr:rowOff>28575</xdr:rowOff>
                  </to>
                </anchor>
              </controlPr>
            </control>
          </mc:Choice>
        </mc:AlternateContent>
        <mc:AlternateContent xmlns:mc="http://schemas.openxmlformats.org/markup-compatibility/2006">
          <mc:Choice Requires="x14">
            <control shapeId="4637" r:id="rId495" name="Check Box 541">
              <controlPr defaultSize="0" autoFill="0" autoLine="0" autoPict="0">
                <anchor moveWithCells="1">
                  <from>
                    <xdr:col>52</xdr:col>
                    <xdr:colOff>142875</xdr:colOff>
                    <xdr:row>224</xdr:row>
                    <xdr:rowOff>171450</xdr:rowOff>
                  </from>
                  <to>
                    <xdr:col>54</xdr:col>
                    <xdr:colOff>104775</xdr:colOff>
                    <xdr:row>226</xdr:row>
                    <xdr:rowOff>28575</xdr:rowOff>
                  </to>
                </anchor>
              </controlPr>
            </control>
          </mc:Choice>
        </mc:AlternateContent>
        <mc:AlternateContent xmlns:mc="http://schemas.openxmlformats.org/markup-compatibility/2006">
          <mc:Choice Requires="x14">
            <control shapeId="4638" r:id="rId496" name="Check Box 542">
              <controlPr defaultSize="0" autoFill="0" autoLine="0" autoPict="0">
                <anchor moveWithCells="1">
                  <from>
                    <xdr:col>54</xdr:col>
                    <xdr:colOff>142875</xdr:colOff>
                    <xdr:row>224</xdr:row>
                    <xdr:rowOff>171450</xdr:rowOff>
                  </from>
                  <to>
                    <xdr:col>56</xdr:col>
                    <xdr:colOff>104775</xdr:colOff>
                    <xdr:row>226</xdr:row>
                    <xdr:rowOff>28575</xdr:rowOff>
                  </to>
                </anchor>
              </controlPr>
            </control>
          </mc:Choice>
        </mc:AlternateContent>
        <mc:AlternateContent xmlns:mc="http://schemas.openxmlformats.org/markup-compatibility/2006">
          <mc:Choice Requires="x14">
            <control shapeId="4642" r:id="rId497" name="Check Box 546">
              <controlPr defaultSize="0" autoFill="0" autoLine="0" autoPict="0">
                <anchor moveWithCells="1" sizeWithCells="1">
                  <from>
                    <xdr:col>22</xdr:col>
                    <xdr:colOff>0</xdr:colOff>
                    <xdr:row>153</xdr:row>
                    <xdr:rowOff>142875</xdr:rowOff>
                  </from>
                  <to>
                    <xdr:col>23</xdr:col>
                    <xdr:colOff>0</xdr:colOff>
                    <xdr:row>155</xdr:row>
                    <xdr:rowOff>19050</xdr:rowOff>
                  </to>
                </anchor>
              </controlPr>
            </control>
          </mc:Choice>
        </mc:AlternateContent>
        <mc:AlternateContent xmlns:mc="http://schemas.openxmlformats.org/markup-compatibility/2006">
          <mc:Choice Requires="x14">
            <control shapeId="4643" r:id="rId498" name="Check Box 547">
              <controlPr defaultSize="0" autoFill="0" autoLine="0" autoPict="0">
                <anchor moveWithCells="1" sizeWithCells="1">
                  <from>
                    <xdr:col>34</xdr:col>
                    <xdr:colOff>152400</xdr:colOff>
                    <xdr:row>153</xdr:row>
                    <xdr:rowOff>142875</xdr:rowOff>
                  </from>
                  <to>
                    <xdr:col>35</xdr:col>
                    <xdr:colOff>152400</xdr:colOff>
                    <xdr:row>155</xdr:row>
                    <xdr:rowOff>19050</xdr:rowOff>
                  </to>
                </anchor>
              </controlPr>
            </control>
          </mc:Choice>
        </mc:AlternateContent>
        <mc:AlternateContent xmlns:mc="http://schemas.openxmlformats.org/markup-compatibility/2006">
          <mc:Choice Requires="x14">
            <control shapeId="4644" r:id="rId499" name="Check Box 548">
              <controlPr defaultSize="0" autoFill="0" autoLine="0" autoPict="0">
                <anchor moveWithCells="1" sizeWithCells="1">
                  <from>
                    <xdr:col>34</xdr:col>
                    <xdr:colOff>152400</xdr:colOff>
                    <xdr:row>157</xdr:row>
                    <xdr:rowOff>142875</xdr:rowOff>
                  </from>
                  <to>
                    <xdr:col>36</xdr:col>
                    <xdr:colOff>0</xdr:colOff>
                    <xdr:row>159</xdr:row>
                    <xdr:rowOff>19050</xdr:rowOff>
                  </to>
                </anchor>
              </controlPr>
            </control>
          </mc:Choice>
        </mc:AlternateContent>
        <mc:AlternateContent xmlns:mc="http://schemas.openxmlformats.org/markup-compatibility/2006">
          <mc:Choice Requires="x14">
            <control shapeId="4645" r:id="rId500" name="Check Box 549">
              <controlPr defaultSize="0" autoFill="0" autoLine="0" autoPict="0">
                <anchor moveWithCells="1" sizeWithCells="1">
                  <from>
                    <xdr:col>22</xdr:col>
                    <xdr:colOff>0</xdr:colOff>
                    <xdr:row>157</xdr:row>
                    <xdr:rowOff>104775</xdr:rowOff>
                  </from>
                  <to>
                    <xdr:col>23</xdr:col>
                    <xdr:colOff>0</xdr:colOff>
                    <xdr:row>159</xdr:row>
                    <xdr:rowOff>57150</xdr:rowOff>
                  </to>
                </anchor>
              </controlPr>
            </control>
          </mc:Choice>
        </mc:AlternateContent>
        <mc:AlternateContent xmlns:mc="http://schemas.openxmlformats.org/markup-compatibility/2006">
          <mc:Choice Requires="x14">
            <control shapeId="4646" r:id="rId501" name="Check Box 550">
              <controlPr defaultSize="0" autoFill="0" autoLine="0" autoPict="0">
                <anchor moveWithCells="1" sizeWithCells="1">
                  <from>
                    <xdr:col>34</xdr:col>
                    <xdr:colOff>152400</xdr:colOff>
                    <xdr:row>155</xdr:row>
                    <xdr:rowOff>152400</xdr:rowOff>
                  </from>
                  <to>
                    <xdr:col>35</xdr:col>
                    <xdr:colOff>152400</xdr:colOff>
                    <xdr:row>157</xdr:row>
                    <xdr:rowOff>28575</xdr:rowOff>
                  </to>
                </anchor>
              </controlPr>
            </control>
          </mc:Choice>
        </mc:AlternateContent>
        <mc:AlternateContent xmlns:mc="http://schemas.openxmlformats.org/markup-compatibility/2006">
          <mc:Choice Requires="x14">
            <control shapeId="4657" r:id="rId502" name="Check Box 561">
              <controlPr defaultSize="0" autoFill="0" autoLine="0" autoPict="0">
                <anchor moveWithCells="1">
                  <from>
                    <xdr:col>15</xdr:col>
                    <xdr:colOff>142875</xdr:colOff>
                    <xdr:row>281</xdr:row>
                    <xdr:rowOff>161925</xdr:rowOff>
                  </from>
                  <to>
                    <xdr:col>17</xdr:col>
                    <xdr:colOff>104775</xdr:colOff>
                    <xdr:row>283</xdr:row>
                    <xdr:rowOff>19050</xdr:rowOff>
                  </to>
                </anchor>
              </controlPr>
            </control>
          </mc:Choice>
        </mc:AlternateContent>
        <mc:AlternateContent xmlns:mc="http://schemas.openxmlformats.org/markup-compatibility/2006">
          <mc:Choice Requires="x14">
            <control shapeId="4659" r:id="rId503" name="Check Box 563">
              <controlPr defaultSize="0" autoFill="0" autoLine="0" autoPict="0">
                <anchor moveWithCells="1">
                  <from>
                    <xdr:col>54</xdr:col>
                    <xdr:colOff>142875</xdr:colOff>
                    <xdr:row>273</xdr:row>
                    <xdr:rowOff>161925</xdr:rowOff>
                  </from>
                  <to>
                    <xdr:col>56</xdr:col>
                    <xdr:colOff>104775</xdr:colOff>
                    <xdr:row>275</xdr:row>
                    <xdr:rowOff>19050</xdr:rowOff>
                  </to>
                </anchor>
              </controlPr>
            </control>
          </mc:Choice>
        </mc:AlternateContent>
        <mc:AlternateContent xmlns:mc="http://schemas.openxmlformats.org/markup-compatibility/2006">
          <mc:Choice Requires="x14">
            <control shapeId="4664" r:id="rId504" name="Check Box 568">
              <controlPr defaultSize="0" autoFill="0" autoLine="0" autoPict="0">
                <anchor moveWithCells="1">
                  <from>
                    <xdr:col>15</xdr:col>
                    <xdr:colOff>142875</xdr:colOff>
                    <xdr:row>253</xdr:row>
                    <xdr:rowOff>161925</xdr:rowOff>
                  </from>
                  <to>
                    <xdr:col>17</xdr:col>
                    <xdr:colOff>104775</xdr:colOff>
                    <xdr:row>255</xdr:row>
                    <xdr:rowOff>19050</xdr:rowOff>
                  </to>
                </anchor>
              </controlPr>
            </control>
          </mc:Choice>
        </mc:AlternateContent>
        <mc:AlternateContent xmlns:mc="http://schemas.openxmlformats.org/markup-compatibility/2006">
          <mc:Choice Requires="x14">
            <control shapeId="4665" r:id="rId505" name="Check Box 569">
              <controlPr defaultSize="0" autoFill="0" autoLine="0" autoPict="0">
                <anchor moveWithCells="1">
                  <from>
                    <xdr:col>54</xdr:col>
                    <xdr:colOff>142875</xdr:colOff>
                    <xdr:row>263</xdr:row>
                    <xdr:rowOff>161925</xdr:rowOff>
                  </from>
                  <to>
                    <xdr:col>56</xdr:col>
                    <xdr:colOff>104775</xdr:colOff>
                    <xdr:row>265</xdr:row>
                    <xdr:rowOff>19050</xdr:rowOff>
                  </to>
                </anchor>
              </controlPr>
            </control>
          </mc:Choice>
        </mc:AlternateContent>
        <mc:AlternateContent xmlns:mc="http://schemas.openxmlformats.org/markup-compatibility/2006">
          <mc:Choice Requires="x14">
            <control shapeId="4666" r:id="rId506" name="Check Box 570">
              <controlPr defaultSize="0" autoFill="0" autoLine="0" autoPict="0">
                <anchor moveWithCells="1">
                  <from>
                    <xdr:col>15</xdr:col>
                    <xdr:colOff>142875</xdr:colOff>
                    <xdr:row>247</xdr:row>
                    <xdr:rowOff>161925</xdr:rowOff>
                  </from>
                  <to>
                    <xdr:col>17</xdr:col>
                    <xdr:colOff>104775</xdr:colOff>
                    <xdr:row>249</xdr:row>
                    <xdr:rowOff>19050</xdr:rowOff>
                  </to>
                </anchor>
              </controlPr>
            </control>
          </mc:Choice>
        </mc:AlternateContent>
        <mc:AlternateContent xmlns:mc="http://schemas.openxmlformats.org/markup-compatibility/2006">
          <mc:Choice Requires="x14">
            <control shapeId="4668" r:id="rId507" name="Check Box 572">
              <controlPr defaultSize="0" autoFill="0" autoLine="0" autoPict="0">
                <anchor moveWithCells="1">
                  <from>
                    <xdr:col>54</xdr:col>
                    <xdr:colOff>142875</xdr:colOff>
                    <xdr:row>235</xdr:row>
                    <xdr:rowOff>161925</xdr:rowOff>
                  </from>
                  <to>
                    <xdr:col>56</xdr:col>
                    <xdr:colOff>104775</xdr:colOff>
                    <xdr:row>237</xdr:row>
                    <xdr:rowOff>19050</xdr:rowOff>
                  </to>
                </anchor>
              </controlPr>
            </control>
          </mc:Choice>
        </mc:AlternateContent>
        <mc:AlternateContent xmlns:mc="http://schemas.openxmlformats.org/markup-compatibility/2006">
          <mc:Choice Requires="x14">
            <control shapeId="4669" r:id="rId508" name="Check Box 573">
              <controlPr defaultSize="0" autoFill="0" autoLine="0" autoPict="0">
                <anchor moveWithCells="1">
                  <from>
                    <xdr:col>28</xdr:col>
                    <xdr:colOff>142875</xdr:colOff>
                    <xdr:row>253</xdr:row>
                    <xdr:rowOff>161925</xdr:rowOff>
                  </from>
                  <to>
                    <xdr:col>30</xdr:col>
                    <xdr:colOff>104775</xdr:colOff>
                    <xdr:row>255</xdr:row>
                    <xdr:rowOff>19050</xdr:rowOff>
                  </to>
                </anchor>
              </controlPr>
            </control>
          </mc:Choice>
        </mc:AlternateContent>
        <mc:AlternateContent xmlns:mc="http://schemas.openxmlformats.org/markup-compatibility/2006">
          <mc:Choice Requires="x14">
            <control shapeId="4675" r:id="rId509" name="Check Box 579">
              <controlPr defaultSize="0" autoFill="0" autoLine="0" autoPict="0">
                <anchor moveWithCells="1">
                  <from>
                    <xdr:col>39</xdr:col>
                    <xdr:colOff>142875</xdr:colOff>
                    <xdr:row>315</xdr:row>
                    <xdr:rowOff>161925</xdr:rowOff>
                  </from>
                  <to>
                    <xdr:col>41</xdr:col>
                    <xdr:colOff>104775</xdr:colOff>
                    <xdr:row>317</xdr:row>
                    <xdr:rowOff>9525</xdr:rowOff>
                  </to>
                </anchor>
              </controlPr>
            </control>
          </mc:Choice>
        </mc:AlternateContent>
        <mc:AlternateContent xmlns:mc="http://schemas.openxmlformats.org/markup-compatibility/2006">
          <mc:Choice Requires="x14">
            <control shapeId="4677" r:id="rId510" name="Check Box 581">
              <controlPr defaultSize="0" autoFill="0" autoLine="0" autoPict="0">
                <anchor moveWithCells="1">
                  <from>
                    <xdr:col>15</xdr:col>
                    <xdr:colOff>142875</xdr:colOff>
                    <xdr:row>237</xdr:row>
                    <xdr:rowOff>161925</xdr:rowOff>
                  </from>
                  <to>
                    <xdr:col>17</xdr:col>
                    <xdr:colOff>104775</xdr:colOff>
                    <xdr:row>239</xdr:row>
                    <xdr:rowOff>19050</xdr:rowOff>
                  </to>
                </anchor>
              </controlPr>
            </control>
          </mc:Choice>
        </mc:AlternateContent>
        <mc:AlternateContent xmlns:mc="http://schemas.openxmlformats.org/markup-compatibility/2006">
          <mc:Choice Requires="x14">
            <control shapeId="4678" r:id="rId511" name="Check Box 582">
              <controlPr defaultSize="0" autoFill="0" autoLine="0" autoPict="0">
                <anchor moveWithCells="1">
                  <from>
                    <xdr:col>28</xdr:col>
                    <xdr:colOff>142875</xdr:colOff>
                    <xdr:row>237</xdr:row>
                    <xdr:rowOff>161925</xdr:rowOff>
                  </from>
                  <to>
                    <xdr:col>30</xdr:col>
                    <xdr:colOff>104775</xdr:colOff>
                    <xdr:row>239</xdr:row>
                    <xdr:rowOff>19050</xdr:rowOff>
                  </to>
                </anchor>
              </controlPr>
            </control>
          </mc:Choice>
        </mc:AlternateContent>
        <mc:AlternateContent xmlns:mc="http://schemas.openxmlformats.org/markup-compatibility/2006">
          <mc:Choice Requires="x14">
            <control shapeId="4680" r:id="rId512" name="Check Box 584">
              <controlPr defaultSize="0" autoFill="0" autoLine="0" autoPict="0">
                <anchor moveWithCells="1">
                  <from>
                    <xdr:col>15</xdr:col>
                    <xdr:colOff>142875</xdr:colOff>
                    <xdr:row>273</xdr:row>
                    <xdr:rowOff>161925</xdr:rowOff>
                  </from>
                  <to>
                    <xdr:col>17</xdr:col>
                    <xdr:colOff>104775</xdr:colOff>
                    <xdr:row>275</xdr:row>
                    <xdr:rowOff>19050</xdr:rowOff>
                  </to>
                </anchor>
              </controlPr>
            </control>
          </mc:Choice>
        </mc:AlternateContent>
        <mc:AlternateContent xmlns:mc="http://schemas.openxmlformats.org/markup-compatibility/2006">
          <mc:Choice Requires="x14">
            <control shapeId="4681" r:id="rId513" name="Check Box 585">
              <controlPr defaultSize="0" autoFill="0" autoLine="0" autoPict="0">
                <anchor moveWithCells="1">
                  <from>
                    <xdr:col>28</xdr:col>
                    <xdr:colOff>142875</xdr:colOff>
                    <xdr:row>293</xdr:row>
                    <xdr:rowOff>161925</xdr:rowOff>
                  </from>
                  <to>
                    <xdr:col>30</xdr:col>
                    <xdr:colOff>104775</xdr:colOff>
                    <xdr:row>295</xdr:row>
                    <xdr:rowOff>19050</xdr:rowOff>
                  </to>
                </anchor>
              </controlPr>
            </control>
          </mc:Choice>
        </mc:AlternateContent>
        <mc:AlternateContent xmlns:mc="http://schemas.openxmlformats.org/markup-compatibility/2006">
          <mc:Choice Requires="x14">
            <control shapeId="4689" r:id="rId514" name="Check Box 593">
              <controlPr defaultSize="0" autoFill="0" autoLine="0" autoPict="0">
                <anchor moveWithCells="1">
                  <from>
                    <xdr:col>5</xdr:col>
                    <xdr:colOff>19050</xdr:colOff>
                    <xdr:row>36</xdr:row>
                    <xdr:rowOff>57150</xdr:rowOff>
                  </from>
                  <to>
                    <xdr:col>7</xdr:col>
                    <xdr:colOff>57150</xdr:colOff>
                    <xdr:row>38</xdr:row>
                    <xdr:rowOff>66675</xdr:rowOff>
                  </to>
                </anchor>
              </controlPr>
            </control>
          </mc:Choice>
        </mc:AlternateContent>
        <mc:AlternateContent xmlns:mc="http://schemas.openxmlformats.org/markup-compatibility/2006">
          <mc:Choice Requires="x14">
            <control shapeId="4690" r:id="rId515" name="Check Box 594">
              <controlPr defaultSize="0" autoFill="0" autoLine="0" autoPict="0">
                <anchor moveWithCells="1">
                  <from>
                    <xdr:col>5</xdr:col>
                    <xdr:colOff>19050</xdr:colOff>
                    <xdr:row>37</xdr:row>
                    <xdr:rowOff>104775</xdr:rowOff>
                  </from>
                  <to>
                    <xdr:col>7</xdr:col>
                    <xdr:colOff>57150</xdr:colOff>
                    <xdr:row>39</xdr:row>
                    <xdr:rowOff>66675</xdr:rowOff>
                  </to>
                </anchor>
              </controlPr>
            </control>
          </mc:Choice>
        </mc:AlternateContent>
        <mc:AlternateContent xmlns:mc="http://schemas.openxmlformats.org/markup-compatibility/2006">
          <mc:Choice Requires="x14">
            <control shapeId="4691" r:id="rId516" name="Check Box 595">
              <controlPr defaultSize="0" autoFill="0" autoLine="0" autoPict="0">
                <anchor moveWithCells="1">
                  <from>
                    <xdr:col>5</xdr:col>
                    <xdr:colOff>19050</xdr:colOff>
                    <xdr:row>38</xdr:row>
                    <xdr:rowOff>104775</xdr:rowOff>
                  </from>
                  <to>
                    <xdr:col>7</xdr:col>
                    <xdr:colOff>57150</xdr:colOff>
                    <xdr:row>40</xdr:row>
                    <xdr:rowOff>66675</xdr:rowOff>
                  </to>
                </anchor>
              </controlPr>
            </control>
          </mc:Choice>
        </mc:AlternateContent>
        <mc:AlternateContent xmlns:mc="http://schemas.openxmlformats.org/markup-compatibility/2006">
          <mc:Choice Requires="x14">
            <control shapeId="4692" r:id="rId517" name="Check Box 596">
              <controlPr defaultSize="0" autoFill="0" autoLine="0" autoPict="0">
                <anchor moveWithCells="1">
                  <from>
                    <xdr:col>5</xdr:col>
                    <xdr:colOff>19050</xdr:colOff>
                    <xdr:row>40</xdr:row>
                    <xdr:rowOff>95250</xdr:rowOff>
                  </from>
                  <to>
                    <xdr:col>7</xdr:col>
                    <xdr:colOff>57150</xdr:colOff>
                    <xdr:row>42</xdr:row>
                    <xdr:rowOff>57150</xdr:rowOff>
                  </to>
                </anchor>
              </controlPr>
            </control>
          </mc:Choice>
        </mc:AlternateContent>
        <mc:AlternateContent xmlns:mc="http://schemas.openxmlformats.org/markup-compatibility/2006">
          <mc:Choice Requires="x14">
            <control shapeId="4695" r:id="rId518" name="Check Box 599">
              <controlPr defaultSize="0" autoFill="0" autoLine="0" autoPict="0">
                <anchor moveWithCells="1">
                  <from>
                    <xdr:col>52</xdr:col>
                    <xdr:colOff>142875</xdr:colOff>
                    <xdr:row>315</xdr:row>
                    <xdr:rowOff>161925</xdr:rowOff>
                  </from>
                  <to>
                    <xdr:col>54</xdr:col>
                    <xdr:colOff>104775</xdr:colOff>
                    <xdr:row>317</xdr:row>
                    <xdr:rowOff>9525</xdr:rowOff>
                  </to>
                </anchor>
              </controlPr>
            </control>
          </mc:Choice>
        </mc:AlternateContent>
        <mc:AlternateContent xmlns:mc="http://schemas.openxmlformats.org/markup-compatibility/2006">
          <mc:Choice Requires="x14">
            <control shapeId="4698" r:id="rId519" name="Check Box 602">
              <controlPr defaultSize="0" autoFill="0" autoLine="0" autoPict="0">
                <anchor moveWithCells="1">
                  <from>
                    <xdr:col>41</xdr:col>
                    <xdr:colOff>142875</xdr:colOff>
                    <xdr:row>313</xdr:row>
                    <xdr:rowOff>142875</xdr:rowOff>
                  </from>
                  <to>
                    <xdr:col>43</xdr:col>
                    <xdr:colOff>104775</xdr:colOff>
                    <xdr:row>315</xdr:row>
                    <xdr:rowOff>28575</xdr:rowOff>
                  </to>
                </anchor>
              </controlPr>
            </control>
          </mc:Choice>
        </mc:AlternateContent>
        <mc:AlternateContent xmlns:mc="http://schemas.openxmlformats.org/markup-compatibility/2006">
          <mc:Choice Requires="x14">
            <control shapeId="4699" r:id="rId520" name="Check Box 603">
              <controlPr defaultSize="0" autoFill="0" autoLine="0" autoPict="0">
                <anchor moveWithCells="1">
                  <from>
                    <xdr:col>28</xdr:col>
                    <xdr:colOff>142875</xdr:colOff>
                    <xdr:row>309</xdr:row>
                    <xdr:rowOff>133350</xdr:rowOff>
                  </from>
                  <to>
                    <xdr:col>30</xdr:col>
                    <xdr:colOff>104775</xdr:colOff>
                    <xdr:row>311</xdr:row>
                    <xdr:rowOff>19050</xdr:rowOff>
                  </to>
                </anchor>
              </controlPr>
            </control>
          </mc:Choice>
        </mc:AlternateContent>
        <mc:AlternateContent xmlns:mc="http://schemas.openxmlformats.org/markup-compatibility/2006">
          <mc:Choice Requires="x14">
            <control shapeId="4700" r:id="rId521" name="Check Box 604">
              <controlPr defaultSize="0" autoFill="0" autoLine="0" autoPict="0">
                <anchor moveWithCells="1">
                  <from>
                    <xdr:col>41</xdr:col>
                    <xdr:colOff>142875</xdr:colOff>
                    <xdr:row>307</xdr:row>
                    <xdr:rowOff>161925</xdr:rowOff>
                  </from>
                  <to>
                    <xdr:col>43</xdr:col>
                    <xdr:colOff>104775</xdr:colOff>
                    <xdr:row>309</xdr:row>
                    <xdr:rowOff>19050</xdr:rowOff>
                  </to>
                </anchor>
              </controlPr>
            </control>
          </mc:Choice>
        </mc:AlternateContent>
        <mc:AlternateContent xmlns:mc="http://schemas.openxmlformats.org/markup-compatibility/2006">
          <mc:Choice Requires="x14">
            <control shapeId="4705" r:id="rId522" name="Check Box 609">
              <controlPr defaultSize="0" autoFill="0" autoLine="0" autoPict="0">
                <anchor moveWithCells="1">
                  <from>
                    <xdr:col>54</xdr:col>
                    <xdr:colOff>142875</xdr:colOff>
                    <xdr:row>295</xdr:row>
                    <xdr:rowOff>161925</xdr:rowOff>
                  </from>
                  <to>
                    <xdr:col>56</xdr:col>
                    <xdr:colOff>104775</xdr:colOff>
                    <xdr:row>297</xdr:row>
                    <xdr:rowOff>19050</xdr:rowOff>
                  </to>
                </anchor>
              </controlPr>
            </control>
          </mc:Choice>
        </mc:AlternateContent>
        <mc:AlternateContent xmlns:mc="http://schemas.openxmlformats.org/markup-compatibility/2006">
          <mc:Choice Requires="x14">
            <control shapeId="4706" r:id="rId523" name="Check Box 610">
              <controlPr defaultSize="0" autoFill="0" autoLine="0" autoPict="0">
                <anchor moveWithCells="1">
                  <from>
                    <xdr:col>15</xdr:col>
                    <xdr:colOff>142875</xdr:colOff>
                    <xdr:row>295</xdr:row>
                    <xdr:rowOff>161925</xdr:rowOff>
                  </from>
                  <to>
                    <xdr:col>17</xdr:col>
                    <xdr:colOff>104775</xdr:colOff>
                    <xdr:row>297</xdr:row>
                    <xdr:rowOff>19050</xdr:rowOff>
                  </to>
                </anchor>
              </controlPr>
            </control>
          </mc:Choice>
        </mc:AlternateContent>
        <mc:AlternateContent xmlns:mc="http://schemas.openxmlformats.org/markup-compatibility/2006">
          <mc:Choice Requires="x14">
            <control shapeId="4707" r:id="rId524" name="Check Box 611">
              <controlPr defaultSize="0" autoFill="0" autoLine="0" autoPict="0">
                <anchor moveWithCells="1">
                  <from>
                    <xdr:col>41</xdr:col>
                    <xdr:colOff>142875</xdr:colOff>
                    <xdr:row>293</xdr:row>
                    <xdr:rowOff>161925</xdr:rowOff>
                  </from>
                  <to>
                    <xdr:col>43</xdr:col>
                    <xdr:colOff>104775</xdr:colOff>
                    <xdr:row>295</xdr:row>
                    <xdr:rowOff>19050</xdr:rowOff>
                  </to>
                </anchor>
              </controlPr>
            </control>
          </mc:Choice>
        </mc:AlternateContent>
        <mc:AlternateContent xmlns:mc="http://schemas.openxmlformats.org/markup-compatibility/2006">
          <mc:Choice Requires="x14">
            <control shapeId="4708" r:id="rId525" name="Check Box 612">
              <controlPr defaultSize="0" autoFill="0" autoLine="0" autoPict="0">
                <anchor moveWithCells="1">
                  <from>
                    <xdr:col>28</xdr:col>
                    <xdr:colOff>142875</xdr:colOff>
                    <xdr:row>289</xdr:row>
                    <xdr:rowOff>161925</xdr:rowOff>
                  </from>
                  <to>
                    <xdr:col>30</xdr:col>
                    <xdr:colOff>104775</xdr:colOff>
                    <xdr:row>291</xdr:row>
                    <xdr:rowOff>19050</xdr:rowOff>
                  </to>
                </anchor>
              </controlPr>
            </control>
          </mc:Choice>
        </mc:AlternateContent>
        <mc:AlternateContent xmlns:mc="http://schemas.openxmlformats.org/markup-compatibility/2006">
          <mc:Choice Requires="x14">
            <control shapeId="4709" r:id="rId526" name="Check Box 613">
              <controlPr defaultSize="0" autoFill="0" autoLine="0" autoPict="0">
                <anchor moveWithCells="1">
                  <from>
                    <xdr:col>41</xdr:col>
                    <xdr:colOff>142875</xdr:colOff>
                    <xdr:row>287</xdr:row>
                    <xdr:rowOff>161925</xdr:rowOff>
                  </from>
                  <to>
                    <xdr:col>43</xdr:col>
                    <xdr:colOff>104775</xdr:colOff>
                    <xdr:row>289</xdr:row>
                    <xdr:rowOff>19050</xdr:rowOff>
                  </to>
                </anchor>
              </controlPr>
            </control>
          </mc:Choice>
        </mc:AlternateContent>
        <mc:AlternateContent xmlns:mc="http://schemas.openxmlformats.org/markup-compatibility/2006">
          <mc:Choice Requires="x14">
            <control shapeId="4710" r:id="rId527" name="Check Box 614">
              <controlPr defaultSize="0" autoFill="0" autoLine="0" autoPict="0">
                <anchor moveWithCells="1">
                  <from>
                    <xdr:col>54</xdr:col>
                    <xdr:colOff>142875</xdr:colOff>
                    <xdr:row>285</xdr:row>
                    <xdr:rowOff>161925</xdr:rowOff>
                  </from>
                  <to>
                    <xdr:col>56</xdr:col>
                    <xdr:colOff>104775</xdr:colOff>
                    <xdr:row>287</xdr:row>
                    <xdr:rowOff>19050</xdr:rowOff>
                  </to>
                </anchor>
              </controlPr>
            </control>
          </mc:Choice>
        </mc:AlternateContent>
        <mc:AlternateContent xmlns:mc="http://schemas.openxmlformats.org/markup-compatibility/2006">
          <mc:Choice Requires="x14">
            <control shapeId="4711" r:id="rId528" name="Check Box 615">
              <controlPr defaultSize="0" autoFill="0" autoLine="0" autoPict="0">
                <anchor moveWithCells="1">
                  <from>
                    <xdr:col>28</xdr:col>
                    <xdr:colOff>142875</xdr:colOff>
                    <xdr:row>285</xdr:row>
                    <xdr:rowOff>161925</xdr:rowOff>
                  </from>
                  <to>
                    <xdr:col>30</xdr:col>
                    <xdr:colOff>104775</xdr:colOff>
                    <xdr:row>287</xdr:row>
                    <xdr:rowOff>19050</xdr:rowOff>
                  </to>
                </anchor>
              </controlPr>
            </control>
          </mc:Choice>
        </mc:AlternateContent>
        <mc:AlternateContent xmlns:mc="http://schemas.openxmlformats.org/markup-compatibility/2006">
          <mc:Choice Requires="x14">
            <control shapeId="4712" r:id="rId529" name="Check Box 616">
              <controlPr defaultSize="0" autoFill="0" autoLine="0" autoPict="0">
                <anchor moveWithCells="1">
                  <from>
                    <xdr:col>41</xdr:col>
                    <xdr:colOff>142875</xdr:colOff>
                    <xdr:row>283</xdr:row>
                    <xdr:rowOff>161925</xdr:rowOff>
                  </from>
                  <to>
                    <xdr:col>43</xdr:col>
                    <xdr:colOff>104775</xdr:colOff>
                    <xdr:row>285</xdr:row>
                    <xdr:rowOff>19050</xdr:rowOff>
                  </to>
                </anchor>
              </controlPr>
            </control>
          </mc:Choice>
        </mc:AlternateContent>
        <mc:AlternateContent xmlns:mc="http://schemas.openxmlformats.org/markup-compatibility/2006">
          <mc:Choice Requires="x14">
            <control shapeId="4715" r:id="rId530" name="Check Box 619">
              <controlPr defaultSize="0" autoFill="0" autoLine="0" autoPict="0">
                <anchor moveWithCells="1">
                  <from>
                    <xdr:col>15</xdr:col>
                    <xdr:colOff>142875</xdr:colOff>
                    <xdr:row>275</xdr:row>
                    <xdr:rowOff>161925</xdr:rowOff>
                  </from>
                  <to>
                    <xdr:col>17</xdr:col>
                    <xdr:colOff>104775</xdr:colOff>
                    <xdr:row>277</xdr:row>
                    <xdr:rowOff>19050</xdr:rowOff>
                  </to>
                </anchor>
              </controlPr>
            </control>
          </mc:Choice>
        </mc:AlternateContent>
        <mc:AlternateContent xmlns:mc="http://schemas.openxmlformats.org/markup-compatibility/2006">
          <mc:Choice Requires="x14">
            <control shapeId="4721" r:id="rId531" name="Check Box 625">
              <controlPr defaultSize="0" autoFill="0" autoLine="0" autoPict="0">
                <anchor moveWithCells="1">
                  <from>
                    <xdr:col>15</xdr:col>
                    <xdr:colOff>142875</xdr:colOff>
                    <xdr:row>265</xdr:row>
                    <xdr:rowOff>161925</xdr:rowOff>
                  </from>
                  <to>
                    <xdr:col>17</xdr:col>
                    <xdr:colOff>104775</xdr:colOff>
                    <xdr:row>267</xdr:row>
                    <xdr:rowOff>19050</xdr:rowOff>
                  </to>
                </anchor>
              </controlPr>
            </control>
          </mc:Choice>
        </mc:AlternateContent>
        <mc:AlternateContent xmlns:mc="http://schemas.openxmlformats.org/markup-compatibility/2006">
          <mc:Choice Requires="x14">
            <control shapeId="4722" r:id="rId532" name="Check Box 626">
              <controlPr defaultSize="0" autoFill="0" autoLine="0" autoPict="0">
                <anchor moveWithCells="1">
                  <from>
                    <xdr:col>41</xdr:col>
                    <xdr:colOff>142875</xdr:colOff>
                    <xdr:row>259</xdr:row>
                    <xdr:rowOff>161925</xdr:rowOff>
                  </from>
                  <to>
                    <xdr:col>43</xdr:col>
                    <xdr:colOff>104775</xdr:colOff>
                    <xdr:row>261</xdr:row>
                    <xdr:rowOff>19050</xdr:rowOff>
                  </to>
                </anchor>
              </controlPr>
            </control>
          </mc:Choice>
        </mc:AlternateContent>
        <mc:AlternateContent xmlns:mc="http://schemas.openxmlformats.org/markup-compatibility/2006">
          <mc:Choice Requires="x14">
            <control shapeId="4723" r:id="rId533" name="Check Box 627">
              <controlPr defaultSize="0" autoFill="0" autoLine="0" autoPict="0">
                <anchor moveWithCells="1">
                  <from>
                    <xdr:col>41</xdr:col>
                    <xdr:colOff>142875</xdr:colOff>
                    <xdr:row>265</xdr:row>
                    <xdr:rowOff>161925</xdr:rowOff>
                  </from>
                  <to>
                    <xdr:col>43</xdr:col>
                    <xdr:colOff>104775</xdr:colOff>
                    <xdr:row>267</xdr:row>
                    <xdr:rowOff>19050</xdr:rowOff>
                  </to>
                </anchor>
              </controlPr>
            </control>
          </mc:Choice>
        </mc:AlternateContent>
        <mc:AlternateContent xmlns:mc="http://schemas.openxmlformats.org/markup-compatibility/2006">
          <mc:Choice Requires="x14">
            <control shapeId="4725" r:id="rId534" name="Check Box 629">
              <controlPr defaultSize="0" autoFill="0" autoLine="0" autoPict="0">
                <anchor moveWithCells="1" sizeWithCells="1">
                  <from>
                    <xdr:col>7</xdr:col>
                    <xdr:colOff>47625</xdr:colOff>
                    <xdr:row>151</xdr:row>
                    <xdr:rowOff>142875</xdr:rowOff>
                  </from>
                  <to>
                    <xdr:col>8</xdr:col>
                    <xdr:colOff>47625</xdr:colOff>
                    <xdr:row>153</xdr:row>
                    <xdr:rowOff>19050</xdr:rowOff>
                  </to>
                </anchor>
              </controlPr>
            </control>
          </mc:Choice>
        </mc:AlternateContent>
        <mc:AlternateContent xmlns:mc="http://schemas.openxmlformats.org/markup-compatibility/2006">
          <mc:Choice Requires="x14">
            <control shapeId="4726" r:id="rId535" name="Check Box 630">
              <controlPr defaultSize="0" autoFill="0" autoLine="0" autoPict="0">
                <anchor moveWithCells="1" sizeWithCells="1">
                  <from>
                    <xdr:col>7</xdr:col>
                    <xdr:colOff>47625</xdr:colOff>
                    <xdr:row>154</xdr:row>
                    <xdr:rowOff>0</xdr:rowOff>
                  </from>
                  <to>
                    <xdr:col>8</xdr:col>
                    <xdr:colOff>47625</xdr:colOff>
                    <xdr:row>154</xdr:row>
                    <xdr:rowOff>152400</xdr:rowOff>
                  </to>
                </anchor>
              </controlPr>
            </control>
          </mc:Choice>
        </mc:AlternateContent>
        <mc:AlternateContent xmlns:mc="http://schemas.openxmlformats.org/markup-compatibility/2006">
          <mc:Choice Requires="x14">
            <control shapeId="4102" r:id="rId536" name="Group Box 6">
              <controlPr defaultSize="0" autoFill="0" autoPict="0">
                <anchor moveWithCells="1">
                  <from>
                    <xdr:col>19</xdr:col>
                    <xdr:colOff>66675</xdr:colOff>
                    <xdr:row>22</xdr:row>
                    <xdr:rowOff>0</xdr:rowOff>
                  </from>
                  <to>
                    <xdr:col>58</xdr:col>
                    <xdr:colOff>95250</xdr:colOff>
                    <xdr:row>22</xdr:row>
                    <xdr:rowOff>333375</xdr:rowOff>
                  </to>
                </anchor>
              </controlPr>
            </control>
          </mc:Choice>
        </mc:AlternateContent>
        <mc:AlternateContent xmlns:mc="http://schemas.openxmlformats.org/markup-compatibility/2006">
          <mc:Choice Requires="x14">
            <control shapeId="4099" r:id="rId537" name="Option Button 3">
              <controlPr defaultSize="0" autoFill="0" autoLine="0" autoPict="0">
                <anchor moveWithCells="1">
                  <from>
                    <xdr:col>19</xdr:col>
                    <xdr:colOff>114300</xdr:colOff>
                    <xdr:row>22</xdr:row>
                    <xdr:rowOff>66675</xdr:rowOff>
                  </from>
                  <to>
                    <xdr:col>24</xdr:col>
                    <xdr:colOff>123825</xdr:colOff>
                    <xdr:row>22</xdr:row>
                    <xdr:rowOff>295275</xdr:rowOff>
                  </to>
                </anchor>
              </controlPr>
            </control>
          </mc:Choice>
        </mc:AlternateContent>
        <mc:AlternateContent xmlns:mc="http://schemas.openxmlformats.org/markup-compatibility/2006">
          <mc:Choice Requires="x14">
            <control shapeId="4100" r:id="rId538" name="Option Button 4">
              <controlPr defaultSize="0" autoFill="0" autoLine="0" autoPict="0">
                <anchor moveWithCells="1">
                  <from>
                    <xdr:col>25</xdr:col>
                    <xdr:colOff>66675</xdr:colOff>
                    <xdr:row>22</xdr:row>
                    <xdr:rowOff>76200</xdr:rowOff>
                  </from>
                  <to>
                    <xdr:col>48</xdr:col>
                    <xdr:colOff>114300</xdr:colOff>
                    <xdr:row>22</xdr:row>
                    <xdr:rowOff>276225</xdr:rowOff>
                  </to>
                </anchor>
              </controlPr>
            </control>
          </mc:Choice>
        </mc:AlternateContent>
        <mc:AlternateContent xmlns:mc="http://schemas.openxmlformats.org/markup-compatibility/2006">
          <mc:Choice Requires="x14">
            <control shapeId="4733" r:id="rId539" name="Check Box 637">
              <controlPr defaultSize="0" autoFill="0" autoLine="0" autoPict="0">
                <anchor moveWithCells="1">
                  <from>
                    <xdr:col>20</xdr:col>
                    <xdr:colOff>95250</xdr:colOff>
                    <xdr:row>22</xdr:row>
                    <xdr:rowOff>876300</xdr:rowOff>
                  </from>
                  <to>
                    <xdr:col>22</xdr:col>
                    <xdr:colOff>9525</xdr:colOff>
                    <xdr:row>22</xdr:row>
                    <xdr:rowOff>1123950</xdr:rowOff>
                  </to>
                </anchor>
              </controlPr>
            </control>
          </mc:Choice>
        </mc:AlternateContent>
        <mc:AlternateContent xmlns:mc="http://schemas.openxmlformats.org/markup-compatibility/2006">
          <mc:Choice Requires="x14">
            <control shapeId="4734" r:id="rId540" name="Check Box 638">
              <controlPr defaultSize="0" autoFill="0" autoLine="0" autoPict="0">
                <anchor moveWithCells="1">
                  <from>
                    <xdr:col>20</xdr:col>
                    <xdr:colOff>95250</xdr:colOff>
                    <xdr:row>22</xdr:row>
                    <xdr:rowOff>695325</xdr:rowOff>
                  </from>
                  <to>
                    <xdr:col>22</xdr:col>
                    <xdr:colOff>9525</xdr:colOff>
                    <xdr:row>22</xdr:row>
                    <xdr:rowOff>942975</xdr:rowOff>
                  </to>
                </anchor>
              </controlPr>
            </control>
          </mc:Choice>
        </mc:AlternateContent>
        <mc:AlternateContent xmlns:mc="http://schemas.openxmlformats.org/markup-compatibility/2006">
          <mc:Choice Requires="x14">
            <control shapeId="4735" r:id="rId541" name="Check Box 639">
              <controlPr defaultSize="0" autoFill="0" autoLine="0" autoPict="0">
                <anchor moveWithCells="1">
                  <from>
                    <xdr:col>20</xdr:col>
                    <xdr:colOff>95250</xdr:colOff>
                    <xdr:row>22</xdr:row>
                    <xdr:rowOff>514350</xdr:rowOff>
                  </from>
                  <to>
                    <xdr:col>22</xdr:col>
                    <xdr:colOff>9525</xdr:colOff>
                    <xdr:row>22</xdr:row>
                    <xdr:rowOff>762000</xdr:rowOff>
                  </to>
                </anchor>
              </controlPr>
            </control>
          </mc:Choice>
        </mc:AlternateContent>
        <mc:AlternateContent xmlns:mc="http://schemas.openxmlformats.org/markup-compatibility/2006">
          <mc:Choice Requires="x14">
            <control shapeId="4578" r:id="rId542" name="Check Box 482">
              <controlPr defaultSize="0" autoFill="0" autoLine="0" autoPict="0">
                <anchor moveWithCells="1">
                  <from>
                    <xdr:col>13</xdr:col>
                    <xdr:colOff>142875</xdr:colOff>
                    <xdr:row>305</xdr:row>
                    <xdr:rowOff>161925</xdr:rowOff>
                  </from>
                  <to>
                    <xdr:col>15</xdr:col>
                    <xdr:colOff>104775</xdr:colOff>
                    <xdr:row>307</xdr:row>
                    <xdr:rowOff>19050</xdr:rowOff>
                  </to>
                </anchor>
              </controlPr>
            </control>
          </mc:Choice>
        </mc:AlternateContent>
        <mc:AlternateContent xmlns:mc="http://schemas.openxmlformats.org/markup-compatibility/2006">
          <mc:Choice Requires="x14">
            <control shapeId="4579" r:id="rId543" name="Check Box 483">
              <controlPr defaultSize="0" autoFill="0" autoLine="0" autoPict="0">
                <anchor moveWithCells="1">
                  <from>
                    <xdr:col>26</xdr:col>
                    <xdr:colOff>142875</xdr:colOff>
                    <xdr:row>305</xdr:row>
                    <xdr:rowOff>161925</xdr:rowOff>
                  </from>
                  <to>
                    <xdr:col>28</xdr:col>
                    <xdr:colOff>104775</xdr:colOff>
                    <xdr:row>307</xdr:row>
                    <xdr:rowOff>19050</xdr:rowOff>
                  </to>
                </anchor>
              </controlPr>
            </control>
          </mc:Choice>
        </mc:AlternateContent>
        <mc:AlternateContent xmlns:mc="http://schemas.openxmlformats.org/markup-compatibility/2006">
          <mc:Choice Requires="x14">
            <control shapeId="4581" r:id="rId544" name="Check Box 485">
              <controlPr defaultSize="0" autoFill="0" autoLine="0" autoPict="0">
                <anchor moveWithCells="1">
                  <from>
                    <xdr:col>39</xdr:col>
                    <xdr:colOff>142875</xdr:colOff>
                    <xdr:row>305</xdr:row>
                    <xdr:rowOff>161925</xdr:rowOff>
                  </from>
                  <to>
                    <xdr:col>41</xdr:col>
                    <xdr:colOff>104775</xdr:colOff>
                    <xdr:row>307</xdr:row>
                    <xdr:rowOff>19050</xdr:rowOff>
                  </to>
                </anchor>
              </controlPr>
            </control>
          </mc:Choice>
        </mc:AlternateContent>
        <mc:AlternateContent xmlns:mc="http://schemas.openxmlformats.org/markup-compatibility/2006">
          <mc:Choice Requires="x14">
            <control shapeId="4582" r:id="rId545" name="Check Box 486">
              <controlPr defaultSize="0" autoFill="0" autoLine="0" autoPict="0">
                <anchor moveWithCells="1">
                  <from>
                    <xdr:col>52</xdr:col>
                    <xdr:colOff>142875</xdr:colOff>
                    <xdr:row>305</xdr:row>
                    <xdr:rowOff>161925</xdr:rowOff>
                  </from>
                  <to>
                    <xdr:col>54</xdr:col>
                    <xdr:colOff>104775</xdr:colOff>
                    <xdr:row>307</xdr:row>
                    <xdr:rowOff>19050</xdr:rowOff>
                  </to>
                </anchor>
              </controlPr>
            </control>
          </mc:Choice>
        </mc:AlternateContent>
        <mc:AlternateContent xmlns:mc="http://schemas.openxmlformats.org/markup-compatibility/2006">
          <mc:Choice Requires="x14">
            <control shapeId="4583" r:id="rId546" name="Check Box 487">
              <controlPr defaultSize="0" autoFill="0" autoLine="0" autoPict="0">
                <anchor moveWithCells="1">
                  <from>
                    <xdr:col>54</xdr:col>
                    <xdr:colOff>142875</xdr:colOff>
                    <xdr:row>305</xdr:row>
                    <xdr:rowOff>161925</xdr:rowOff>
                  </from>
                  <to>
                    <xdr:col>56</xdr:col>
                    <xdr:colOff>104775</xdr:colOff>
                    <xdr:row>307</xdr:row>
                    <xdr:rowOff>19050</xdr:rowOff>
                  </to>
                </anchor>
              </controlPr>
            </control>
          </mc:Choice>
        </mc:AlternateContent>
        <mc:AlternateContent xmlns:mc="http://schemas.openxmlformats.org/markup-compatibility/2006">
          <mc:Choice Requires="x14">
            <control shapeId="4650" r:id="rId547" name="Check Box 554">
              <controlPr defaultSize="0" autoFill="0" autoLine="0" autoPict="0">
                <anchor moveWithCells="1">
                  <from>
                    <xdr:col>15</xdr:col>
                    <xdr:colOff>142875</xdr:colOff>
                    <xdr:row>305</xdr:row>
                    <xdr:rowOff>161925</xdr:rowOff>
                  </from>
                  <to>
                    <xdr:col>17</xdr:col>
                    <xdr:colOff>104775</xdr:colOff>
                    <xdr:row>307</xdr:row>
                    <xdr:rowOff>19050</xdr:rowOff>
                  </to>
                </anchor>
              </controlPr>
            </control>
          </mc:Choice>
        </mc:AlternateContent>
        <mc:AlternateContent xmlns:mc="http://schemas.openxmlformats.org/markup-compatibility/2006">
          <mc:Choice Requires="x14">
            <control shapeId="4685" r:id="rId548" name="Check Box 589">
              <controlPr defaultSize="0" autoFill="0" autoLine="0" autoPict="0">
                <anchor moveWithCells="1">
                  <from>
                    <xdr:col>41</xdr:col>
                    <xdr:colOff>142875</xdr:colOff>
                    <xdr:row>305</xdr:row>
                    <xdr:rowOff>161925</xdr:rowOff>
                  </from>
                  <to>
                    <xdr:col>43</xdr:col>
                    <xdr:colOff>104775</xdr:colOff>
                    <xdr:row>307</xdr:row>
                    <xdr:rowOff>19050</xdr:rowOff>
                  </to>
                </anchor>
              </controlPr>
            </control>
          </mc:Choice>
        </mc:AlternateContent>
        <mc:AlternateContent xmlns:mc="http://schemas.openxmlformats.org/markup-compatibility/2006">
          <mc:Choice Requires="x14">
            <control shapeId="4759" r:id="rId549" name="Check Box 663">
              <controlPr defaultSize="0" autoFill="0" autoLine="0" autoPict="0">
                <anchor moveWithCells="1">
                  <from>
                    <xdr:col>13</xdr:col>
                    <xdr:colOff>142875</xdr:colOff>
                    <xdr:row>317</xdr:row>
                    <xdr:rowOff>161925</xdr:rowOff>
                  </from>
                  <to>
                    <xdr:col>15</xdr:col>
                    <xdr:colOff>104775</xdr:colOff>
                    <xdr:row>319</xdr:row>
                    <xdr:rowOff>19050</xdr:rowOff>
                  </to>
                </anchor>
              </controlPr>
            </control>
          </mc:Choice>
        </mc:AlternateContent>
        <mc:AlternateContent xmlns:mc="http://schemas.openxmlformats.org/markup-compatibility/2006">
          <mc:Choice Requires="x14">
            <control shapeId="4760" r:id="rId550" name="Check Box 664">
              <controlPr defaultSize="0" autoFill="0" autoLine="0" autoPict="0">
                <anchor moveWithCells="1">
                  <from>
                    <xdr:col>26</xdr:col>
                    <xdr:colOff>142875</xdr:colOff>
                    <xdr:row>317</xdr:row>
                    <xdr:rowOff>161925</xdr:rowOff>
                  </from>
                  <to>
                    <xdr:col>28</xdr:col>
                    <xdr:colOff>104775</xdr:colOff>
                    <xdr:row>319</xdr:row>
                    <xdr:rowOff>19050</xdr:rowOff>
                  </to>
                </anchor>
              </controlPr>
            </control>
          </mc:Choice>
        </mc:AlternateContent>
        <mc:AlternateContent xmlns:mc="http://schemas.openxmlformats.org/markup-compatibility/2006">
          <mc:Choice Requires="x14">
            <control shapeId="4762" r:id="rId551" name="Check Box 666">
              <controlPr defaultSize="0" autoFill="0" autoLine="0" autoPict="0">
                <anchor moveWithCells="1">
                  <from>
                    <xdr:col>39</xdr:col>
                    <xdr:colOff>142875</xdr:colOff>
                    <xdr:row>317</xdr:row>
                    <xdr:rowOff>161925</xdr:rowOff>
                  </from>
                  <to>
                    <xdr:col>41</xdr:col>
                    <xdr:colOff>104775</xdr:colOff>
                    <xdr:row>319</xdr:row>
                    <xdr:rowOff>19050</xdr:rowOff>
                  </to>
                </anchor>
              </controlPr>
            </control>
          </mc:Choice>
        </mc:AlternateContent>
        <mc:AlternateContent xmlns:mc="http://schemas.openxmlformats.org/markup-compatibility/2006">
          <mc:Choice Requires="x14">
            <control shapeId="4763" r:id="rId552" name="Check Box 667">
              <controlPr defaultSize="0" autoFill="0" autoLine="0" autoPict="0">
                <anchor moveWithCells="1">
                  <from>
                    <xdr:col>52</xdr:col>
                    <xdr:colOff>142875</xdr:colOff>
                    <xdr:row>317</xdr:row>
                    <xdr:rowOff>161925</xdr:rowOff>
                  </from>
                  <to>
                    <xdr:col>54</xdr:col>
                    <xdr:colOff>104775</xdr:colOff>
                    <xdr:row>319</xdr:row>
                    <xdr:rowOff>19050</xdr:rowOff>
                  </to>
                </anchor>
              </controlPr>
            </control>
          </mc:Choice>
        </mc:AlternateContent>
        <mc:AlternateContent xmlns:mc="http://schemas.openxmlformats.org/markup-compatibility/2006">
          <mc:Choice Requires="x14">
            <control shapeId="4639" r:id="rId553" name="Check Box 543">
              <controlPr defaultSize="0" autoFill="0" autoLine="0" autoPict="0">
                <anchor moveWithCells="1">
                  <from>
                    <xdr:col>26</xdr:col>
                    <xdr:colOff>142875</xdr:colOff>
                    <xdr:row>190</xdr:row>
                    <xdr:rowOff>152400</xdr:rowOff>
                  </from>
                  <to>
                    <xdr:col>28</xdr:col>
                    <xdr:colOff>104775</xdr:colOff>
                    <xdr:row>192</xdr:row>
                    <xdr:rowOff>9525</xdr:rowOff>
                  </to>
                </anchor>
              </controlPr>
            </control>
          </mc:Choice>
        </mc:AlternateContent>
        <mc:AlternateContent xmlns:mc="http://schemas.openxmlformats.org/markup-compatibility/2006">
          <mc:Choice Requires="x14">
            <control shapeId="4640" r:id="rId554" name="Check Box 544">
              <controlPr defaultSize="0" autoFill="0" autoLine="0" autoPict="0">
                <anchor moveWithCells="1">
                  <from>
                    <xdr:col>28</xdr:col>
                    <xdr:colOff>142875</xdr:colOff>
                    <xdr:row>190</xdr:row>
                    <xdr:rowOff>152400</xdr:rowOff>
                  </from>
                  <to>
                    <xdr:col>30</xdr:col>
                    <xdr:colOff>104775</xdr:colOff>
                    <xdr:row>192</xdr:row>
                    <xdr:rowOff>9525</xdr:rowOff>
                  </to>
                </anchor>
              </controlPr>
            </control>
          </mc:Choice>
        </mc:AlternateContent>
        <mc:AlternateContent xmlns:mc="http://schemas.openxmlformats.org/markup-compatibility/2006">
          <mc:Choice Requires="x14">
            <control shapeId="4178" r:id="rId555" name="Check Box 82">
              <controlPr defaultSize="0" autoFill="0" autoLine="0" autoPict="0">
                <anchor moveWithCells="1">
                  <from>
                    <xdr:col>39</xdr:col>
                    <xdr:colOff>142875</xdr:colOff>
                    <xdr:row>176</xdr:row>
                    <xdr:rowOff>171450</xdr:rowOff>
                  </from>
                  <to>
                    <xdr:col>41</xdr:col>
                    <xdr:colOff>104775</xdr:colOff>
                    <xdr:row>178</xdr:row>
                    <xdr:rowOff>28575</xdr:rowOff>
                  </to>
                </anchor>
              </controlPr>
            </control>
          </mc:Choice>
        </mc:AlternateContent>
        <mc:AlternateContent xmlns:mc="http://schemas.openxmlformats.org/markup-compatibility/2006">
          <mc:Choice Requires="x14">
            <control shapeId="4365" r:id="rId556" name="Check Box 269">
              <controlPr defaultSize="0" autoFill="0" autoLine="0" autoPict="0">
                <anchor moveWithCells="1">
                  <from>
                    <xdr:col>15</xdr:col>
                    <xdr:colOff>142875</xdr:colOff>
                    <xdr:row>229</xdr:row>
                    <xdr:rowOff>161925</xdr:rowOff>
                  </from>
                  <to>
                    <xdr:col>17</xdr:col>
                    <xdr:colOff>104775</xdr:colOff>
                    <xdr:row>231</xdr:row>
                    <xdr:rowOff>19050</xdr:rowOff>
                  </to>
                </anchor>
              </controlPr>
            </control>
          </mc:Choice>
        </mc:AlternateContent>
        <mc:AlternateContent xmlns:mc="http://schemas.openxmlformats.org/markup-compatibility/2006">
          <mc:Choice Requires="x14">
            <control shapeId="4780" r:id="rId557" name="Check Box 684">
              <controlPr defaultSize="0" autoFill="0" autoLine="0" autoPict="0">
                <anchor moveWithCells="1">
                  <from>
                    <xdr:col>15</xdr:col>
                    <xdr:colOff>142875</xdr:colOff>
                    <xdr:row>257</xdr:row>
                    <xdr:rowOff>161925</xdr:rowOff>
                  </from>
                  <to>
                    <xdr:col>17</xdr:col>
                    <xdr:colOff>104775</xdr:colOff>
                    <xdr:row>259</xdr:row>
                    <xdr:rowOff>19050</xdr:rowOff>
                  </to>
                </anchor>
              </controlPr>
            </control>
          </mc:Choice>
        </mc:AlternateContent>
        <mc:AlternateContent xmlns:mc="http://schemas.openxmlformats.org/markup-compatibility/2006">
          <mc:Choice Requires="x14">
            <control shapeId="4781" r:id="rId558" name="Check Box 685">
              <controlPr defaultSize="0" autoFill="0" autoLine="0" autoPict="0">
                <anchor moveWithCells="1">
                  <from>
                    <xdr:col>15</xdr:col>
                    <xdr:colOff>142875</xdr:colOff>
                    <xdr:row>267</xdr:row>
                    <xdr:rowOff>161925</xdr:rowOff>
                  </from>
                  <to>
                    <xdr:col>17</xdr:col>
                    <xdr:colOff>104775</xdr:colOff>
                    <xdr:row>269</xdr:row>
                    <xdr:rowOff>19050</xdr:rowOff>
                  </to>
                </anchor>
              </controlPr>
            </control>
          </mc:Choice>
        </mc:AlternateContent>
        <mc:AlternateContent xmlns:mc="http://schemas.openxmlformats.org/markup-compatibility/2006">
          <mc:Choice Requires="x14">
            <control shapeId="4783" r:id="rId559" name="Check Box 687">
              <controlPr defaultSize="0" autoFill="0" autoLine="0" autoPict="0">
                <anchor moveWithCells="1">
                  <from>
                    <xdr:col>15</xdr:col>
                    <xdr:colOff>142875</xdr:colOff>
                    <xdr:row>271</xdr:row>
                    <xdr:rowOff>161925</xdr:rowOff>
                  </from>
                  <to>
                    <xdr:col>17</xdr:col>
                    <xdr:colOff>104775</xdr:colOff>
                    <xdr:row>273</xdr:row>
                    <xdr:rowOff>19050</xdr:rowOff>
                  </to>
                </anchor>
              </controlPr>
            </control>
          </mc:Choice>
        </mc:AlternateContent>
        <mc:AlternateContent xmlns:mc="http://schemas.openxmlformats.org/markup-compatibility/2006">
          <mc:Choice Requires="x14">
            <control shapeId="4785" r:id="rId560" name="Check Box 689">
              <controlPr defaultSize="0" autoFill="0" autoLine="0" autoPict="0">
                <anchor moveWithCells="1">
                  <from>
                    <xdr:col>15</xdr:col>
                    <xdr:colOff>142875</xdr:colOff>
                    <xdr:row>287</xdr:row>
                    <xdr:rowOff>161925</xdr:rowOff>
                  </from>
                  <to>
                    <xdr:col>17</xdr:col>
                    <xdr:colOff>104775</xdr:colOff>
                    <xdr:row>289</xdr:row>
                    <xdr:rowOff>19050</xdr:rowOff>
                  </to>
                </anchor>
              </controlPr>
            </control>
          </mc:Choice>
        </mc:AlternateContent>
        <mc:AlternateContent xmlns:mc="http://schemas.openxmlformats.org/markup-compatibility/2006">
          <mc:Choice Requires="x14">
            <control shapeId="4786" r:id="rId561" name="Check Box 690">
              <controlPr defaultSize="0" autoFill="0" autoLine="0" autoPict="0">
                <anchor moveWithCells="1">
                  <from>
                    <xdr:col>15</xdr:col>
                    <xdr:colOff>142875</xdr:colOff>
                    <xdr:row>289</xdr:row>
                    <xdr:rowOff>161925</xdr:rowOff>
                  </from>
                  <to>
                    <xdr:col>17</xdr:col>
                    <xdr:colOff>104775</xdr:colOff>
                    <xdr:row>291</xdr:row>
                    <xdr:rowOff>19050</xdr:rowOff>
                  </to>
                </anchor>
              </controlPr>
            </control>
          </mc:Choice>
        </mc:AlternateContent>
        <mc:AlternateContent xmlns:mc="http://schemas.openxmlformats.org/markup-compatibility/2006">
          <mc:Choice Requires="x14">
            <control shapeId="4787" r:id="rId562" name="Check Box 691">
              <controlPr defaultSize="0" autoFill="0" autoLine="0" autoPict="0">
                <anchor moveWithCells="1">
                  <from>
                    <xdr:col>15</xdr:col>
                    <xdr:colOff>142875</xdr:colOff>
                    <xdr:row>291</xdr:row>
                    <xdr:rowOff>161925</xdr:rowOff>
                  </from>
                  <to>
                    <xdr:col>17</xdr:col>
                    <xdr:colOff>104775</xdr:colOff>
                    <xdr:row>293</xdr:row>
                    <xdr:rowOff>19050</xdr:rowOff>
                  </to>
                </anchor>
              </controlPr>
            </control>
          </mc:Choice>
        </mc:AlternateContent>
        <mc:AlternateContent xmlns:mc="http://schemas.openxmlformats.org/markup-compatibility/2006">
          <mc:Choice Requires="x14">
            <control shapeId="4789" r:id="rId563" name="Check Box 693">
              <controlPr defaultSize="0" autoFill="0" autoLine="0" autoPict="0">
                <anchor moveWithCells="1">
                  <from>
                    <xdr:col>15</xdr:col>
                    <xdr:colOff>142875</xdr:colOff>
                    <xdr:row>299</xdr:row>
                    <xdr:rowOff>161925</xdr:rowOff>
                  </from>
                  <to>
                    <xdr:col>17</xdr:col>
                    <xdr:colOff>104775</xdr:colOff>
                    <xdr:row>301</xdr:row>
                    <xdr:rowOff>19050</xdr:rowOff>
                  </to>
                </anchor>
              </controlPr>
            </control>
          </mc:Choice>
        </mc:AlternateContent>
        <mc:AlternateContent xmlns:mc="http://schemas.openxmlformats.org/markup-compatibility/2006">
          <mc:Choice Requires="x14">
            <control shapeId="4792" r:id="rId564" name="Check Box 696">
              <controlPr defaultSize="0" autoFill="0" autoLine="0" autoPict="0">
                <anchor moveWithCells="1">
                  <from>
                    <xdr:col>15</xdr:col>
                    <xdr:colOff>142875</xdr:colOff>
                    <xdr:row>309</xdr:row>
                    <xdr:rowOff>142875</xdr:rowOff>
                  </from>
                  <to>
                    <xdr:col>17</xdr:col>
                    <xdr:colOff>104775</xdr:colOff>
                    <xdr:row>311</xdr:row>
                    <xdr:rowOff>28575</xdr:rowOff>
                  </to>
                </anchor>
              </controlPr>
            </control>
          </mc:Choice>
        </mc:AlternateContent>
        <mc:AlternateContent xmlns:mc="http://schemas.openxmlformats.org/markup-compatibility/2006">
          <mc:Choice Requires="x14">
            <control shapeId="4793" r:id="rId565" name="Check Box 697">
              <controlPr defaultSize="0" autoFill="0" autoLine="0" autoPict="0">
                <anchor moveWithCells="1">
                  <from>
                    <xdr:col>15</xdr:col>
                    <xdr:colOff>142875</xdr:colOff>
                    <xdr:row>311</xdr:row>
                    <xdr:rowOff>161925</xdr:rowOff>
                  </from>
                  <to>
                    <xdr:col>17</xdr:col>
                    <xdr:colOff>104775</xdr:colOff>
                    <xdr:row>313</xdr:row>
                    <xdr:rowOff>19050</xdr:rowOff>
                  </to>
                </anchor>
              </controlPr>
            </control>
          </mc:Choice>
        </mc:AlternateContent>
        <mc:AlternateContent xmlns:mc="http://schemas.openxmlformats.org/markup-compatibility/2006">
          <mc:Choice Requires="x14">
            <control shapeId="4794" r:id="rId566" name="Check Box 698">
              <controlPr defaultSize="0" autoFill="0" autoLine="0" autoPict="0">
                <anchor moveWithCells="1">
                  <from>
                    <xdr:col>15</xdr:col>
                    <xdr:colOff>142875</xdr:colOff>
                    <xdr:row>315</xdr:row>
                    <xdr:rowOff>161925</xdr:rowOff>
                  </from>
                  <to>
                    <xdr:col>17</xdr:col>
                    <xdr:colOff>104775</xdr:colOff>
                    <xdr:row>317</xdr:row>
                    <xdr:rowOff>9525</xdr:rowOff>
                  </to>
                </anchor>
              </controlPr>
            </control>
          </mc:Choice>
        </mc:AlternateContent>
        <mc:AlternateContent xmlns:mc="http://schemas.openxmlformats.org/markup-compatibility/2006">
          <mc:Choice Requires="x14">
            <control shapeId="4795" r:id="rId567" name="Check Box 699">
              <controlPr defaultSize="0" autoFill="0" autoLine="0" autoPict="0">
                <anchor moveWithCells="1">
                  <from>
                    <xdr:col>28</xdr:col>
                    <xdr:colOff>142875</xdr:colOff>
                    <xdr:row>315</xdr:row>
                    <xdr:rowOff>161925</xdr:rowOff>
                  </from>
                  <to>
                    <xdr:col>30</xdr:col>
                    <xdr:colOff>104775</xdr:colOff>
                    <xdr:row>317</xdr:row>
                    <xdr:rowOff>9525</xdr:rowOff>
                  </to>
                </anchor>
              </controlPr>
            </control>
          </mc:Choice>
        </mc:AlternateContent>
        <mc:AlternateContent xmlns:mc="http://schemas.openxmlformats.org/markup-compatibility/2006">
          <mc:Choice Requires="x14">
            <control shapeId="4796" r:id="rId568" name="Check Box 700">
              <controlPr defaultSize="0" autoFill="0" autoLine="0" autoPict="0">
                <anchor moveWithCells="1">
                  <from>
                    <xdr:col>28</xdr:col>
                    <xdr:colOff>142875</xdr:colOff>
                    <xdr:row>311</xdr:row>
                    <xdr:rowOff>161925</xdr:rowOff>
                  </from>
                  <to>
                    <xdr:col>30</xdr:col>
                    <xdr:colOff>104775</xdr:colOff>
                    <xdr:row>313</xdr:row>
                    <xdr:rowOff>19050</xdr:rowOff>
                  </to>
                </anchor>
              </controlPr>
            </control>
          </mc:Choice>
        </mc:AlternateContent>
        <mc:AlternateContent xmlns:mc="http://schemas.openxmlformats.org/markup-compatibility/2006">
          <mc:Choice Requires="x14">
            <control shapeId="4799" r:id="rId569" name="Check Box 703">
              <controlPr defaultSize="0" autoFill="0" autoLine="0" autoPict="0">
                <anchor moveWithCells="1">
                  <from>
                    <xdr:col>28</xdr:col>
                    <xdr:colOff>142875</xdr:colOff>
                    <xdr:row>295</xdr:row>
                    <xdr:rowOff>161925</xdr:rowOff>
                  </from>
                  <to>
                    <xdr:col>30</xdr:col>
                    <xdr:colOff>104775</xdr:colOff>
                    <xdr:row>297</xdr:row>
                    <xdr:rowOff>19050</xdr:rowOff>
                  </to>
                </anchor>
              </controlPr>
            </control>
          </mc:Choice>
        </mc:AlternateContent>
        <mc:AlternateContent xmlns:mc="http://schemas.openxmlformats.org/markup-compatibility/2006">
          <mc:Choice Requires="x14">
            <control shapeId="4802" r:id="rId570" name="Check Box 706">
              <controlPr defaultSize="0" autoFill="0" autoLine="0" autoPict="0">
                <anchor moveWithCells="1">
                  <from>
                    <xdr:col>28</xdr:col>
                    <xdr:colOff>142875</xdr:colOff>
                    <xdr:row>267</xdr:row>
                    <xdr:rowOff>161925</xdr:rowOff>
                  </from>
                  <to>
                    <xdr:col>30</xdr:col>
                    <xdr:colOff>104775</xdr:colOff>
                    <xdr:row>269</xdr:row>
                    <xdr:rowOff>19050</xdr:rowOff>
                  </to>
                </anchor>
              </controlPr>
            </control>
          </mc:Choice>
        </mc:AlternateContent>
        <mc:AlternateContent xmlns:mc="http://schemas.openxmlformats.org/markup-compatibility/2006">
          <mc:Choice Requires="x14">
            <control shapeId="4803" r:id="rId571" name="Check Box 707">
              <controlPr defaultSize="0" autoFill="0" autoLine="0" autoPict="0">
                <anchor moveWithCells="1">
                  <from>
                    <xdr:col>28</xdr:col>
                    <xdr:colOff>142875</xdr:colOff>
                    <xdr:row>265</xdr:row>
                    <xdr:rowOff>161925</xdr:rowOff>
                  </from>
                  <to>
                    <xdr:col>30</xdr:col>
                    <xdr:colOff>104775</xdr:colOff>
                    <xdr:row>267</xdr:row>
                    <xdr:rowOff>19050</xdr:rowOff>
                  </to>
                </anchor>
              </controlPr>
            </control>
          </mc:Choice>
        </mc:AlternateContent>
        <mc:AlternateContent xmlns:mc="http://schemas.openxmlformats.org/markup-compatibility/2006">
          <mc:Choice Requires="x14">
            <control shapeId="4805" r:id="rId572" name="Check Box 709">
              <controlPr defaultSize="0" autoFill="0" autoLine="0" autoPict="0">
                <anchor moveWithCells="1">
                  <from>
                    <xdr:col>28</xdr:col>
                    <xdr:colOff>142875</xdr:colOff>
                    <xdr:row>255</xdr:row>
                    <xdr:rowOff>161925</xdr:rowOff>
                  </from>
                  <to>
                    <xdr:col>30</xdr:col>
                    <xdr:colOff>104775</xdr:colOff>
                    <xdr:row>257</xdr:row>
                    <xdr:rowOff>19050</xdr:rowOff>
                  </to>
                </anchor>
              </controlPr>
            </control>
          </mc:Choice>
        </mc:AlternateContent>
        <mc:AlternateContent xmlns:mc="http://schemas.openxmlformats.org/markup-compatibility/2006">
          <mc:Choice Requires="x14">
            <control shapeId="4806" r:id="rId573" name="Check Box 710">
              <controlPr defaultSize="0" autoFill="0" autoLine="0" autoPict="0">
                <anchor moveWithCells="1">
                  <from>
                    <xdr:col>28</xdr:col>
                    <xdr:colOff>142875</xdr:colOff>
                    <xdr:row>251</xdr:row>
                    <xdr:rowOff>161925</xdr:rowOff>
                  </from>
                  <to>
                    <xdr:col>30</xdr:col>
                    <xdr:colOff>104775</xdr:colOff>
                    <xdr:row>253</xdr:row>
                    <xdr:rowOff>19050</xdr:rowOff>
                  </to>
                </anchor>
              </controlPr>
            </control>
          </mc:Choice>
        </mc:AlternateContent>
        <mc:AlternateContent xmlns:mc="http://schemas.openxmlformats.org/markup-compatibility/2006">
          <mc:Choice Requires="x14">
            <control shapeId="4807" r:id="rId574" name="Check Box 711">
              <controlPr defaultSize="0" autoFill="0" autoLine="0" autoPict="0">
                <anchor moveWithCells="1">
                  <from>
                    <xdr:col>28</xdr:col>
                    <xdr:colOff>142875</xdr:colOff>
                    <xdr:row>245</xdr:row>
                    <xdr:rowOff>161925</xdr:rowOff>
                  </from>
                  <to>
                    <xdr:col>30</xdr:col>
                    <xdr:colOff>104775</xdr:colOff>
                    <xdr:row>247</xdr:row>
                    <xdr:rowOff>19050</xdr:rowOff>
                  </to>
                </anchor>
              </controlPr>
            </control>
          </mc:Choice>
        </mc:AlternateContent>
        <mc:AlternateContent xmlns:mc="http://schemas.openxmlformats.org/markup-compatibility/2006">
          <mc:Choice Requires="x14">
            <control shapeId="4808" r:id="rId575" name="Check Box 712">
              <controlPr defaultSize="0" autoFill="0" autoLine="0" autoPict="0">
                <anchor moveWithCells="1">
                  <from>
                    <xdr:col>28</xdr:col>
                    <xdr:colOff>142875</xdr:colOff>
                    <xdr:row>243</xdr:row>
                    <xdr:rowOff>161925</xdr:rowOff>
                  </from>
                  <to>
                    <xdr:col>30</xdr:col>
                    <xdr:colOff>104775</xdr:colOff>
                    <xdr:row>245</xdr:row>
                    <xdr:rowOff>19050</xdr:rowOff>
                  </to>
                </anchor>
              </controlPr>
            </control>
          </mc:Choice>
        </mc:AlternateContent>
        <mc:AlternateContent xmlns:mc="http://schemas.openxmlformats.org/markup-compatibility/2006">
          <mc:Choice Requires="x14">
            <control shapeId="4676" r:id="rId576" name="Check Box 580">
              <controlPr defaultSize="0" autoFill="0" autoLine="0" autoPict="0">
                <anchor moveWithCells="1">
                  <from>
                    <xdr:col>41</xdr:col>
                    <xdr:colOff>142875</xdr:colOff>
                    <xdr:row>235</xdr:row>
                    <xdr:rowOff>161925</xdr:rowOff>
                  </from>
                  <to>
                    <xdr:col>43</xdr:col>
                    <xdr:colOff>104775</xdr:colOff>
                    <xdr:row>237</xdr:row>
                    <xdr:rowOff>19050</xdr:rowOff>
                  </to>
                </anchor>
              </controlPr>
            </control>
          </mc:Choice>
        </mc:AlternateContent>
        <mc:AlternateContent xmlns:mc="http://schemas.openxmlformats.org/markup-compatibility/2006">
          <mc:Choice Requires="x14">
            <control shapeId="4814" r:id="rId577" name="Check Box 718">
              <controlPr defaultSize="0" autoFill="0" autoLine="0" autoPict="0">
                <anchor moveWithCells="1">
                  <from>
                    <xdr:col>41</xdr:col>
                    <xdr:colOff>142875</xdr:colOff>
                    <xdr:row>245</xdr:row>
                    <xdr:rowOff>161925</xdr:rowOff>
                  </from>
                  <to>
                    <xdr:col>43</xdr:col>
                    <xdr:colOff>104775</xdr:colOff>
                    <xdr:row>247</xdr:row>
                    <xdr:rowOff>19050</xdr:rowOff>
                  </to>
                </anchor>
              </controlPr>
            </control>
          </mc:Choice>
        </mc:AlternateContent>
        <mc:AlternateContent xmlns:mc="http://schemas.openxmlformats.org/markup-compatibility/2006">
          <mc:Choice Requires="x14">
            <control shapeId="4815" r:id="rId578" name="Check Box 719">
              <controlPr defaultSize="0" autoFill="0" autoLine="0" autoPict="0">
                <anchor moveWithCells="1">
                  <from>
                    <xdr:col>41</xdr:col>
                    <xdr:colOff>142875</xdr:colOff>
                    <xdr:row>249</xdr:row>
                    <xdr:rowOff>161925</xdr:rowOff>
                  </from>
                  <to>
                    <xdr:col>43</xdr:col>
                    <xdr:colOff>104775</xdr:colOff>
                    <xdr:row>251</xdr:row>
                    <xdr:rowOff>19050</xdr:rowOff>
                  </to>
                </anchor>
              </controlPr>
            </control>
          </mc:Choice>
        </mc:AlternateContent>
        <mc:AlternateContent xmlns:mc="http://schemas.openxmlformats.org/markup-compatibility/2006">
          <mc:Choice Requires="x14">
            <control shapeId="4816" r:id="rId579" name="Check Box 720">
              <controlPr defaultSize="0" autoFill="0" autoLine="0" autoPict="0">
                <anchor moveWithCells="1">
                  <from>
                    <xdr:col>41</xdr:col>
                    <xdr:colOff>142875</xdr:colOff>
                    <xdr:row>253</xdr:row>
                    <xdr:rowOff>161925</xdr:rowOff>
                  </from>
                  <to>
                    <xdr:col>43</xdr:col>
                    <xdr:colOff>104775</xdr:colOff>
                    <xdr:row>255</xdr:row>
                    <xdr:rowOff>19050</xdr:rowOff>
                  </to>
                </anchor>
              </controlPr>
            </control>
          </mc:Choice>
        </mc:AlternateContent>
        <mc:AlternateContent xmlns:mc="http://schemas.openxmlformats.org/markup-compatibility/2006">
          <mc:Choice Requires="x14">
            <control shapeId="4818" r:id="rId580" name="Check Box 722">
              <controlPr defaultSize="0" autoFill="0" autoLine="0" autoPict="0">
                <anchor moveWithCells="1">
                  <from>
                    <xdr:col>41</xdr:col>
                    <xdr:colOff>142875</xdr:colOff>
                    <xdr:row>261</xdr:row>
                    <xdr:rowOff>161925</xdr:rowOff>
                  </from>
                  <to>
                    <xdr:col>43</xdr:col>
                    <xdr:colOff>104775</xdr:colOff>
                    <xdr:row>263</xdr:row>
                    <xdr:rowOff>19050</xdr:rowOff>
                  </to>
                </anchor>
              </controlPr>
            </control>
          </mc:Choice>
        </mc:AlternateContent>
        <mc:AlternateContent xmlns:mc="http://schemas.openxmlformats.org/markup-compatibility/2006">
          <mc:Choice Requires="x14">
            <control shapeId="4819" r:id="rId581" name="Check Box 723">
              <controlPr defaultSize="0" autoFill="0" autoLine="0" autoPict="0">
                <anchor moveWithCells="1">
                  <from>
                    <xdr:col>41</xdr:col>
                    <xdr:colOff>142875</xdr:colOff>
                    <xdr:row>267</xdr:row>
                    <xdr:rowOff>161925</xdr:rowOff>
                  </from>
                  <to>
                    <xdr:col>43</xdr:col>
                    <xdr:colOff>104775</xdr:colOff>
                    <xdr:row>269</xdr:row>
                    <xdr:rowOff>19050</xdr:rowOff>
                  </to>
                </anchor>
              </controlPr>
            </control>
          </mc:Choice>
        </mc:AlternateContent>
        <mc:AlternateContent xmlns:mc="http://schemas.openxmlformats.org/markup-compatibility/2006">
          <mc:Choice Requires="x14">
            <control shapeId="4821" r:id="rId582" name="Check Box 725">
              <controlPr defaultSize="0" autoFill="0" autoLine="0" autoPict="0">
                <anchor moveWithCells="1">
                  <from>
                    <xdr:col>41</xdr:col>
                    <xdr:colOff>142875</xdr:colOff>
                    <xdr:row>271</xdr:row>
                    <xdr:rowOff>161925</xdr:rowOff>
                  </from>
                  <to>
                    <xdr:col>43</xdr:col>
                    <xdr:colOff>104775</xdr:colOff>
                    <xdr:row>273</xdr:row>
                    <xdr:rowOff>19050</xdr:rowOff>
                  </to>
                </anchor>
              </controlPr>
            </control>
          </mc:Choice>
        </mc:AlternateContent>
        <mc:AlternateContent xmlns:mc="http://schemas.openxmlformats.org/markup-compatibility/2006">
          <mc:Choice Requires="x14">
            <control shapeId="4823" r:id="rId583" name="Check Box 727">
              <controlPr defaultSize="0" autoFill="0" autoLine="0" autoPict="0">
                <anchor moveWithCells="1">
                  <from>
                    <xdr:col>41</xdr:col>
                    <xdr:colOff>142875</xdr:colOff>
                    <xdr:row>275</xdr:row>
                    <xdr:rowOff>161925</xdr:rowOff>
                  </from>
                  <to>
                    <xdr:col>43</xdr:col>
                    <xdr:colOff>104775</xdr:colOff>
                    <xdr:row>277</xdr:row>
                    <xdr:rowOff>19050</xdr:rowOff>
                  </to>
                </anchor>
              </controlPr>
            </control>
          </mc:Choice>
        </mc:AlternateContent>
        <mc:AlternateContent xmlns:mc="http://schemas.openxmlformats.org/markup-compatibility/2006">
          <mc:Choice Requires="x14">
            <control shapeId="4827" r:id="rId584" name="Check Box 731">
              <controlPr defaultSize="0" autoFill="0" autoLine="0" autoPict="0">
                <anchor moveWithCells="1">
                  <from>
                    <xdr:col>41</xdr:col>
                    <xdr:colOff>142875</xdr:colOff>
                    <xdr:row>297</xdr:row>
                    <xdr:rowOff>161925</xdr:rowOff>
                  </from>
                  <to>
                    <xdr:col>43</xdr:col>
                    <xdr:colOff>104775</xdr:colOff>
                    <xdr:row>299</xdr:row>
                    <xdr:rowOff>19050</xdr:rowOff>
                  </to>
                </anchor>
              </controlPr>
            </control>
          </mc:Choice>
        </mc:AlternateContent>
        <mc:AlternateContent xmlns:mc="http://schemas.openxmlformats.org/markup-compatibility/2006">
          <mc:Choice Requires="x14">
            <control shapeId="4829" r:id="rId585" name="Check Box 733">
              <controlPr defaultSize="0" autoFill="0" autoLine="0" autoPict="0">
                <anchor moveWithCells="1">
                  <from>
                    <xdr:col>41</xdr:col>
                    <xdr:colOff>142875</xdr:colOff>
                    <xdr:row>301</xdr:row>
                    <xdr:rowOff>161925</xdr:rowOff>
                  </from>
                  <to>
                    <xdr:col>43</xdr:col>
                    <xdr:colOff>104775</xdr:colOff>
                    <xdr:row>303</xdr:row>
                    <xdr:rowOff>19050</xdr:rowOff>
                  </to>
                </anchor>
              </controlPr>
            </control>
          </mc:Choice>
        </mc:AlternateContent>
        <mc:AlternateContent xmlns:mc="http://schemas.openxmlformats.org/markup-compatibility/2006">
          <mc:Choice Requires="x14">
            <control shapeId="4830" r:id="rId586" name="Check Box 734">
              <controlPr defaultSize="0" autoFill="0" autoLine="0" autoPict="0">
                <anchor moveWithCells="1">
                  <from>
                    <xdr:col>41</xdr:col>
                    <xdr:colOff>142875</xdr:colOff>
                    <xdr:row>303</xdr:row>
                    <xdr:rowOff>161925</xdr:rowOff>
                  </from>
                  <to>
                    <xdr:col>43</xdr:col>
                    <xdr:colOff>104775</xdr:colOff>
                    <xdr:row>305</xdr:row>
                    <xdr:rowOff>19050</xdr:rowOff>
                  </to>
                </anchor>
              </controlPr>
            </control>
          </mc:Choice>
        </mc:AlternateContent>
        <mc:AlternateContent xmlns:mc="http://schemas.openxmlformats.org/markup-compatibility/2006">
          <mc:Choice Requires="x14">
            <control shapeId="4832" r:id="rId587" name="Check Box 736">
              <controlPr defaultSize="0" autoFill="0" autoLine="0" autoPict="0">
                <anchor moveWithCells="1">
                  <from>
                    <xdr:col>41</xdr:col>
                    <xdr:colOff>142875</xdr:colOff>
                    <xdr:row>315</xdr:row>
                    <xdr:rowOff>161925</xdr:rowOff>
                  </from>
                  <to>
                    <xdr:col>43</xdr:col>
                    <xdr:colOff>104775</xdr:colOff>
                    <xdr:row>317</xdr:row>
                    <xdr:rowOff>9525</xdr:rowOff>
                  </to>
                </anchor>
              </controlPr>
            </control>
          </mc:Choice>
        </mc:AlternateContent>
        <mc:AlternateContent xmlns:mc="http://schemas.openxmlformats.org/markup-compatibility/2006">
          <mc:Choice Requires="x14">
            <control shapeId="4834" r:id="rId588" name="Check Box 738">
              <controlPr defaultSize="0" autoFill="0" autoLine="0" autoPict="0">
                <anchor moveWithCells="1">
                  <from>
                    <xdr:col>54</xdr:col>
                    <xdr:colOff>142875</xdr:colOff>
                    <xdr:row>313</xdr:row>
                    <xdr:rowOff>142875</xdr:rowOff>
                  </from>
                  <to>
                    <xdr:col>56</xdr:col>
                    <xdr:colOff>104775</xdr:colOff>
                    <xdr:row>315</xdr:row>
                    <xdr:rowOff>28575</xdr:rowOff>
                  </to>
                </anchor>
              </controlPr>
            </control>
          </mc:Choice>
        </mc:AlternateContent>
        <mc:AlternateContent xmlns:mc="http://schemas.openxmlformats.org/markup-compatibility/2006">
          <mc:Choice Requires="x14">
            <control shapeId="4836" r:id="rId589" name="Check Box 740">
              <controlPr defaultSize="0" autoFill="0" autoLine="0" autoPict="0">
                <anchor moveWithCells="1">
                  <from>
                    <xdr:col>54</xdr:col>
                    <xdr:colOff>142875</xdr:colOff>
                    <xdr:row>307</xdr:row>
                    <xdr:rowOff>161925</xdr:rowOff>
                  </from>
                  <to>
                    <xdr:col>56</xdr:col>
                    <xdr:colOff>104775</xdr:colOff>
                    <xdr:row>309</xdr:row>
                    <xdr:rowOff>19050</xdr:rowOff>
                  </to>
                </anchor>
              </controlPr>
            </control>
          </mc:Choice>
        </mc:AlternateContent>
        <mc:AlternateContent xmlns:mc="http://schemas.openxmlformats.org/markup-compatibility/2006">
          <mc:Choice Requires="x14">
            <control shapeId="4838" r:id="rId590" name="Check Box 742">
              <controlPr defaultSize="0" autoFill="0" autoLine="0" autoPict="0">
                <anchor moveWithCells="1">
                  <from>
                    <xdr:col>54</xdr:col>
                    <xdr:colOff>142875</xdr:colOff>
                    <xdr:row>293</xdr:row>
                    <xdr:rowOff>161925</xdr:rowOff>
                  </from>
                  <to>
                    <xdr:col>56</xdr:col>
                    <xdr:colOff>104775</xdr:colOff>
                    <xdr:row>295</xdr:row>
                    <xdr:rowOff>19050</xdr:rowOff>
                  </to>
                </anchor>
              </controlPr>
            </control>
          </mc:Choice>
        </mc:AlternateContent>
        <mc:AlternateContent xmlns:mc="http://schemas.openxmlformats.org/markup-compatibility/2006">
          <mc:Choice Requires="x14">
            <control shapeId="4841" r:id="rId591" name="Check Box 745">
              <controlPr defaultSize="0" autoFill="0" autoLine="0" autoPict="0">
                <anchor moveWithCells="1">
                  <from>
                    <xdr:col>54</xdr:col>
                    <xdr:colOff>142875</xdr:colOff>
                    <xdr:row>283</xdr:row>
                    <xdr:rowOff>161925</xdr:rowOff>
                  </from>
                  <to>
                    <xdr:col>56</xdr:col>
                    <xdr:colOff>104775</xdr:colOff>
                    <xdr:row>285</xdr:row>
                    <xdr:rowOff>19050</xdr:rowOff>
                  </to>
                </anchor>
              </controlPr>
            </control>
          </mc:Choice>
        </mc:AlternateContent>
        <mc:AlternateContent xmlns:mc="http://schemas.openxmlformats.org/markup-compatibility/2006">
          <mc:Choice Requires="x14">
            <control shapeId="4842" r:id="rId592" name="Check Box 746">
              <controlPr defaultSize="0" autoFill="0" autoLine="0" autoPict="0">
                <anchor moveWithCells="1">
                  <from>
                    <xdr:col>54</xdr:col>
                    <xdr:colOff>142875</xdr:colOff>
                    <xdr:row>279</xdr:row>
                    <xdr:rowOff>161925</xdr:rowOff>
                  </from>
                  <to>
                    <xdr:col>56</xdr:col>
                    <xdr:colOff>104775</xdr:colOff>
                    <xdr:row>281</xdr:row>
                    <xdr:rowOff>19050</xdr:rowOff>
                  </to>
                </anchor>
              </controlPr>
            </control>
          </mc:Choice>
        </mc:AlternateContent>
        <mc:AlternateContent xmlns:mc="http://schemas.openxmlformats.org/markup-compatibility/2006">
          <mc:Choice Requires="x14">
            <control shapeId="4844" r:id="rId593" name="Check Box 748">
              <controlPr defaultSize="0" autoFill="0" autoLine="0" autoPict="0">
                <anchor moveWithCells="1">
                  <from>
                    <xdr:col>54</xdr:col>
                    <xdr:colOff>142875</xdr:colOff>
                    <xdr:row>275</xdr:row>
                    <xdr:rowOff>161925</xdr:rowOff>
                  </from>
                  <to>
                    <xdr:col>56</xdr:col>
                    <xdr:colOff>104775</xdr:colOff>
                    <xdr:row>277</xdr:row>
                    <xdr:rowOff>19050</xdr:rowOff>
                  </to>
                </anchor>
              </controlPr>
            </control>
          </mc:Choice>
        </mc:AlternateContent>
        <mc:AlternateContent xmlns:mc="http://schemas.openxmlformats.org/markup-compatibility/2006">
          <mc:Choice Requires="x14">
            <control shapeId="4849" r:id="rId594" name="Check Box 753">
              <controlPr defaultSize="0" autoFill="0" autoLine="0" autoPict="0">
                <anchor moveWithCells="1">
                  <from>
                    <xdr:col>54</xdr:col>
                    <xdr:colOff>142875</xdr:colOff>
                    <xdr:row>259</xdr:row>
                    <xdr:rowOff>161925</xdr:rowOff>
                  </from>
                  <to>
                    <xdr:col>56</xdr:col>
                    <xdr:colOff>104775</xdr:colOff>
                    <xdr:row>261</xdr:row>
                    <xdr:rowOff>19050</xdr:rowOff>
                  </to>
                </anchor>
              </controlPr>
            </control>
          </mc:Choice>
        </mc:AlternateContent>
        <mc:AlternateContent xmlns:mc="http://schemas.openxmlformats.org/markup-compatibility/2006">
          <mc:Choice Requires="x14">
            <control shapeId="4850" r:id="rId595" name="Check Box 754">
              <controlPr defaultSize="0" autoFill="0" autoLine="0" autoPict="0">
                <anchor moveWithCells="1">
                  <from>
                    <xdr:col>54</xdr:col>
                    <xdr:colOff>142875</xdr:colOff>
                    <xdr:row>257</xdr:row>
                    <xdr:rowOff>161925</xdr:rowOff>
                  </from>
                  <to>
                    <xdr:col>56</xdr:col>
                    <xdr:colOff>104775</xdr:colOff>
                    <xdr:row>259</xdr:row>
                    <xdr:rowOff>19050</xdr:rowOff>
                  </to>
                </anchor>
              </controlPr>
            </control>
          </mc:Choice>
        </mc:AlternateContent>
        <mc:AlternateContent xmlns:mc="http://schemas.openxmlformats.org/markup-compatibility/2006">
          <mc:Choice Requires="x14">
            <control shapeId="4852" r:id="rId596" name="Check Box 756">
              <controlPr defaultSize="0" autoFill="0" autoLine="0" autoPict="0">
                <anchor moveWithCells="1">
                  <from>
                    <xdr:col>54</xdr:col>
                    <xdr:colOff>142875</xdr:colOff>
                    <xdr:row>247</xdr:row>
                    <xdr:rowOff>161925</xdr:rowOff>
                  </from>
                  <to>
                    <xdr:col>56</xdr:col>
                    <xdr:colOff>104775</xdr:colOff>
                    <xdr:row>249</xdr:row>
                    <xdr:rowOff>19050</xdr:rowOff>
                  </to>
                </anchor>
              </controlPr>
            </control>
          </mc:Choice>
        </mc:AlternateContent>
        <mc:AlternateContent xmlns:mc="http://schemas.openxmlformats.org/markup-compatibility/2006">
          <mc:Choice Requires="x14">
            <control shapeId="4853" r:id="rId597" name="Check Box 757">
              <controlPr defaultSize="0" autoFill="0" autoLine="0" autoPict="0">
                <anchor moveWithCells="1">
                  <from>
                    <xdr:col>54</xdr:col>
                    <xdr:colOff>142875</xdr:colOff>
                    <xdr:row>245</xdr:row>
                    <xdr:rowOff>161925</xdr:rowOff>
                  </from>
                  <to>
                    <xdr:col>56</xdr:col>
                    <xdr:colOff>104775</xdr:colOff>
                    <xdr:row>247</xdr:row>
                    <xdr:rowOff>19050</xdr:rowOff>
                  </to>
                </anchor>
              </controlPr>
            </control>
          </mc:Choice>
        </mc:AlternateContent>
        <mc:AlternateContent xmlns:mc="http://schemas.openxmlformats.org/markup-compatibility/2006">
          <mc:Choice Requires="x14">
            <control shapeId="4856" r:id="rId598" name="Check Box 760">
              <controlPr defaultSize="0" autoFill="0" autoLine="0" autoPict="0">
                <anchor moveWithCells="1">
                  <from>
                    <xdr:col>41</xdr:col>
                    <xdr:colOff>142875</xdr:colOff>
                    <xdr:row>251</xdr:row>
                    <xdr:rowOff>171450</xdr:rowOff>
                  </from>
                  <to>
                    <xdr:col>43</xdr:col>
                    <xdr:colOff>104775</xdr:colOff>
                    <xdr:row>253</xdr:row>
                    <xdr:rowOff>28575</xdr:rowOff>
                  </to>
                </anchor>
              </controlPr>
            </control>
          </mc:Choice>
        </mc:AlternateContent>
        <mc:AlternateContent xmlns:mc="http://schemas.openxmlformats.org/markup-compatibility/2006">
          <mc:Choice Requires="x14">
            <control shapeId="4857" r:id="rId599" name="Check Box 761">
              <controlPr defaultSize="0" autoFill="0" autoLine="0" autoPict="0">
                <anchor moveWithCells="1">
                  <from>
                    <xdr:col>54</xdr:col>
                    <xdr:colOff>142875</xdr:colOff>
                    <xdr:row>251</xdr:row>
                    <xdr:rowOff>161925</xdr:rowOff>
                  </from>
                  <to>
                    <xdr:col>56</xdr:col>
                    <xdr:colOff>104775</xdr:colOff>
                    <xdr:row>253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C40A-30FA-43A4-B965-E13C784AF615}">
  <sheetPr codeName="Sheet1">
    <tabColor indexed="10"/>
    <pageSetUpPr fitToPage="1"/>
  </sheetPr>
  <dimension ref="A1:P752"/>
  <sheetViews>
    <sheetView workbookViewId="0">
      <selection activeCell="M16" sqref="M16"/>
    </sheetView>
  </sheetViews>
  <sheetFormatPr defaultRowHeight="12"/>
  <cols>
    <col min="1" max="1" width="3.5703125" style="148" customWidth="1"/>
    <col min="2" max="2" width="9.140625" style="148"/>
    <col min="3" max="3" width="3.140625" style="148" customWidth="1"/>
    <col min="4" max="4" width="8.140625" style="148" customWidth="1"/>
    <col min="5" max="5" width="7.5703125" style="148" customWidth="1"/>
    <col min="6" max="6" width="11.42578125" style="148" customWidth="1"/>
    <col min="7" max="7" width="7.140625" style="148" customWidth="1"/>
    <col min="8" max="8" width="7.5703125" style="148" customWidth="1"/>
    <col min="9" max="9" width="5.140625" style="148" customWidth="1"/>
    <col min="10" max="10" width="6.85546875" style="148" customWidth="1"/>
    <col min="11" max="11" width="4.85546875" style="148" customWidth="1"/>
    <col min="12" max="12" width="10.140625" style="148" customWidth="1"/>
    <col min="13" max="14" width="9.140625" style="148"/>
    <col min="15" max="15" width="24.140625" style="148" customWidth="1"/>
    <col min="16" max="16384" width="9.140625" style="148"/>
  </cols>
  <sheetData>
    <row r="1" spans="1:15">
      <c r="A1" s="57"/>
      <c r="B1" s="57"/>
      <c r="C1" s="57"/>
      <c r="D1" s="57"/>
      <c r="E1" s="57"/>
      <c r="F1" s="57"/>
      <c r="G1" s="57"/>
      <c r="H1" s="57"/>
      <c r="I1" s="57"/>
      <c r="J1" s="57"/>
      <c r="K1" s="57"/>
      <c r="L1" s="57"/>
      <c r="M1" s="57"/>
      <c r="N1" s="57"/>
      <c r="O1" s="57"/>
    </row>
    <row r="2" spans="1:15">
      <c r="A2" s="57"/>
      <c r="B2" s="57"/>
      <c r="C2" s="57"/>
      <c r="D2" s="57"/>
      <c r="E2" s="57"/>
      <c r="F2" s="57"/>
      <c r="G2" s="57"/>
      <c r="H2" s="57"/>
      <c r="I2" s="57"/>
      <c r="J2" s="57"/>
      <c r="K2" s="57"/>
      <c r="L2" s="57"/>
      <c r="M2" s="57"/>
      <c r="N2" s="57"/>
      <c r="O2" s="57"/>
    </row>
    <row r="3" spans="1:15">
      <c r="A3" s="57"/>
      <c r="B3" s="57"/>
      <c r="C3" s="57"/>
      <c r="D3" s="57"/>
      <c r="E3" s="57"/>
      <c r="F3" s="57"/>
      <c r="G3" s="57"/>
      <c r="H3" s="57"/>
      <c r="I3" s="57"/>
      <c r="J3" s="57"/>
      <c r="K3" s="57"/>
      <c r="L3" s="57"/>
      <c r="M3" s="57"/>
      <c r="N3" s="57"/>
      <c r="O3" s="57"/>
    </row>
    <row r="4" spans="1:15">
      <c r="A4" s="57"/>
      <c r="B4" s="57"/>
      <c r="C4" s="57"/>
      <c r="D4" s="57"/>
      <c r="E4" s="57"/>
      <c r="F4" s="57"/>
      <c r="G4" s="57"/>
      <c r="H4" s="57"/>
      <c r="I4" s="57"/>
      <c r="J4" s="57"/>
      <c r="K4" s="57"/>
      <c r="L4" s="57"/>
      <c r="M4" s="57"/>
      <c r="N4" s="57"/>
      <c r="O4" s="57"/>
    </row>
    <row r="5" spans="1:15">
      <c r="A5" s="57"/>
      <c r="B5" s="57"/>
      <c r="C5" s="57"/>
      <c r="D5" s="57"/>
      <c r="E5" s="57"/>
      <c r="F5" s="57"/>
      <c r="G5" s="57"/>
      <c r="H5" s="57"/>
      <c r="I5" s="57"/>
      <c r="J5" s="57"/>
      <c r="K5" s="57"/>
      <c r="L5" s="57"/>
      <c r="M5" s="57"/>
      <c r="N5" s="63"/>
      <c r="O5" s="57"/>
    </row>
    <row r="6" spans="1:15" ht="22.5" customHeight="1">
      <c r="B6" s="369" t="s">
        <v>960</v>
      </c>
      <c r="C6" s="370"/>
      <c r="D6" s="370"/>
      <c r="E6" s="370"/>
      <c r="F6" s="370"/>
      <c r="G6" s="370"/>
      <c r="H6" s="370"/>
      <c r="I6" s="370"/>
      <c r="J6" s="370"/>
      <c r="K6" s="370"/>
      <c r="L6" s="370"/>
      <c r="M6" s="57"/>
      <c r="N6" s="69" t="s">
        <v>961</v>
      </c>
      <c r="O6" s="149"/>
    </row>
    <row r="7" spans="1:15" ht="32.25" customHeight="1">
      <c r="B7" s="370"/>
      <c r="C7" s="370"/>
      <c r="D7" s="370"/>
      <c r="E7" s="370"/>
      <c r="F7" s="370"/>
      <c r="G7" s="370"/>
      <c r="H7" s="370"/>
      <c r="I7" s="370"/>
      <c r="J7" s="370"/>
      <c r="K7" s="370"/>
      <c r="L7" s="370"/>
      <c r="M7" s="57"/>
      <c r="N7" s="72" t="s">
        <v>625</v>
      </c>
      <c r="O7" s="150" t="s">
        <v>962</v>
      </c>
    </row>
    <row r="8" spans="1:15" s="151" customFormat="1" ht="12.75" customHeight="1">
      <c r="A8" s="70"/>
      <c r="B8" s="71"/>
      <c r="C8" s="70"/>
      <c r="D8" s="70"/>
      <c r="E8" s="70"/>
      <c r="F8" s="70"/>
      <c r="G8" s="70"/>
      <c r="H8" s="70"/>
      <c r="I8" s="70"/>
      <c r="J8" s="70"/>
      <c r="K8" s="70"/>
      <c r="L8" s="70"/>
      <c r="M8" s="70"/>
      <c r="N8" s="70"/>
      <c r="O8" s="70"/>
    </row>
    <row r="9" spans="1:15" s="152" customFormat="1" ht="16.5" customHeight="1">
      <c r="A9" s="68"/>
      <c r="B9" s="68"/>
      <c r="C9" s="69" t="s">
        <v>624</v>
      </c>
      <c r="D9" s="68"/>
      <c r="E9" s="68"/>
      <c r="F9" s="68"/>
      <c r="G9" s="68"/>
      <c r="H9" s="68"/>
      <c r="I9" s="68"/>
      <c r="J9" s="68"/>
      <c r="K9" s="69" t="s">
        <v>623</v>
      </c>
      <c r="L9" s="68"/>
      <c r="M9" s="68"/>
      <c r="N9" s="68"/>
      <c r="O9" s="68"/>
    </row>
    <row r="10" spans="1:15" ht="16.5" customHeight="1">
      <c r="C10" s="153" t="s">
        <v>622</v>
      </c>
      <c r="D10" s="172">
        <f>'Application Form'!N11</f>
        <v>0</v>
      </c>
      <c r="E10" s="154"/>
      <c r="F10" s="154"/>
      <c r="G10" s="154"/>
      <c r="H10" s="154"/>
      <c r="I10" s="57"/>
      <c r="J10" s="57"/>
      <c r="K10" s="63" t="s">
        <v>622</v>
      </c>
      <c r="L10" s="371" t="s">
        <v>621</v>
      </c>
      <c r="M10" s="371"/>
      <c r="N10" s="371"/>
      <c r="O10" s="371"/>
    </row>
    <row r="11" spans="1:15" ht="16.5" customHeight="1">
      <c r="C11" s="153" t="s">
        <v>620</v>
      </c>
      <c r="D11" s="154">
        <f>'Application Form'!N10</f>
        <v>0</v>
      </c>
      <c r="E11" s="155"/>
      <c r="F11" s="155"/>
      <c r="G11" s="155"/>
      <c r="H11" s="155"/>
      <c r="I11" s="57"/>
      <c r="J11" s="57"/>
      <c r="K11" s="63" t="s">
        <v>620</v>
      </c>
      <c r="L11" s="364" t="s">
        <v>619</v>
      </c>
      <c r="M11" s="364"/>
      <c r="N11" s="364"/>
      <c r="O11" s="364"/>
    </row>
    <row r="12" spans="1:15" ht="16.5" customHeight="1">
      <c r="C12" s="153" t="s">
        <v>618</v>
      </c>
      <c r="D12" s="155">
        <f>'Application Form'!N12</f>
        <v>0</v>
      </c>
      <c r="E12" s="155"/>
      <c r="F12" s="155"/>
      <c r="G12" s="155"/>
      <c r="H12" s="155"/>
      <c r="I12" s="57"/>
      <c r="J12" s="57"/>
      <c r="K12" s="63" t="s">
        <v>618</v>
      </c>
      <c r="L12" s="364" t="s">
        <v>617</v>
      </c>
      <c r="M12" s="364"/>
      <c r="N12" s="364"/>
      <c r="O12" s="364"/>
    </row>
    <row r="13" spans="1:15" ht="16.5" customHeight="1">
      <c r="C13" s="153" t="s">
        <v>615</v>
      </c>
      <c r="D13" s="155">
        <f>'Application Form'!N13</f>
        <v>0</v>
      </c>
      <c r="E13" s="155"/>
      <c r="F13" s="155"/>
      <c r="G13" s="155"/>
      <c r="H13" s="155"/>
      <c r="I13" s="57"/>
      <c r="J13" s="57"/>
      <c r="K13" s="63" t="s">
        <v>615</v>
      </c>
      <c r="L13" s="372" t="s">
        <v>616</v>
      </c>
      <c r="M13" s="372"/>
      <c r="N13" s="372"/>
      <c r="O13" s="372"/>
    </row>
    <row r="14" spans="1:15" ht="16.5" customHeight="1">
      <c r="C14" s="153"/>
      <c r="D14" s="156"/>
      <c r="E14" s="155"/>
      <c r="F14" s="155"/>
      <c r="G14" s="155"/>
      <c r="H14" s="155"/>
      <c r="I14" s="57"/>
      <c r="J14" s="57"/>
      <c r="K14" s="63" t="s">
        <v>615</v>
      </c>
      <c r="L14" s="364" t="s">
        <v>614</v>
      </c>
      <c r="M14" s="364"/>
      <c r="N14" s="364"/>
      <c r="O14" s="364"/>
    </row>
    <row r="15" spans="1:15" ht="16.5" customHeight="1">
      <c r="C15" s="153" t="s">
        <v>613</v>
      </c>
      <c r="D15" s="155">
        <f>'Application Form'!N14</f>
        <v>0</v>
      </c>
      <c r="E15" s="155"/>
      <c r="F15" s="155"/>
      <c r="G15" s="155"/>
      <c r="H15" s="155"/>
      <c r="I15" s="57"/>
      <c r="J15" s="57"/>
      <c r="K15" s="63"/>
      <c r="L15" s="67"/>
      <c r="M15" s="67"/>
      <c r="N15" s="67"/>
      <c r="O15" s="67"/>
    </row>
    <row r="16" spans="1:15" ht="16.5" customHeight="1">
      <c r="C16" s="153" t="s">
        <v>612</v>
      </c>
      <c r="D16" s="155">
        <f>'Application Form'!N15</f>
        <v>0</v>
      </c>
      <c r="E16" s="155"/>
      <c r="F16" s="155"/>
      <c r="G16" s="155"/>
      <c r="H16" s="155"/>
      <c r="I16" s="57"/>
      <c r="J16" s="57"/>
      <c r="K16" s="63"/>
      <c r="L16" s="67"/>
      <c r="M16" s="67"/>
      <c r="N16" s="67"/>
      <c r="O16" s="67"/>
    </row>
    <row r="17" spans="1:16" ht="16.5" customHeight="1">
      <c r="C17" s="153" t="s">
        <v>611</v>
      </c>
      <c r="D17" s="155">
        <f>'Application Form'!N16</f>
        <v>0</v>
      </c>
      <c r="E17" s="155"/>
      <c r="F17" s="155"/>
      <c r="G17" s="155"/>
      <c r="H17" s="155"/>
      <c r="I17" s="57"/>
      <c r="J17" s="57"/>
      <c r="K17" s="63" t="s">
        <v>611</v>
      </c>
      <c r="L17" s="364" t="s">
        <v>610</v>
      </c>
      <c r="M17" s="364"/>
      <c r="N17" s="364"/>
      <c r="O17" s="364"/>
    </row>
    <row r="18" spans="1:16" ht="16.5" customHeight="1">
      <c r="C18" s="153" t="s">
        <v>609</v>
      </c>
      <c r="D18" s="155">
        <f>'Application Form'!N17</f>
        <v>0</v>
      </c>
      <c r="E18" s="155"/>
      <c r="F18" s="155"/>
      <c r="G18" s="155"/>
      <c r="H18" s="155"/>
      <c r="I18" s="57"/>
      <c r="J18" s="57"/>
      <c r="K18" s="63" t="s">
        <v>609</v>
      </c>
      <c r="L18" s="365" t="s">
        <v>608</v>
      </c>
      <c r="M18" s="365"/>
      <c r="N18" s="365"/>
      <c r="O18" s="365"/>
    </row>
    <row r="19" spans="1:16" ht="16.5" customHeight="1">
      <c r="C19" s="157" t="s">
        <v>588</v>
      </c>
      <c r="D19" s="155">
        <f>'Application Form'!N19</f>
        <v>0</v>
      </c>
      <c r="E19" s="158"/>
      <c r="F19" s="158"/>
      <c r="G19" s="158"/>
      <c r="H19" s="158"/>
      <c r="I19" s="65"/>
      <c r="J19" s="65"/>
      <c r="K19" s="66" t="s">
        <v>588</v>
      </c>
      <c r="L19" s="366" t="s">
        <v>966</v>
      </c>
      <c r="M19" s="367"/>
      <c r="N19" s="367"/>
      <c r="O19" s="367"/>
      <c r="P19" s="159"/>
    </row>
    <row r="20" spans="1:16" ht="16.5" customHeight="1">
      <c r="D20" s="160"/>
      <c r="E20" s="160"/>
      <c r="F20" s="160"/>
      <c r="G20" s="160"/>
      <c r="H20" s="160"/>
      <c r="I20" s="57"/>
      <c r="J20" s="57"/>
      <c r="K20" s="57"/>
      <c r="L20" s="57"/>
      <c r="M20" s="57"/>
      <c r="N20" s="57"/>
      <c r="O20" s="57"/>
    </row>
    <row r="21" spans="1:16" ht="16.5" customHeight="1">
      <c r="C21" s="153" t="s">
        <v>607</v>
      </c>
      <c r="D21" s="368"/>
      <c r="E21" s="368"/>
      <c r="F21" s="368"/>
      <c r="G21" s="368"/>
      <c r="H21" s="368"/>
      <c r="I21" s="57"/>
      <c r="J21" s="57"/>
      <c r="K21" s="57"/>
      <c r="L21"/>
      <c r="M21"/>
      <c r="N21"/>
      <c r="O21"/>
    </row>
    <row r="22" spans="1:16" ht="16.5" customHeight="1">
      <c r="C22" s="153" t="s">
        <v>606</v>
      </c>
      <c r="D22" s="368"/>
      <c r="E22" s="368"/>
      <c r="F22" s="368"/>
      <c r="G22" s="368"/>
      <c r="H22" s="368"/>
      <c r="I22" s="57"/>
      <c r="J22" s="57"/>
      <c r="K22" s="63"/>
      <c r="L22" s="57"/>
      <c r="M22" s="57"/>
      <c r="N22" s="57"/>
      <c r="O22" s="57"/>
    </row>
    <row r="23" spans="1:16" ht="16.5" customHeight="1">
      <c r="C23" s="153"/>
      <c r="D23" s="161"/>
      <c r="E23" s="161"/>
      <c r="F23" s="161"/>
      <c r="G23" s="161"/>
      <c r="H23" s="161"/>
      <c r="I23" s="57"/>
      <c r="J23" s="57"/>
      <c r="K23" s="63"/>
      <c r="L23" s="57"/>
      <c r="M23" s="57"/>
      <c r="N23" s="57"/>
      <c r="O23" s="57"/>
    </row>
    <row r="24" spans="1:16" ht="16.5" customHeight="1">
      <c r="C24" s="153" t="s">
        <v>605</v>
      </c>
      <c r="D24" s="359"/>
      <c r="E24" s="359"/>
      <c r="F24" s="359"/>
      <c r="G24" s="359"/>
      <c r="H24" s="359"/>
      <c r="I24" s="57"/>
      <c r="J24" s="57"/>
      <c r="K24" s="63"/>
      <c r="L24" s="57"/>
      <c r="M24" s="57"/>
      <c r="N24" s="57"/>
      <c r="O24" s="57"/>
    </row>
    <row r="25" spans="1:16" ht="13.5" customHeight="1">
      <c r="A25" s="57"/>
      <c r="B25" s="57"/>
      <c r="C25" s="63"/>
      <c r="D25" s="64"/>
      <c r="E25" s="64"/>
      <c r="F25" s="64"/>
      <c r="G25" s="64"/>
      <c r="H25" s="64"/>
      <c r="I25" s="57"/>
      <c r="J25" s="57"/>
      <c r="K25" s="63"/>
      <c r="L25" s="57"/>
      <c r="M25" s="57"/>
      <c r="N25" s="57"/>
      <c r="O25" s="57"/>
    </row>
    <row r="26" spans="1:16" s="162" customFormat="1" ht="15.75" customHeight="1">
      <c r="A26" s="60"/>
      <c r="B26" s="60"/>
      <c r="C26" s="59" t="s">
        <v>604</v>
      </c>
      <c r="D26" s="61" t="s">
        <v>603</v>
      </c>
      <c r="E26" s="60"/>
      <c r="F26" s="60"/>
      <c r="G26" s="60"/>
      <c r="H26" s="60"/>
      <c r="I26" s="60"/>
      <c r="J26" s="60"/>
      <c r="K26" s="59"/>
      <c r="L26" s="60"/>
      <c r="M26" s="60"/>
      <c r="N26" s="60"/>
      <c r="O26" s="60"/>
    </row>
    <row r="27" spans="1:16" s="162" customFormat="1" ht="15.75" customHeight="1">
      <c r="A27" s="60"/>
      <c r="B27" s="60"/>
      <c r="C27" s="62"/>
      <c r="D27" s="360" t="s">
        <v>963</v>
      </c>
      <c r="E27" s="361"/>
      <c r="F27" s="361"/>
      <c r="G27" s="361"/>
      <c r="H27" s="361"/>
      <c r="I27" s="361"/>
      <c r="J27" s="361"/>
      <c r="K27" s="361"/>
      <c r="L27" s="361"/>
      <c r="M27" s="361"/>
      <c r="N27" s="361"/>
      <c r="O27" s="361"/>
    </row>
    <row r="28" spans="1:16" s="162" customFormat="1" ht="15.75" customHeight="1">
      <c r="A28" s="60"/>
      <c r="B28" s="60"/>
      <c r="C28" s="62"/>
      <c r="D28" s="361"/>
      <c r="E28" s="361"/>
      <c r="F28" s="361"/>
      <c r="G28" s="361"/>
      <c r="H28" s="361"/>
      <c r="I28" s="361"/>
      <c r="J28" s="361"/>
      <c r="K28" s="361"/>
      <c r="L28" s="361"/>
      <c r="M28" s="361"/>
      <c r="N28" s="361"/>
      <c r="O28" s="361"/>
    </row>
    <row r="29" spans="1:16" s="162" customFormat="1" ht="15.75" customHeight="1">
      <c r="A29" s="60"/>
      <c r="B29" s="60"/>
      <c r="C29" s="62"/>
      <c r="D29" s="61" t="s">
        <v>602</v>
      </c>
      <c r="E29" s="60"/>
      <c r="F29" s="60"/>
      <c r="G29" s="60"/>
      <c r="H29" s="60"/>
      <c r="I29" s="60"/>
      <c r="J29" s="60"/>
      <c r="K29" s="59"/>
      <c r="L29" s="60"/>
      <c r="M29" s="60"/>
      <c r="N29" s="60"/>
      <c r="O29" s="60"/>
    </row>
    <row r="30" spans="1:16" s="162" customFormat="1" ht="15.75" customHeight="1">
      <c r="A30" s="60"/>
      <c r="B30" s="60"/>
      <c r="C30" s="62"/>
      <c r="D30" s="61"/>
      <c r="E30" s="60"/>
      <c r="F30" s="60"/>
      <c r="G30" s="60"/>
      <c r="H30" s="60"/>
      <c r="I30" s="60"/>
      <c r="J30" s="60"/>
      <c r="K30" s="59"/>
      <c r="L30" s="60"/>
      <c r="M30" s="60"/>
      <c r="N30" s="60"/>
      <c r="O30" s="60"/>
    </row>
    <row r="31" spans="1:16" s="162" customFormat="1" ht="15.75" customHeight="1">
      <c r="A31" s="60"/>
      <c r="B31" s="60"/>
      <c r="C31" s="62"/>
      <c r="D31" s="61"/>
      <c r="E31" s="60"/>
      <c r="F31" s="60"/>
      <c r="G31" s="60"/>
      <c r="H31" s="60"/>
      <c r="I31" s="60"/>
      <c r="J31" s="60"/>
      <c r="K31" s="59"/>
      <c r="L31" s="60"/>
      <c r="M31" s="60"/>
      <c r="N31" s="60"/>
      <c r="O31" s="60"/>
    </row>
    <row r="32" spans="1:16" s="162" customFormat="1" ht="15.75" customHeight="1">
      <c r="A32" s="60"/>
      <c r="B32" s="60"/>
      <c r="C32" s="62"/>
      <c r="D32" s="61"/>
      <c r="E32" s="60"/>
      <c r="F32" s="60"/>
      <c r="G32" s="60"/>
      <c r="H32" s="60"/>
      <c r="I32" s="60"/>
      <c r="J32" s="60"/>
      <c r="K32" s="59"/>
      <c r="L32" s="60"/>
      <c r="M32" s="60"/>
      <c r="N32" s="60"/>
      <c r="O32" s="60"/>
    </row>
    <row r="33" spans="1:15" s="162" customFormat="1" ht="15.75" customHeight="1">
      <c r="A33" s="60"/>
      <c r="B33" s="60"/>
      <c r="C33" s="62"/>
      <c r="D33" s="61"/>
      <c r="E33" s="60"/>
      <c r="F33" s="60"/>
      <c r="G33" s="60"/>
      <c r="H33" s="60"/>
      <c r="I33" s="60"/>
      <c r="J33" s="60"/>
      <c r="K33" s="59"/>
      <c r="L33" s="60"/>
      <c r="M33" s="60"/>
      <c r="N33" s="60"/>
      <c r="O33" s="60"/>
    </row>
    <row r="34" spans="1:15" s="162" customFormat="1" ht="13.5" customHeight="1" thickBot="1">
      <c r="A34" s="60"/>
      <c r="B34" s="60"/>
      <c r="C34" s="62"/>
      <c r="D34" s="61"/>
      <c r="E34" s="60"/>
      <c r="F34" s="60"/>
      <c r="G34" s="60"/>
      <c r="H34" s="60"/>
      <c r="I34" s="60"/>
      <c r="J34" s="60"/>
      <c r="K34" s="59"/>
      <c r="L34" s="60"/>
      <c r="M34" s="60"/>
      <c r="N34" s="60"/>
      <c r="O34" s="60"/>
    </row>
    <row r="35" spans="1:15" ht="15.75" customHeight="1">
      <c r="A35" s="57"/>
      <c r="B35" s="58"/>
      <c r="C35" s="58"/>
      <c r="D35" s="59" t="s">
        <v>601</v>
      </c>
      <c r="E35" s="163"/>
      <c r="F35" s="164"/>
      <c r="G35" s="164"/>
      <c r="H35" s="164"/>
      <c r="I35" s="164"/>
      <c r="J35" s="164"/>
      <c r="K35" s="164"/>
      <c r="L35" s="164"/>
      <c r="M35" s="164"/>
      <c r="N35" s="164"/>
      <c r="O35" s="165"/>
    </row>
    <row r="36" spans="1:15" ht="15.75" customHeight="1">
      <c r="A36" s="58"/>
      <c r="B36" s="58"/>
      <c r="C36" s="58"/>
      <c r="D36" s="58"/>
      <c r="E36" s="166"/>
      <c r="F36" s="167"/>
      <c r="G36" s="167"/>
      <c r="H36" s="167"/>
      <c r="I36" s="167"/>
      <c r="J36" s="167"/>
      <c r="K36" s="167"/>
      <c r="L36" s="167"/>
      <c r="M36" s="167"/>
      <c r="N36" s="167"/>
      <c r="O36" s="168"/>
    </row>
    <row r="37" spans="1:15" ht="15.75" customHeight="1">
      <c r="A37" s="58"/>
      <c r="B37" s="58"/>
      <c r="C37" s="58"/>
      <c r="D37" s="58"/>
      <c r="E37" s="166"/>
      <c r="F37" s="167"/>
      <c r="G37" s="167"/>
      <c r="H37" s="167"/>
      <c r="I37" s="167"/>
      <c r="J37" s="167"/>
      <c r="K37" s="167"/>
      <c r="L37" s="167"/>
      <c r="M37" s="167"/>
      <c r="N37" s="167"/>
      <c r="O37" s="168"/>
    </row>
    <row r="38" spans="1:15" ht="15.75" customHeight="1" thickBot="1">
      <c r="A38" s="58"/>
      <c r="B38" s="58"/>
      <c r="C38" s="58"/>
      <c r="D38" s="58"/>
      <c r="E38" s="169"/>
      <c r="F38" s="170"/>
      <c r="G38" s="170"/>
      <c r="H38" s="170"/>
      <c r="I38" s="170"/>
      <c r="J38" s="170"/>
      <c r="K38" s="170"/>
      <c r="L38" s="170"/>
      <c r="M38" s="170"/>
      <c r="N38" s="170"/>
      <c r="O38" s="171"/>
    </row>
    <row r="39" spans="1:15" ht="15.75" customHeight="1">
      <c r="A39" s="362" t="s">
        <v>600</v>
      </c>
      <c r="B39" s="362"/>
      <c r="C39" s="362"/>
      <c r="D39" s="362"/>
      <c r="E39" s="362"/>
      <c r="F39" s="362"/>
      <c r="G39" s="362"/>
      <c r="H39" s="362"/>
      <c r="I39" s="362"/>
      <c r="J39" s="362"/>
      <c r="K39" s="362"/>
      <c r="L39" s="362"/>
      <c r="M39" s="362"/>
      <c r="N39" s="362"/>
      <c r="O39" s="362"/>
    </row>
    <row r="40" spans="1:15" s="151" customFormat="1" ht="12.75">
      <c r="A40" s="363" t="s">
        <v>599</v>
      </c>
      <c r="B40" s="363"/>
      <c r="C40" s="363"/>
      <c r="D40" s="363"/>
      <c r="E40" s="363"/>
      <c r="F40" s="363"/>
      <c r="G40" s="363"/>
      <c r="H40" s="363"/>
      <c r="I40" s="363"/>
      <c r="J40" s="363"/>
      <c r="K40" s="363"/>
      <c r="L40" s="363"/>
      <c r="M40" s="363"/>
      <c r="N40" s="363"/>
      <c r="O40" s="363"/>
    </row>
    <row r="41" spans="1:15">
      <c r="A41" s="57"/>
      <c r="B41" s="57"/>
      <c r="C41" s="57"/>
      <c r="D41" s="57"/>
      <c r="E41" s="57"/>
      <c r="F41" s="57"/>
      <c r="G41" s="57"/>
      <c r="H41" s="57"/>
      <c r="I41" s="57"/>
      <c r="J41" s="57"/>
      <c r="K41" s="57"/>
      <c r="L41" s="57"/>
      <c r="M41" s="57"/>
      <c r="N41" s="57"/>
      <c r="O41" s="57"/>
    </row>
    <row r="42" spans="1:15">
      <c r="A42" s="57"/>
      <c r="B42" s="57"/>
      <c r="C42" s="57"/>
      <c r="D42" s="57"/>
      <c r="E42" s="57"/>
      <c r="F42" s="57"/>
      <c r="G42" s="57"/>
      <c r="H42" s="57"/>
      <c r="I42" s="57"/>
      <c r="J42" s="57"/>
      <c r="K42" s="57"/>
      <c r="L42" s="57"/>
      <c r="M42" s="57"/>
      <c r="N42" s="57"/>
      <c r="O42" s="57"/>
    </row>
    <row r="43" spans="1:15">
      <c r="A43" s="57"/>
      <c r="B43" s="57"/>
      <c r="C43" s="57"/>
      <c r="D43" s="57"/>
      <c r="E43" s="57"/>
      <c r="F43" s="57"/>
      <c r="G43" s="57"/>
      <c r="H43" s="57"/>
      <c r="I43" s="57"/>
      <c r="J43" s="57"/>
      <c r="K43" s="57"/>
      <c r="L43" s="57"/>
      <c r="M43" s="57"/>
      <c r="N43" s="57"/>
      <c r="O43" s="57"/>
    </row>
    <row r="44" spans="1:15">
      <c r="A44" s="57"/>
      <c r="B44" s="57"/>
      <c r="C44" s="57"/>
      <c r="D44" s="57"/>
      <c r="E44" s="57"/>
      <c r="F44" s="57"/>
      <c r="G44" s="57"/>
      <c r="H44" s="57"/>
      <c r="I44" s="57"/>
      <c r="J44" s="57"/>
      <c r="K44" s="57"/>
      <c r="L44" s="57"/>
      <c r="M44" s="57"/>
      <c r="N44" s="57"/>
      <c r="O44" s="57"/>
    </row>
    <row r="45" spans="1:15">
      <c r="A45" s="57"/>
      <c r="B45" s="57"/>
      <c r="C45" s="57"/>
      <c r="D45" s="57"/>
      <c r="E45" s="57"/>
      <c r="F45" s="57"/>
      <c r="G45" s="57"/>
      <c r="H45" s="57"/>
      <c r="I45" s="57"/>
      <c r="J45" s="57"/>
      <c r="K45" s="57"/>
      <c r="L45" s="57"/>
      <c r="M45" s="57"/>
      <c r="N45" s="57"/>
      <c r="O45" s="57"/>
    </row>
    <row r="46" spans="1:15">
      <c r="A46" s="57"/>
      <c r="B46" s="57"/>
      <c r="C46" s="57"/>
      <c r="D46" s="57"/>
      <c r="E46" s="57"/>
      <c r="F46" s="57"/>
      <c r="G46" s="57"/>
      <c r="H46" s="57"/>
      <c r="I46" s="57"/>
      <c r="J46" s="57"/>
      <c r="K46" s="57"/>
      <c r="L46" s="57"/>
      <c r="M46" s="57"/>
      <c r="N46" s="57"/>
      <c r="O46" s="57"/>
    </row>
    <row r="47" spans="1:15">
      <c r="A47" s="57"/>
      <c r="B47" s="57"/>
      <c r="C47" s="57"/>
      <c r="D47" s="57"/>
      <c r="E47" s="57"/>
      <c r="F47" s="57"/>
      <c r="G47" s="57"/>
      <c r="H47" s="57"/>
      <c r="I47" s="57"/>
      <c r="J47" s="57"/>
      <c r="K47" s="57"/>
      <c r="L47" s="57"/>
      <c r="M47" s="57"/>
      <c r="N47" s="57"/>
      <c r="O47" s="57"/>
    </row>
    <row r="48" spans="1:15">
      <c r="A48" s="57"/>
      <c r="B48" s="57"/>
      <c r="C48" s="57"/>
      <c r="D48" s="57"/>
      <c r="E48" s="57"/>
      <c r="F48" s="57"/>
      <c r="G48" s="57"/>
      <c r="H48" s="57"/>
      <c r="I48" s="57"/>
      <c r="J48" s="57"/>
      <c r="K48" s="57"/>
      <c r="L48" s="57"/>
      <c r="M48" s="57"/>
      <c r="N48" s="57"/>
      <c r="O48" s="57"/>
    </row>
    <row r="49" spans="1:15">
      <c r="A49" s="57"/>
      <c r="B49" s="57"/>
      <c r="C49" s="57"/>
      <c r="D49" s="57"/>
      <c r="E49" s="57"/>
      <c r="F49" s="57"/>
      <c r="G49" s="57"/>
      <c r="H49" s="57"/>
      <c r="I49" s="57"/>
      <c r="J49" s="57"/>
      <c r="K49" s="57"/>
      <c r="L49" s="57"/>
      <c r="M49" s="57"/>
      <c r="N49" s="57"/>
      <c r="O49" s="57"/>
    </row>
    <row r="50" spans="1:15">
      <c r="A50" s="57"/>
      <c r="B50" s="57"/>
      <c r="C50" s="57"/>
      <c r="D50" s="57"/>
      <c r="E50" s="57"/>
      <c r="F50" s="57"/>
      <c r="G50" s="57"/>
      <c r="H50" s="57"/>
      <c r="I50" s="57"/>
      <c r="J50" s="57"/>
      <c r="K50" s="57"/>
      <c r="L50" s="57"/>
      <c r="M50" s="57"/>
      <c r="N50" s="57"/>
      <c r="O50" s="57"/>
    </row>
    <row r="51" spans="1:15">
      <c r="A51" s="57"/>
      <c r="B51" s="57"/>
      <c r="C51" s="57"/>
      <c r="D51" s="57"/>
      <c r="E51" s="57"/>
      <c r="F51" s="57"/>
      <c r="G51" s="57"/>
      <c r="H51" s="57"/>
      <c r="I51" s="57"/>
      <c r="J51" s="57"/>
      <c r="K51" s="57"/>
      <c r="L51" s="57"/>
      <c r="M51" s="57"/>
      <c r="N51" s="57"/>
      <c r="O51" s="57"/>
    </row>
    <row r="52" spans="1:15">
      <c r="A52" s="57"/>
      <c r="B52" s="57"/>
      <c r="C52" s="57"/>
      <c r="D52" s="57"/>
      <c r="E52" s="57"/>
      <c r="F52" s="57"/>
      <c r="G52" s="57"/>
      <c r="H52" s="57"/>
      <c r="I52" s="57"/>
      <c r="J52" s="57"/>
      <c r="K52" s="57"/>
      <c r="L52" s="57"/>
      <c r="M52" s="57"/>
      <c r="N52" s="57"/>
      <c r="O52" s="57"/>
    </row>
    <row r="53" spans="1:15">
      <c r="A53" s="57"/>
      <c r="B53" s="57"/>
      <c r="C53" s="57"/>
      <c r="D53" s="57"/>
      <c r="E53" s="57"/>
      <c r="F53" s="57"/>
      <c r="G53" s="57"/>
      <c r="H53" s="57"/>
      <c r="I53" s="57"/>
      <c r="J53" s="57"/>
      <c r="K53" s="57"/>
      <c r="L53" s="57"/>
      <c r="M53" s="57"/>
      <c r="N53" s="57"/>
      <c r="O53" s="57"/>
    </row>
    <row r="54" spans="1:15">
      <c r="A54" s="57"/>
      <c r="B54" s="57"/>
      <c r="C54" s="57"/>
      <c r="D54" s="57"/>
      <c r="E54" s="57"/>
      <c r="F54" s="57"/>
      <c r="G54" s="57"/>
      <c r="H54" s="57"/>
      <c r="I54" s="57"/>
      <c r="J54" s="57"/>
      <c r="K54" s="57"/>
      <c r="L54" s="57"/>
      <c r="M54" s="57"/>
      <c r="N54" s="57"/>
      <c r="O54" s="57"/>
    </row>
    <row r="55" spans="1:15">
      <c r="A55" s="57"/>
      <c r="B55" s="57"/>
      <c r="C55" s="57"/>
      <c r="D55" s="57"/>
      <c r="E55" s="57"/>
      <c r="F55" s="57"/>
      <c r="G55" s="57"/>
      <c r="H55" s="57"/>
      <c r="I55" s="57"/>
      <c r="J55" s="57"/>
      <c r="K55" s="57"/>
      <c r="L55" s="57"/>
      <c r="M55" s="57"/>
      <c r="N55" s="57"/>
      <c r="O55" s="57"/>
    </row>
    <row r="56" spans="1:15">
      <c r="A56" s="57"/>
      <c r="B56" s="57"/>
      <c r="C56" s="57"/>
      <c r="D56" s="57"/>
      <c r="E56" s="57"/>
      <c r="F56" s="57"/>
      <c r="G56" s="57"/>
      <c r="H56" s="57"/>
      <c r="I56" s="57"/>
      <c r="J56" s="57"/>
      <c r="K56" s="57"/>
      <c r="L56" s="57"/>
      <c r="M56" s="57"/>
      <c r="N56" s="57"/>
      <c r="O56" s="57"/>
    </row>
    <row r="57" spans="1:15">
      <c r="A57" s="57"/>
      <c r="B57" s="57"/>
      <c r="C57" s="57"/>
      <c r="D57" s="57"/>
      <c r="E57" s="57"/>
      <c r="F57" s="57"/>
      <c r="G57" s="57"/>
      <c r="H57" s="57"/>
      <c r="I57" s="57"/>
      <c r="J57" s="57"/>
      <c r="K57" s="57"/>
      <c r="L57" s="57"/>
      <c r="M57" s="57"/>
      <c r="N57" s="57"/>
      <c r="O57" s="57"/>
    </row>
    <row r="58" spans="1:15">
      <c r="A58" s="57"/>
      <c r="B58" s="57"/>
      <c r="C58" s="57"/>
      <c r="D58" s="57"/>
      <c r="E58" s="57"/>
      <c r="F58" s="57"/>
      <c r="G58" s="57"/>
      <c r="H58" s="57"/>
      <c r="I58" s="57"/>
      <c r="J58" s="57"/>
      <c r="K58" s="57"/>
      <c r="L58" s="57"/>
      <c r="M58" s="57"/>
      <c r="N58" s="57"/>
      <c r="O58" s="57"/>
    </row>
    <row r="59" spans="1:15">
      <c r="A59" s="57"/>
      <c r="B59" s="57"/>
      <c r="C59" s="57"/>
      <c r="D59" s="57"/>
      <c r="E59" s="57"/>
      <c r="F59" s="57"/>
      <c r="G59" s="57"/>
      <c r="H59" s="57"/>
      <c r="I59" s="57"/>
      <c r="J59" s="57"/>
      <c r="K59" s="57"/>
      <c r="L59" s="57"/>
      <c r="M59" s="57"/>
      <c r="N59" s="57"/>
      <c r="O59" s="57"/>
    </row>
    <row r="60" spans="1:15">
      <c r="A60" s="57"/>
      <c r="B60" s="57"/>
      <c r="C60" s="57"/>
      <c r="D60" s="57"/>
      <c r="E60" s="57"/>
      <c r="F60" s="57"/>
      <c r="G60" s="57"/>
      <c r="H60" s="57"/>
      <c r="I60" s="57"/>
      <c r="J60" s="57"/>
      <c r="K60" s="57"/>
      <c r="L60" s="57"/>
      <c r="M60" s="57"/>
      <c r="N60" s="57"/>
      <c r="O60" s="57"/>
    </row>
    <row r="61" spans="1:15">
      <c r="A61" s="57"/>
      <c r="B61" s="57"/>
      <c r="C61" s="57"/>
      <c r="D61" s="57"/>
      <c r="E61" s="57"/>
      <c r="F61" s="57"/>
      <c r="G61" s="57"/>
      <c r="H61" s="57"/>
      <c r="I61" s="57"/>
      <c r="J61" s="57"/>
      <c r="K61" s="57"/>
      <c r="L61" s="57"/>
      <c r="M61" s="57"/>
      <c r="N61" s="57"/>
      <c r="O61" s="57"/>
    </row>
    <row r="62" spans="1:15">
      <c r="A62" s="57"/>
      <c r="B62" s="57"/>
      <c r="C62" s="57"/>
      <c r="D62" s="57"/>
      <c r="E62" s="57"/>
      <c r="F62" s="57"/>
      <c r="G62" s="57"/>
      <c r="H62" s="57"/>
      <c r="I62" s="57"/>
      <c r="J62" s="57"/>
      <c r="K62" s="57"/>
      <c r="L62" s="57"/>
      <c r="M62" s="57"/>
      <c r="N62" s="57"/>
      <c r="O62" s="57"/>
    </row>
    <row r="63" spans="1:15">
      <c r="A63" s="57"/>
      <c r="B63" s="57"/>
      <c r="C63" s="57"/>
      <c r="D63" s="57"/>
      <c r="E63" s="57"/>
      <c r="F63" s="57"/>
      <c r="G63" s="57"/>
      <c r="H63" s="57"/>
      <c r="I63" s="57"/>
      <c r="J63" s="57"/>
      <c r="K63" s="57"/>
      <c r="L63" s="57"/>
      <c r="M63" s="57"/>
      <c r="N63" s="57"/>
      <c r="O63" s="57"/>
    </row>
    <row r="64" spans="1:15">
      <c r="A64" s="57"/>
      <c r="B64" s="57"/>
      <c r="C64" s="57"/>
      <c r="D64" s="57"/>
      <c r="E64" s="57"/>
      <c r="F64" s="57"/>
      <c r="G64" s="57"/>
      <c r="H64" s="57"/>
      <c r="I64" s="57"/>
      <c r="J64" s="57"/>
      <c r="K64" s="57"/>
      <c r="L64" s="57"/>
      <c r="M64" s="57"/>
      <c r="N64" s="57"/>
      <c r="O64" s="57"/>
    </row>
    <row r="65" spans="1:15">
      <c r="A65" s="57"/>
      <c r="B65" s="57"/>
      <c r="C65" s="57"/>
      <c r="D65" s="57"/>
      <c r="E65" s="57"/>
      <c r="F65" s="57"/>
      <c r="G65" s="57"/>
      <c r="H65" s="57"/>
      <c r="I65" s="57"/>
      <c r="J65" s="57"/>
      <c r="K65" s="57"/>
      <c r="L65" s="57"/>
      <c r="M65" s="57"/>
      <c r="N65" s="57"/>
      <c r="O65" s="57"/>
    </row>
    <row r="66" spans="1:15">
      <c r="A66" s="57"/>
      <c r="B66" s="57"/>
      <c r="C66" s="57"/>
      <c r="D66" s="57"/>
      <c r="E66" s="57"/>
      <c r="F66" s="57"/>
      <c r="G66" s="57"/>
      <c r="H66" s="57"/>
      <c r="I66" s="57"/>
      <c r="J66" s="57"/>
      <c r="K66" s="57"/>
      <c r="L66" s="57"/>
      <c r="M66" s="57"/>
      <c r="N66" s="57"/>
      <c r="O66" s="57"/>
    </row>
    <row r="67" spans="1:15">
      <c r="A67" s="57"/>
      <c r="B67" s="57"/>
      <c r="C67" s="57"/>
      <c r="D67" s="57"/>
      <c r="E67" s="57"/>
      <c r="F67" s="57"/>
      <c r="G67" s="57"/>
      <c r="H67" s="57"/>
      <c r="I67" s="57"/>
      <c r="J67" s="57"/>
      <c r="K67" s="57"/>
      <c r="L67" s="57"/>
      <c r="M67" s="57"/>
      <c r="N67" s="57"/>
      <c r="O67" s="57"/>
    </row>
    <row r="68" spans="1:15">
      <c r="A68" s="57"/>
      <c r="B68" s="57"/>
      <c r="C68" s="57"/>
      <c r="D68" s="57"/>
      <c r="E68" s="57"/>
      <c r="F68" s="57"/>
      <c r="G68" s="57"/>
      <c r="H68" s="57"/>
      <c r="I68" s="57"/>
      <c r="J68" s="57"/>
      <c r="K68" s="57"/>
      <c r="L68" s="57"/>
      <c r="M68" s="57"/>
      <c r="N68" s="57"/>
      <c r="O68" s="57"/>
    </row>
    <row r="69" spans="1:15">
      <c r="A69" s="57"/>
      <c r="B69" s="57"/>
      <c r="C69" s="57"/>
      <c r="D69" s="57"/>
      <c r="E69" s="57"/>
      <c r="F69" s="57"/>
      <c r="G69" s="57"/>
      <c r="H69" s="57"/>
      <c r="I69" s="57"/>
      <c r="J69" s="57"/>
      <c r="K69" s="57"/>
      <c r="L69" s="57"/>
      <c r="M69" s="57"/>
      <c r="N69" s="57"/>
      <c r="O69" s="57"/>
    </row>
    <row r="70" spans="1:15">
      <c r="A70" s="57"/>
      <c r="B70" s="57"/>
      <c r="C70" s="57"/>
      <c r="D70" s="57"/>
      <c r="E70" s="57"/>
      <c r="F70" s="57"/>
      <c r="G70" s="57"/>
      <c r="H70" s="57"/>
      <c r="I70" s="57"/>
      <c r="J70" s="57"/>
      <c r="K70" s="57"/>
      <c r="L70" s="57"/>
      <c r="M70" s="57"/>
      <c r="N70" s="57"/>
      <c r="O70" s="57"/>
    </row>
    <row r="71" spans="1:15">
      <c r="A71" s="57"/>
      <c r="B71" s="57"/>
      <c r="C71" s="57"/>
      <c r="D71" s="57"/>
      <c r="E71" s="57"/>
      <c r="F71" s="57"/>
      <c r="G71" s="57"/>
      <c r="H71" s="57"/>
      <c r="I71" s="57"/>
      <c r="J71" s="57"/>
      <c r="K71" s="57"/>
      <c r="L71" s="57"/>
      <c r="M71" s="57"/>
      <c r="N71" s="57"/>
      <c r="O71" s="57"/>
    </row>
    <row r="72" spans="1:15">
      <c r="A72" s="57"/>
      <c r="B72" s="57"/>
      <c r="C72" s="57"/>
      <c r="D72" s="57"/>
      <c r="E72" s="57"/>
      <c r="F72" s="57"/>
      <c r="G72" s="57"/>
      <c r="H72" s="57"/>
      <c r="I72" s="57"/>
      <c r="J72" s="57"/>
      <c r="K72" s="57"/>
      <c r="L72" s="57"/>
      <c r="M72" s="57"/>
      <c r="N72" s="57"/>
      <c r="O72" s="57"/>
    </row>
    <row r="73" spans="1:15">
      <c r="A73" s="57"/>
      <c r="B73" s="57"/>
      <c r="C73" s="57"/>
      <c r="D73" s="57"/>
      <c r="E73" s="57"/>
      <c r="F73" s="57"/>
      <c r="G73" s="57"/>
      <c r="H73" s="57"/>
      <c r="I73" s="57"/>
      <c r="J73" s="57"/>
      <c r="K73" s="57"/>
      <c r="L73" s="57"/>
      <c r="M73" s="57"/>
      <c r="N73" s="57"/>
      <c r="O73" s="57"/>
    </row>
    <row r="74" spans="1:15">
      <c r="A74" s="57"/>
      <c r="B74" s="57"/>
      <c r="C74" s="57"/>
      <c r="D74" s="57"/>
      <c r="E74" s="57"/>
      <c r="F74" s="57"/>
      <c r="G74" s="57"/>
      <c r="H74" s="57"/>
      <c r="I74" s="57"/>
      <c r="J74" s="57"/>
      <c r="K74" s="57"/>
      <c r="L74" s="57"/>
      <c r="M74" s="57"/>
      <c r="N74" s="57"/>
      <c r="O74" s="57"/>
    </row>
    <row r="75" spans="1:15">
      <c r="A75" s="57"/>
      <c r="B75" s="57"/>
      <c r="C75" s="57"/>
      <c r="D75" s="57"/>
      <c r="E75" s="57"/>
      <c r="F75" s="57"/>
      <c r="G75" s="57"/>
      <c r="H75" s="57"/>
      <c r="I75" s="57"/>
      <c r="J75" s="57"/>
      <c r="K75" s="57"/>
      <c r="L75" s="57"/>
      <c r="M75" s="57"/>
      <c r="N75" s="57"/>
      <c r="O75" s="57"/>
    </row>
    <row r="76" spans="1:15">
      <c r="A76" s="57"/>
      <c r="B76" s="57"/>
      <c r="C76" s="57"/>
      <c r="D76" s="57"/>
      <c r="E76" s="57"/>
      <c r="F76" s="57"/>
      <c r="G76" s="57"/>
      <c r="H76" s="57"/>
      <c r="I76" s="57"/>
      <c r="J76" s="57"/>
      <c r="K76" s="57"/>
      <c r="L76" s="57"/>
      <c r="M76" s="57"/>
      <c r="N76" s="57"/>
      <c r="O76" s="57"/>
    </row>
    <row r="77" spans="1:15">
      <c r="A77" s="57"/>
      <c r="B77" s="57"/>
      <c r="C77" s="57"/>
      <c r="D77" s="57"/>
      <c r="E77" s="57"/>
      <c r="F77" s="57"/>
      <c r="G77" s="57"/>
      <c r="H77" s="57"/>
      <c r="I77" s="57"/>
      <c r="J77" s="57"/>
      <c r="K77" s="57"/>
      <c r="L77" s="57"/>
      <c r="M77" s="57"/>
      <c r="N77" s="57"/>
      <c r="O77" s="57"/>
    </row>
    <row r="78" spans="1:15">
      <c r="A78" s="57"/>
      <c r="B78" s="57"/>
      <c r="C78" s="57"/>
      <c r="D78" s="57"/>
      <c r="E78" s="57"/>
      <c r="F78" s="57"/>
      <c r="G78" s="57"/>
      <c r="H78" s="57"/>
      <c r="I78" s="57"/>
      <c r="J78" s="57"/>
      <c r="K78" s="57"/>
      <c r="L78" s="57"/>
      <c r="M78" s="57"/>
      <c r="N78" s="57"/>
      <c r="O78" s="57"/>
    </row>
    <row r="79" spans="1:15">
      <c r="A79" s="57"/>
      <c r="B79" s="57"/>
      <c r="C79" s="57"/>
      <c r="D79" s="57"/>
      <c r="E79" s="57"/>
      <c r="F79" s="57"/>
      <c r="G79" s="57"/>
      <c r="H79" s="57"/>
      <c r="I79" s="57"/>
      <c r="J79" s="57"/>
      <c r="K79" s="57"/>
      <c r="L79" s="57"/>
      <c r="M79" s="57"/>
      <c r="N79" s="57"/>
      <c r="O79" s="57"/>
    </row>
    <row r="80" spans="1:15">
      <c r="A80" s="57"/>
      <c r="B80" s="57"/>
      <c r="C80" s="57"/>
      <c r="D80" s="57"/>
      <c r="E80" s="57"/>
      <c r="F80" s="57"/>
      <c r="G80" s="57"/>
      <c r="H80" s="57"/>
      <c r="I80" s="57"/>
      <c r="J80" s="57"/>
      <c r="K80" s="57"/>
      <c r="L80" s="57"/>
      <c r="M80" s="57"/>
      <c r="N80" s="57"/>
      <c r="O80" s="57"/>
    </row>
    <row r="81" spans="1:15">
      <c r="A81" s="57"/>
      <c r="B81" s="57"/>
      <c r="C81" s="57"/>
      <c r="D81" s="57"/>
      <c r="E81" s="57"/>
      <c r="F81" s="57"/>
      <c r="G81" s="57"/>
      <c r="H81" s="57"/>
      <c r="I81" s="57"/>
      <c r="J81" s="57"/>
      <c r="K81" s="57"/>
      <c r="L81" s="57"/>
      <c r="M81" s="57"/>
      <c r="N81" s="57"/>
      <c r="O81" s="57"/>
    </row>
    <row r="82" spans="1:15">
      <c r="A82" s="57"/>
      <c r="B82" s="57"/>
      <c r="C82" s="57"/>
      <c r="D82" s="57"/>
      <c r="E82" s="57"/>
      <c r="F82" s="57"/>
      <c r="G82" s="57"/>
      <c r="H82" s="57"/>
      <c r="I82" s="57"/>
      <c r="J82" s="57"/>
      <c r="K82" s="57"/>
      <c r="L82" s="57"/>
      <c r="M82" s="57"/>
      <c r="N82" s="57"/>
      <c r="O82" s="57"/>
    </row>
    <row r="83" spans="1:15">
      <c r="A83" s="57"/>
      <c r="B83" s="57"/>
      <c r="C83" s="57"/>
      <c r="D83" s="57"/>
      <c r="E83" s="57"/>
      <c r="F83" s="57"/>
      <c r="G83" s="57"/>
      <c r="H83" s="57"/>
      <c r="I83" s="57"/>
      <c r="J83" s="57"/>
      <c r="K83" s="57"/>
      <c r="L83" s="57"/>
      <c r="M83" s="57"/>
      <c r="N83" s="57"/>
      <c r="O83" s="57"/>
    </row>
    <row r="84" spans="1:15">
      <c r="A84" s="57"/>
      <c r="B84" s="57"/>
      <c r="C84" s="57"/>
      <c r="D84" s="57"/>
      <c r="E84" s="57"/>
      <c r="F84" s="57"/>
      <c r="G84" s="57"/>
      <c r="H84" s="57"/>
      <c r="I84" s="57"/>
      <c r="J84" s="57"/>
      <c r="K84" s="57"/>
      <c r="L84" s="57"/>
      <c r="M84" s="57"/>
      <c r="N84" s="57"/>
      <c r="O84" s="57"/>
    </row>
    <row r="85" spans="1:15">
      <c r="A85" s="57"/>
      <c r="B85" s="57"/>
      <c r="C85" s="57"/>
      <c r="D85" s="57"/>
      <c r="E85" s="57"/>
      <c r="F85" s="57"/>
      <c r="G85" s="57"/>
      <c r="H85" s="57"/>
      <c r="I85" s="57"/>
      <c r="J85" s="57"/>
      <c r="K85" s="57"/>
      <c r="L85" s="57"/>
      <c r="M85" s="57"/>
      <c r="N85" s="57"/>
      <c r="O85" s="57"/>
    </row>
    <row r="86" spans="1:15">
      <c r="A86" s="57"/>
      <c r="B86" s="57"/>
      <c r="C86" s="57"/>
      <c r="D86" s="57"/>
      <c r="E86" s="57"/>
      <c r="F86" s="57"/>
      <c r="G86" s="57"/>
      <c r="H86" s="57"/>
      <c r="I86" s="57"/>
      <c r="J86" s="57"/>
      <c r="K86" s="57"/>
      <c r="L86" s="57"/>
      <c r="M86" s="57"/>
      <c r="N86" s="57"/>
      <c r="O86" s="57"/>
    </row>
    <row r="87" spans="1:15">
      <c r="A87" s="57"/>
      <c r="B87" s="57"/>
      <c r="C87" s="57"/>
      <c r="D87" s="57"/>
      <c r="E87" s="57"/>
      <c r="F87" s="57"/>
      <c r="G87" s="57"/>
      <c r="H87" s="57"/>
      <c r="I87" s="57"/>
      <c r="J87" s="57"/>
      <c r="K87" s="57"/>
      <c r="L87" s="57"/>
      <c r="M87" s="57"/>
      <c r="N87" s="57"/>
      <c r="O87" s="57"/>
    </row>
    <row r="88" spans="1:15">
      <c r="A88" s="57"/>
      <c r="B88" s="57"/>
      <c r="C88" s="57"/>
      <c r="D88" s="57"/>
      <c r="E88" s="57"/>
      <c r="F88" s="57"/>
      <c r="G88" s="57"/>
      <c r="H88" s="57"/>
      <c r="I88" s="57"/>
      <c r="J88" s="57"/>
      <c r="K88" s="57"/>
      <c r="L88" s="57"/>
      <c r="M88" s="57"/>
      <c r="N88" s="57"/>
      <c r="O88" s="57"/>
    </row>
    <row r="89" spans="1:15">
      <c r="A89" s="57"/>
      <c r="B89" s="57"/>
      <c r="C89" s="57"/>
      <c r="D89" s="57"/>
      <c r="E89" s="57"/>
      <c r="F89" s="57"/>
      <c r="G89" s="57"/>
      <c r="H89" s="57"/>
      <c r="I89" s="57"/>
      <c r="J89" s="57"/>
      <c r="K89" s="57"/>
      <c r="L89" s="57"/>
      <c r="M89" s="57"/>
      <c r="N89" s="57"/>
      <c r="O89" s="57"/>
    </row>
    <row r="90" spans="1:15">
      <c r="A90" s="57"/>
      <c r="B90" s="57"/>
      <c r="C90" s="57"/>
      <c r="D90" s="57"/>
      <c r="E90" s="57"/>
      <c r="F90" s="57"/>
      <c r="G90" s="57"/>
      <c r="H90" s="57"/>
      <c r="I90" s="57"/>
      <c r="J90" s="57"/>
      <c r="K90" s="57"/>
      <c r="L90" s="57"/>
      <c r="M90" s="57"/>
      <c r="N90" s="57"/>
      <c r="O90" s="57"/>
    </row>
    <row r="91" spans="1:15">
      <c r="A91" s="57"/>
      <c r="B91" s="57"/>
      <c r="C91" s="57"/>
      <c r="D91" s="57"/>
      <c r="E91" s="57"/>
      <c r="F91" s="57"/>
      <c r="G91" s="57"/>
      <c r="H91" s="57"/>
      <c r="I91" s="57"/>
      <c r="J91" s="57"/>
      <c r="K91" s="57"/>
      <c r="L91" s="57"/>
      <c r="M91" s="57"/>
      <c r="N91" s="57"/>
      <c r="O91" s="57"/>
    </row>
    <row r="92" spans="1:15">
      <c r="A92" s="57"/>
      <c r="B92" s="57"/>
      <c r="C92" s="57"/>
      <c r="D92" s="57"/>
      <c r="E92" s="57"/>
      <c r="F92" s="57"/>
      <c r="G92" s="57"/>
      <c r="H92" s="57"/>
      <c r="I92" s="57"/>
      <c r="J92" s="57"/>
      <c r="K92" s="57"/>
      <c r="L92" s="57"/>
      <c r="M92" s="57"/>
      <c r="N92" s="57"/>
      <c r="O92" s="57"/>
    </row>
    <row r="93" spans="1:15">
      <c r="A93" s="57"/>
      <c r="B93" s="57"/>
      <c r="C93" s="57"/>
      <c r="D93" s="57"/>
      <c r="E93" s="57"/>
      <c r="F93" s="57"/>
      <c r="G93" s="57"/>
      <c r="H93" s="57"/>
      <c r="I93" s="57"/>
      <c r="J93" s="57"/>
      <c r="K93" s="57"/>
      <c r="L93" s="57"/>
      <c r="M93" s="57"/>
      <c r="N93" s="57"/>
      <c r="O93" s="57"/>
    </row>
    <row r="94" spans="1:15">
      <c r="A94" s="57"/>
      <c r="B94" s="57"/>
      <c r="C94" s="57"/>
      <c r="D94" s="57"/>
      <c r="E94" s="57"/>
      <c r="F94" s="57"/>
      <c r="G94" s="57"/>
      <c r="H94" s="57"/>
      <c r="I94" s="57"/>
      <c r="J94" s="57"/>
      <c r="K94" s="57"/>
      <c r="L94" s="57"/>
      <c r="M94" s="57"/>
      <c r="N94" s="57"/>
      <c r="O94" s="57"/>
    </row>
    <row r="95" spans="1:15">
      <c r="A95" s="57"/>
      <c r="B95" s="57"/>
      <c r="C95" s="57"/>
      <c r="D95" s="57"/>
      <c r="E95" s="57"/>
      <c r="F95" s="57"/>
      <c r="G95" s="57"/>
      <c r="H95" s="57"/>
      <c r="I95" s="57"/>
      <c r="J95" s="57"/>
      <c r="K95" s="57"/>
      <c r="L95" s="57"/>
      <c r="M95" s="57"/>
      <c r="N95" s="57"/>
      <c r="O95" s="57"/>
    </row>
    <row r="96" spans="1:15">
      <c r="A96" s="57"/>
      <c r="B96" s="57"/>
      <c r="C96" s="57"/>
      <c r="D96" s="57"/>
      <c r="E96" s="57"/>
      <c r="F96" s="57"/>
      <c r="G96" s="57"/>
      <c r="H96" s="57"/>
      <c r="I96" s="57"/>
      <c r="J96" s="57"/>
      <c r="K96" s="57"/>
      <c r="L96" s="57"/>
      <c r="M96" s="57"/>
      <c r="N96" s="57"/>
      <c r="O96" s="57"/>
    </row>
    <row r="97" spans="1:15">
      <c r="A97" s="57"/>
      <c r="B97" s="57"/>
      <c r="C97" s="57"/>
      <c r="D97" s="57"/>
      <c r="E97" s="57"/>
      <c r="F97" s="57"/>
      <c r="G97" s="57"/>
      <c r="H97" s="57"/>
      <c r="I97" s="57"/>
      <c r="J97" s="57"/>
      <c r="K97" s="57"/>
      <c r="L97" s="57"/>
      <c r="M97" s="57"/>
      <c r="N97" s="57"/>
      <c r="O97" s="57"/>
    </row>
    <row r="98" spans="1:15">
      <c r="A98" s="57"/>
      <c r="B98" s="57"/>
      <c r="C98" s="57"/>
      <c r="D98" s="57"/>
      <c r="E98" s="57"/>
      <c r="F98" s="57"/>
      <c r="G98" s="57"/>
      <c r="H98" s="57"/>
      <c r="I98" s="57"/>
      <c r="J98" s="57"/>
      <c r="K98" s="57"/>
      <c r="L98" s="57"/>
      <c r="M98" s="57"/>
      <c r="N98" s="57"/>
      <c r="O98" s="57"/>
    </row>
    <row r="99" spans="1:15">
      <c r="A99" s="57"/>
      <c r="B99" s="57"/>
      <c r="C99" s="57"/>
      <c r="D99" s="57"/>
      <c r="E99" s="57"/>
      <c r="F99" s="57"/>
      <c r="G99" s="57"/>
      <c r="H99" s="57"/>
      <c r="I99" s="57"/>
      <c r="J99" s="57"/>
      <c r="K99" s="57"/>
      <c r="L99" s="57"/>
      <c r="M99" s="57"/>
      <c r="N99" s="57"/>
      <c r="O99" s="57"/>
    </row>
    <row r="100" spans="1:15">
      <c r="A100" s="57"/>
      <c r="B100" s="57"/>
      <c r="C100" s="57"/>
      <c r="D100" s="57"/>
      <c r="E100" s="57"/>
      <c r="F100" s="57"/>
      <c r="G100" s="57"/>
      <c r="H100" s="57"/>
      <c r="I100" s="57"/>
      <c r="J100" s="57"/>
      <c r="K100" s="57"/>
      <c r="L100" s="57"/>
      <c r="M100" s="57"/>
      <c r="N100" s="57"/>
      <c r="O100" s="57"/>
    </row>
    <row r="101" spans="1:15">
      <c r="A101" s="57"/>
      <c r="B101" s="57"/>
      <c r="C101" s="57"/>
      <c r="D101" s="57"/>
      <c r="E101" s="57"/>
      <c r="F101" s="57"/>
      <c r="G101" s="57"/>
      <c r="H101" s="57"/>
      <c r="I101" s="57"/>
      <c r="J101" s="57"/>
      <c r="K101" s="57"/>
      <c r="L101" s="57"/>
      <c r="M101" s="57"/>
      <c r="N101" s="57"/>
      <c r="O101" s="57"/>
    </row>
    <row r="102" spans="1:15">
      <c r="A102" s="57"/>
      <c r="B102" s="57"/>
      <c r="C102" s="57"/>
      <c r="D102" s="57"/>
      <c r="E102" s="57"/>
      <c r="F102" s="57"/>
      <c r="G102" s="57"/>
      <c r="H102" s="57"/>
      <c r="I102" s="57"/>
      <c r="J102" s="57"/>
      <c r="K102" s="57"/>
      <c r="L102" s="57"/>
      <c r="M102" s="57"/>
      <c r="N102" s="57"/>
      <c r="O102" s="57"/>
    </row>
    <row r="103" spans="1:15">
      <c r="A103" s="57"/>
      <c r="B103" s="57"/>
      <c r="C103" s="57"/>
      <c r="D103" s="57"/>
      <c r="E103" s="57"/>
      <c r="F103" s="57"/>
      <c r="G103" s="57"/>
      <c r="H103" s="57"/>
      <c r="I103" s="57"/>
      <c r="J103" s="57"/>
      <c r="K103" s="57"/>
      <c r="L103" s="57"/>
      <c r="M103" s="57"/>
      <c r="N103" s="57"/>
      <c r="O103" s="57"/>
    </row>
    <row r="104" spans="1:15">
      <c r="A104" s="57"/>
      <c r="B104" s="57"/>
      <c r="C104" s="57"/>
      <c r="D104" s="57"/>
      <c r="E104" s="57"/>
      <c r="F104" s="57"/>
      <c r="G104" s="57"/>
      <c r="H104" s="57"/>
      <c r="I104" s="57"/>
      <c r="J104" s="57"/>
      <c r="K104" s="57"/>
      <c r="L104" s="57"/>
      <c r="M104" s="57"/>
      <c r="N104" s="57"/>
      <c r="O104" s="57"/>
    </row>
    <row r="105" spans="1:15">
      <c r="A105" s="57"/>
      <c r="B105" s="57"/>
      <c r="C105" s="57"/>
      <c r="D105" s="57"/>
      <c r="E105" s="57"/>
      <c r="F105" s="57"/>
      <c r="G105" s="57"/>
      <c r="H105" s="57"/>
      <c r="I105" s="57"/>
      <c r="J105" s="57"/>
      <c r="K105" s="57"/>
      <c r="L105" s="57"/>
      <c r="M105" s="57"/>
      <c r="N105" s="57"/>
      <c r="O105" s="57"/>
    </row>
    <row r="106" spans="1:15">
      <c r="A106" s="57"/>
      <c r="B106" s="57"/>
      <c r="C106" s="57"/>
      <c r="D106" s="57"/>
      <c r="E106" s="57"/>
      <c r="F106" s="57"/>
      <c r="G106" s="57"/>
      <c r="H106" s="57"/>
      <c r="I106" s="57"/>
      <c r="J106" s="57"/>
      <c r="K106" s="57"/>
      <c r="L106" s="57"/>
      <c r="M106" s="57"/>
      <c r="N106" s="57"/>
      <c r="O106" s="57"/>
    </row>
    <row r="107" spans="1:15">
      <c r="A107" s="57"/>
      <c r="B107" s="57"/>
      <c r="C107" s="57"/>
      <c r="D107" s="57"/>
      <c r="E107" s="57"/>
      <c r="F107" s="57"/>
      <c r="G107" s="57"/>
      <c r="H107" s="57"/>
      <c r="I107" s="57"/>
      <c r="J107" s="57"/>
      <c r="K107" s="57"/>
      <c r="L107" s="57"/>
      <c r="M107" s="57"/>
      <c r="N107" s="57"/>
      <c r="O107" s="57"/>
    </row>
    <row r="108" spans="1:15">
      <c r="A108" s="57"/>
      <c r="B108" s="57"/>
      <c r="C108" s="57"/>
      <c r="D108" s="57"/>
      <c r="E108" s="57"/>
      <c r="F108" s="57"/>
      <c r="G108" s="57"/>
      <c r="H108" s="57"/>
      <c r="I108" s="57"/>
      <c r="J108" s="57"/>
      <c r="K108" s="57"/>
      <c r="L108" s="57"/>
      <c r="M108" s="57"/>
      <c r="N108" s="57"/>
      <c r="O108" s="57"/>
    </row>
    <row r="109" spans="1:15">
      <c r="A109" s="57"/>
      <c r="B109" s="57"/>
      <c r="C109" s="57"/>
      <c r="D109" s="57"/>
      <c r="E109" s="57"/>
      <c r="F109" s="57"/>
      <c r="G109" s="57"/>
      <c r="H109" s="57"/>
      <c r="I109" s="57"/>
      <c r="J109" s="57"/>
      <c r="K109" s="57"/>
      <c r="L109" s="57"/>
      <c r="M109" s="57"/>
      <c r="N109" s="57"/>
      <c r="O109" s="57"/>
    </row>
    <row r="110" spans="1:15">
      <c r="A110" s="57"/>
      <c r="B110" s="57"/>
      <c r="C110" s="57"/>
      <c r="D110" s="57"/>
      <c r="E110" s="57"/>
      <c r="F110" s="57"/>
      <c r="G110" s="57"/>
      <c r="H110" s="57"/>
      <c r="I110" s="57"/>
      <c r="J110" s="57"/>
      <c r="K110" s="57"/>
      <c r="L110" s="57"/>
      <c r="M110" s="57"/>
      <c r="N110" s="57"/>
      <c r="O110" s="57"/>
    </row>
    <row r="111" spans="1:15">
      <c r="A111" s="57"/>
      <c r="B111" s="57"/>
      <c r="C111" s="57"/>
      <c r="D111" s="57"/>
      <c r="E111" s="57"/>
      <c r="F111" s="57"/>
      <c r="G111" s="57"/>
      <c r="H111" s="57"/>
      <c r="I111" s="57"/>
      <c r="J111" s="57"/>
      <c r="K111" s="57"/>
      <c r="L111" s="57"/>
      <c r="M111" s="57"/>
      <c r="N111" s="57"/>
      <c r="O111" s="57"/>
    </row>
    <row r="112" spans="1:15">
      <c r="A112" s="57"/>
      <c r="B112" s="57"/>
      <c r="C112" s="57"/>
      <c r="D112" s="57"/>
      <c r="E112" s="57"/>
      <c r="F112" s="57"/>
      <c r="G112" s="57"/>
      <c r="H112" s="57"/>
      <c r="I112" s="57"/>
      <c r="J112" s="57"/>
      <c r="K112" s="57"/>
      <c r="L112" s="57"/>
      <c r="M112" s="57"/>
      <c r="N112" s="57"/>
      <c r="O112" s="57"/>
    </row>
    <row r="113" spans="1:15">
      <c r="A113" s="57"/>
      <c r="B113" s="57"/>
      <c r="C113" s="57"/>
      <c r="D113" s="57"/>
      <c r="E113" s="57"/>
      <c r="F113" s="57"/>
      <c r="G113" s="57"/>
      <c r="H113" s="57"/>
      <c r="I113" s="57"/>
      <c r="J113" s="57"/>
      <c r="K113" s="57"/>
      <c r="L113" s="57"/>
      <c r="M113" s="57"/>
      <c r="N113" s="57"/>
      <c r="O113" s="57"/>
    </row>
    <row r="114" spans="1:15">
      <c r="A114" s="57"/>
      <c r="B114" s="57"/>
      <c r="C114" s="57"/>
      <c r="D114" s="57"/>
      <c r="E114" s="57"/>
      <c r="F114" s="57"/>
      <c r="G114" s="57"/>
      <c r="H114" s="57"/>
      <c r="I114" s="57"/>
      <c r="J114" s="57"/>
      <c r="K114" s="57"/>
      <c r="L114" s="57"/>
      <c r="M114" s="57"/>
      <c r="N114" s="57"/>
      <c r="O114" s="57"/>
    </row>
    <row r="115" spans="1:15">
      <c r="A115" s="57"/>
      <c r="B115" s="57"/>
      <c r="C115" s="57"/>
      <c r="D115" s="57"/>
      <c r="E115" s="57"/>
      <c r="F115" s="57"/>
      <c r="G115" s="57"/>
      <c r="H115" s="57"/>
      <c r="I115" s="57"/>
      <c r="J115" s="57"/>
      <c r="K115" s="57"/>
      <c r="L115" s="57"/>
      <c r="M115" s="57"/>
      <c r="N115" s="57"/>
      <c r="O115" s="57"/>
    </row>
    <row r="116" spans="1:15">
      <c r="A116" s="57"/>
      <c r="B116" s="57"/>
      <c r="C116" s="57"/>
      <c r="D116" s="57"/>
      <c r="E116" s="57"/>
      <c r="F116" s="57"/>
      <c r="G116" s="57"/>
      <c r="H116" s="57"/>
      <c r="I116" s="57"/>
      <c r="J116" s="57"/>
      <c r="K116" s="57"/>
      <c r="L116" s="57"/>
      <c r="M116" s="57"/>
      <c r="N116" s="57"/>
      <c r="O116" s="57"/>
    </row>
    <row r="117" spans="1:15">
      <c r="A117" s="57"/>
      <c r="B117" s="57"/>
      <c r="C117" s="57"/>
      <c r="D117" s="57"/>
      <c r="E117" s="57"/>
      <c r="F117" s="57"/>
      <c r="G117" s="57"/>
      <c r="H117" s="57"/>
      <c r="I117" s="57"/>
      <c r="J117" s="57"/>
      <c r="K117" s="57"/>
      <c r="L117" s="57"/>
      <c r="M117" s="57"/>
      <c r="N117" s="57"/>
      <c r="O117" s="57"/>
    </row>
    <row r="118" spans="1:15">
      <c r="A118" s="57"/>
      <c r="B118" s="57"/>
      <c r="C118" s="57"/>
      <c r="D118" s="57"/>
      <c r="E118" s="57"/>
      <c r="F118" s="57"/>
      <c r="G118" s="57"/>
      <c r="H118" s="57"/>
      <c r="I118" s="57"/>
      <c r="J118" s="57"/>
      <c r="K118" s="57"/>
      <c r="L118" s="57"/>
      <c r="M118" s="57"/>
      <c r="N118" s="57"/>
      <c r="O118" s="57"/>
    </row>
    <row r="119" spans="1:15">
      <c r="A119" s="57"/>
      <c r="B119" s="57"/>
      <c r="C119" s="57"/>
      <c r="D119" s="57"/>
      <c r="E119" s="57"/>
      <c r="F119" s="57"/>
      <c r="G119" s="57"/>
      <c r="H119" s="57"/>
      <c r="I119" s="57"/>
      <c r="J119" s="57"/>
      <c r="K119" s="57"/>
      <c r="L119" s="57"/>
      <c r="M119" s="57"/>
      <c r="N119" s="57"/>
      <c r="O119" s="57"/>
    </row>
    <row r="120" spans="1:15">
      <c r="A120" s="57"/>
      <c r="B120" s="57"/>
      <c r="C120" s="57"/>
      <c r="D120" s="57"/>
      <c r="E120" s="57"/>
      <c r="F120" s="57"/>
      <c r="G120" s="57"/>
      <c r="H120" s="57"/>
      <c r="I120" s="57"/>
      <c r="J120" s="57"/>
      <c r="K120" s="57"/>
      <c r="L120" s="57"/>
      <c r="M120" s="57"/>
      <c r="N120" s="57"/>
      <c r="O120" s="57"/>
    </row>
    <row r="121" spans="1:15">
      <c r="A121" s="57"/>
      <c r="B121" s="57"/>
      <c r="C121" s="57"/>
      <c r="D121" s="57"/>
      <c r="E121" s="57"/>
      <c r="F121" s="57"/>
      <c r="G121" s="57"/>
      <c r="H121" s="57"/>
      <c r="I121" s="57"/>
      <c r="J121" s="57"/>
      <c r="K121" s="57"/>
      <c r="L121" s="57"/>
      <c r="M121" s="57"/>
      <c r="N121" s="57"/>
      <c r="O121" s="57"/>
    </row>
    <row r="122" spans="1:15">
      <c r="A122" s="57"/>
      <c r="B122" s="57"/>
      <c r="C122" s="57"/>
      <c r="D122" s="57"/>
      <c r="E122" s="57"/>
      <c r="F122" s="57"/>
      <c r="G122" s="57"/>
      <c r="H122" s="57"/>
      <c r="I122" s="57"/>
      <c r="J122" s="57"/>
      <c r="K122" s="57"/>
      <c r="L122" s="57"/>
      <c r="M122" s="57"/>
      <c r="N122" s="57"/>
      <c r="O122" s="57"/>
    </row>
    <row r="123" spans="1:15">
      <c r="A123" s="57"/>
      <c r="B123" s="57"/>
      <c r="C123" s="57"/>
      <c r="D123" s="57"/>
      <c r="E123" s="57"/>
      <c r="F123" s="57"/>
      <c r="G123" s="57"/>
      <c r="H123" s="57"/>
      <c r="I123" s="57"/>
      <c r="J123" s="57"/>
      <c r="K123" s="57"/>
      <c r="L123" s="57"/>
      <c r="M123" s="57"/>
      <c r="N123" s="57"/>
      <c r="O123" s="57"/>
    </row>
    <row r="124" spans="1:15">
      <c r="A124" s="57"/>
      <c r="B124" s="57"/>
      <c r="C124" s="57"/>
      <c r="D124" s="57"/>
      <c r="E124" s="57"/>
      <c r="F124" s="57"/>
      <c r="G124" s="57"/>
      <c r="H124" s="57"/>
      <c r="I124" s="57"/>
      <c r="J124" s="57"/>
      <c r="K124" s="57"/>
      <c r="L124" s="57"/>
      <c r="M124" s="57"/>
      <c r="N124" s="57"/>
      <c r="O124" s="57"/>
    </row>
    <row r="125" spans="1:15">
      <c r="A125" s="57"/>
      <c r="B125" s="57"/>
      <c r="C125" s="57"/>
      <c r="D125" s="57"/>
      <c r="E125" s="57"/>
      <c r="F125" s="57"/>
      <c r="G125" s="57"/>
      <c r="H125" s="57"/>
      <c r="I125" s="57"/>
      <c r="J125" s="57"/>
      <c r="K125" s="57"/>
      <c r="L125" s="57"/>
      <c r="M125" s="57"/>
      <c r="N125" s="57"/>
      <c r="O125" s="57"/>
    </row>
    <row r="126" spans="1:15">
      <c r="A126" s="57"/>
      <c r="B126" s="57"/>
      <c r="C126" s="57"/>
      <c r="D126" s="57"/>
      <c r="E126" s="57"/>
      <c r="F126" s="57"/>
      <c r="G126" s="57"/>
      <c r="H126" s="57"/>
      <c r="I126" s="57"/>
      <c r="J126" s="57"/>
      <c r="K126" s="57"/>
      <c r="L126" s="57"/>
      <c r="M126" s="57"/>
      <c r="N126" s="57"/>
      <c r="O126" s="57"/>
    </row>
    <row r="127" spans="1:15">
      <c r="A127" s="57"/>
      <c r="B127" s="57"/>
      <c r="C127" s="57"/>
      <c r="D127" s="57"/>
      <c r="E127" s="57"/>
      <c r="F127" s="57"/>
      <c r="G127" s="57"/>
      <c r="H127" s="57"/>
      <c r="I127" s="57"/>
      <c r="J127" s="57"/>
      <c r="K127" s="57"/>
      <c r="L127" s="57"/>
      <c r="M127" s="57"/>
      <c r="N127" s="57"/>
      <c r="O127" s="57"/>
    </row>
    <row r="128" spans="1:15">
      <c r="A128" s="57"/>
      <c r="B128" s="57"/>
      <c r="C128" s="57"/>
      <c r="D128" s="57"/>
      <c r="E128" s="57"/>
      <c r="F128" s="57"/>
      <c r="G128" s="57"/>
      <c r="H128" s="57"/>
      <c r="I128" s="57"/>
      <c r="J128" s="57"/>
      <c r="K128" s="57"/>
      <c r="L128" s="57"/>
      <c r="M128" s="57"/>
      <c r="N128" s="57"/>
      <c r="O128" s="57"/>
    </row>
    <row r="129" spans="1:15">
      <c r="A129" s="57"/>
      <c r="B129" s="57"/>
      <c r="C129" s="57"/>
      <c r="D129" s="57"/>
      <c r="E129" s="57"/>
      <c r="F129" s="57"/>
      <c r="G129" s="57"/>
      <c r="H129" s="57"/>
      <c r="I129" s="57"/>
      <c r="J129" s="57"/>
      <c r="K129" s="57"/>
      <c r="L129" s="57"/>
      <c r="M129" s="57"/>
      <c r="N129" s="57"/>
      <c r="O129" s="57"/>
    </row>
    <row r="130" spans="1:15">
      <c r="A130" s="57"/>
      <c r="B130" s="57"/>
      <c r="C130" s="57"/>
      <c r="D130" s="57"/>
      <c r="E130" s="57"/>
      <c r="F130" s="57"/>
      <c r="G130" s="57"/>
      <c r="H130" s="57"/>
      <c r="I130" s="57"/>
      <c r="J130" s="57"/>
      <c r="K130" s="57"/>
      <c r="L130" s="57"/>
      <c r="M130" s="57"/>
      <c r="N130" s="57"/>
      <c r="O130" s="57"/>
    </row>
    <row r="131" spans="1:15">
      <c r="A131" s="57"/>
      <c r="B131" s="57"/>
      <c r="C131" s="57"/>
      <c r="D131" s="57"/>
      <c r="E131" s="57"/>
      <c r="F131" s="57"/>
      <c r="G131" s="57"/>
      <c r="H131" s="57"/>
      <c r="I131" s="57"/>
      <c r="J131" s="57"/>
      <c r="K131" s="57"/>
      <c r="L131" s="57"/>
      <c r="M131" s="57"/>
      <c r="N131" s="57"/>
      <c r="O131" s="57"/>
    </row>
    <row r="132" spans="1:15">
      <c r="A132" s="57"/>
      <c r="B132" s="57"/>
      <c r="C132" s="57"/>
      <c r="D132" s="57"/>
      <c r="E132" s="57"/>
      <c r="F132" s="57"/>
      <c r="G132" s="57"/>
      <c r="H132" s="57"/>
      <c r="I132" s="57"/>
      <c r="J132" s="57"/>
      <c r="K132" s="57"/>
      <c r="L132" s="57"/>
      <c r="M132" s="57"/>
      <c r="N132" s="57"/>
      <c r="O132" s="57"/>
    </row>
    <row r="133" spans="1:15">
      <c r="A133" s="57"/>
      <c r="B133" s="57"/>
      <c r="C133" s="57"/>
      <c r="D133" s="57"/>
      <c r="E133" s="57"/>
      <c r="F133" s="57"/>
      <c r="G133" s="57"/>
      <c r="H133" s="57"/>
      <c r="I133" s="57"/>
      <c r="J133" s="57"/>
      <c r="K133" s="57"/>
      <c r="L133" s="57"/>
      <c r="M133" s="57"/>
      <c r="N133" s="57"/>
      <c r="O133" s="57"/>
    </row>
    <row r="134" spans="1:15">
      <c r="A134" s="57"/>
      <c r="B134" s="57"/>
      <c r="C134" s="57"/>
      <c r="D134" s="57"/>
      <c r="E134" s="57"/>
      <c r="F134" s="57"/>
      <c r="G134" s="57"/>
      <c r="H134" s="57"/>
      <c r="I134" s="57"/>
      <c r="J134" s="57"/>
      <c r="K134" s="57"/>
      <c r="L134" s="57"/>
      <c r="M134" s="57"/>
      <c r="N134" s="57"/>
      <c r="O134" s="57"/>
    </row>
    <row r="135" spans="1:15">
      <c r="A135" s="57"/>
      <c r="B135" s="57"/>
      <c r="C135" s="57"/>
      <c r="D135" s="57"/>
      <c r="E135" s="57"/>
      <c r="F135" s="57"/>
      <c r="G135" s="57"/>
      <c r="H135" s="57"/>
      <c r="I135" s="57"/>
      <c r="J135" s="57"/>
      <c r="K135" s="57"/>
      <c r="L135" s="57"/>
      <c r="M135" s="57"/>
      <c r="N135" s="57"/>
      <c r="O135" s="57"/>
    </row>
    <row r="136" spans="1:15">
      <c r="A136" s="57"/>
      <c r="B136" s="57"/>
      <c r="C136" s="57"/>
      <c r="D136" s="57"/>
      <c r="E136" s="57"/>
      <c r="F136" s="57"/>
      <c r="G136" s="57"/>
      <c r="H136" s="57"/>
      <c r="I136" s="57"/>
      <c r="J136" s="57"/>
      <c r="K136" s="57"/>
      <c r="L136" s="57"/>
      <c r="M136" s="57"/>
      <c r="N136" s="57"/>
      <c r="O136" s="57"/>
    </row>
    <row r="137" spans="1:15">
      <c r="A137" s="57"/>
      <c r="B137" s="57"/>
      <c r="C137" s="57"/>
      <c r="D137" s="57"/>
      <c r="E137" s="57"/>
      <c r="F137" s="57"/>
      <c r="G137" s="57"/>
      <c r="H137" s="57"/>
      <c r="I137" s="57"/>
      <c r="J137" s="57"/>
      <c r="K137" s="57"/>
      <c r="L137" s="57"/>
      <c r="M137" s="57"/>
      <c r="N137" s="57"/>
      <c r="O137" s="57"/>
    </row>
    <row r="138" spans="1:15">
      <c r="A138" s="57"/>
      <c r="B138" s="57"/>
      <c r="C138" s="57"/>
      <c r="D138" s="57"/>
      <c r="E138" s="57"/>
      <c r="F138" s="57"/>
      <c r="G138" s="57"/>
      <c r="H138" s="57"/>
      <c r="I138" s="57"/>
      <c r="J138" s="57"/>
      <c r="K138" s="57"/>
      <c r="L138" s="57"/>
      <c r="M138" s="57"/>
      <c r="N138" s="57"/>
      <c r="O138" s="57"/>
    </row>
    <row r="139" spans="1:15">
      <c r="A139" s="57"/>
      <c r="B139" s="57"/>
      <c r="C139" s="57"/>
      <c r="D139" s="57"/>
      <c r="E139" s="57"/>
      <c r="F139" s="57"/>
      <c r="G139" s="57"/>
      <c r="H139" s="57"/>
      <c r="I139" s="57"/>
      <c r="J139" s="57"/>
      <c r="K139" s="57"/>
      <c r="L139" s="57"/>
      <c r="M139" s="57"/>
      <c r="N139" s="57"/>
      <c r="O139" s="57"/>
    </row>
    <row r="140" spans="1:15">
      <c r="A140" s="57"/>
      <c r="B140" s="57"/>
      <c r="C140" s="57"/>
      <c r="D140" s="57"/>
      <c r="E140" s="57"/>
      <c r="F140" s="57"/>
      <c r="G140" s="57"/>
      <c r="H140" s="57"/>
      <c r="I140" s="57"/>
      <c r="J140" s="57"/>
      <c r="K140" s="57"/>
      <c r="L140" s="57"/>
      <c r="M140" s="57"/>
      <c r="N140" s="57"/>
      <c r="O140" s="57"/>
    </row>
    <row r="141" spans="1:15">
      <c r="A141" s="57"/>
      <c r="B141" s="57"/>
      <c r="C141" s="57"/>
      <c r="D141" s="57"/>
      <c r="E141" s="57"/>
      <c r="F141" s="57"/>
      <c r="G141" s="57"/>
      <c r="H141" s="57"/>
      <c r="I141" s="57"/>
      <c r="J141" s="57"/>
      <c r="K141" s="57"/>
      <c r="L141" s="57"/>
      <c r="M141" s="57"/>
      <c r="N141" s="57"/>
      <c r="O141" s="57"/>
    </row>
    <row r="142" spans="1:15">
      <c r="A142" s="57"/>
      <c r="B142" s="57"/>
      <c r="C142" s="57"/>
      <c r="D142" s="57"/>
      <c r="E142" s="57"/>
      <c r="F142" s="57"/>
      <c r="G142" s="57"/>
      <c r="H142" s="57"/>
      <c r="I142" s="57"/>
      <c r="J142" s="57"/>
      <c r="K142" s="57"/>
      <c r="L142" s="57"/>
      <c r="M142" s="57"/>
      <c r="N142" s="57"/>
      <c r="O142" s="57"/>
    </row>
    <row r="143" spans="1:15">
      <c r="A143" s="57"/>
      <c r="B143" s="57"/>
      <c r="C143" s="57"/>
      <c r="D143" s="57"/>
      <c r="E143" s="57"/>
      <c r="F143" s="57"/>
      <c r="G143" s="57"/>
      <c r="H143" s="57"/>
      <c r="I143" s="57"/>
      <c r="J143" s="57"/>
      <c r="K143" s="57"/>
      <c r="L143" s="57"/>
      <c r="M143" s="57"/>
      <c r="N143" s="57"/>
      <c r="O143" s="57"/>
    </row>
    <row r="144" spans="1:15">
      <c r="A144" s="57"/>
      <c r="B144" s="57"/>
      <c r="C144" s="57"/>
      <c r="D144" s="57"/>
      <c r="E144" s="57"/>
      <c r="F144" s="57"/>
      <c r="G144" s="57"/>
      <c r="H144" s="57"/>
      <c r="I144" s="57"/>
      <c r="J144" s="57"/>
      <c r="K144" s="57"/>
      <c r="L144" s="57"/>
      <c r="M144" s="57"/>
      <c r="N144" s="57"/>
      <c r="O144" s="57"/>
    </row>
    <row r="145" spans="1:15">
      <c r="A145" s="57"/>
      <c r="B145" s="57"/>
      <c r="C145" s="57"/>
      <c r="D145" s="57"/>
      <c r="E145" s="57"/>
      <c r="F145" s="57"/>
      <c r="G145" s="57"/>
      <c r="H145" s="57"/>
      <c r="I145" s="57"/>
      <c r="J145" s="57"/>
      <c r="K145" s="57"/>
      <c r="L145" s="57"/>
      <c r="M145" s="57"/>
      <c r="N145" s="57"/>
      <c r="O145" s="57"/>
    </row>
    <row r="146" spans="1:15">
      <c r="A146" s="57"/>
      <c r="B146" s="57"/>
      <c r="C146" s="57"/>
      <c r="D146" s="57"/>
      <c r="E146" s="57"/>
      <c r="F146" s="57"/>
      <c r="G146" s="57"/>
      <c r="H146" s="57"/>
      <c r="I146" s="57"/>
      <c r="J146" s="57"/>
      <c r="K146" s="57"/>
      <c r="L146" s="57"/>
      <c r="M146" s="57"/>
      <c r="N146" s="57"/>
      <c r="O146" s="57"/>
    </row>
    <row r="147" spans="1:15">
      <c r="A147" s="57"/>
      <c r="B147" s="57"/>
      <c r="C147" s="57"/>
      <c r="D147" s="57"/>
      <c r="E147" s="57"/>
      <c r="F147" s="57"/>
      <c r="G147" s="57"/>
      <c r="H147" s="57"/>
      <c r="I147" s="57"/>
      <c r="J147" s="57"/>
      <c r="K147" s="57"/>
      <c r="L147" s="57"/>
      <c r="M147" s="57"/>
      <c r="N147" s="57"/>
      <c r="O147" s="57"/>
    </row>
    <row r="148" spans="1:15">
      <c r="A148" s="57"/>
      <c r="B148" s="57"/>
      <c r="C148" s="57"/>
      <c r="D148" s="57"/>
      <c r="E148" s="57"/>
      <c r="F148" s="57"/>
      <c r="G148" s="57"/>
      <c r="H148" s="57"/>
      <c r="I148" s="57"/>
      <c r="J148" s="57"/>
      <c r="K148" s="57"/>
      <c r="L148" s="57"/>
      <c r="M148" s="57"/>
      <c r="N148" s="57"/>
      <c r="O148" s="57"/>
    </row>
    <row r="149" spans="1:15">
      <c r="A149" s="57"/>
      <c r="B149" s="57"/>
      <c r="C149" s="57"/>
      <c r="D149" s="57"/>
      <c r="E149" s="57"/>
      <c r="F149" s="57"/>
      <c r="G149" s="57"/>
      <c r="H149" s="57"/>
      <c r="I149" s="57"/>
      <c r="J149" s="57"/>
      <c r="K149" s="57"/>
      <c r="L149" s="57"/>
      <c r="M149" s="57"/>
      <c r="N149" s="57"/>
      <c r="O149" s="57"/>
    </row>
    <row r="150" spans="1:15">
      <c r="A150" s="57"/>
      <c r="B150" s="57"/>
      <c r="C150" s="57"/>
      <c r="D150" s="57"/>
      <c r="E150" s="57"/>
      <c r="F150" s="57"/>
      <c r="G150" s="57"/>
      <c r="H150" s="57"/>
      <c r="I150" s="57"/>
      <c r="J150" s="57"/>
      <c r="K150" s="57"/>
      <c r="L150" s="57"/>
      <c r="M150" s="57"/>
      <c r="N150" s="57"/>
      <c r="O150" s="57"/>
    </row>
    <row r="151" spans="1:15">
      <c r="A151" s="57"/>
      <c r="B151" s="57"/>
      <c r="C151" s="57"/>
      <c r="D151" s="57"/>
      <c r="E151" s="57"/>
      <c r="F151" s="57"/>
      <c r="G151" s="57"/>
      <c r="H151" s="57"/>
      <c r="I151" s="57"/>
      <c r="J151" s="57"/>
      <c r="K151" s="57"/>
      <c r="L151" s="57"/>
      <c r="M151" s="57"/>
      <c r="N151" s="57"/>
      <c r="O151" s="57"/>
    </row>
    <row r="152" spans="1:15">
      <c r="A152" s="57"/>
      <c r="B152" s="57"/>
      <c r="C152" s="57"/>
      <c r="D152" s="57"/>
      <c r="E152" s="57"/>
      <c r="F152" s="57"/>
      <c r="G152" s="57"/>
      <c r="H152" s="57"/>
      <c r="I152" s="57"/>
      <c r="J152" s="57"/>
      <c r="K152" s="57"/>
      <c r="L152" s="57"/>
      <c r="M152" s="57"/>
      <c r="N152" s="57"/>
      <c r="O152" s="57"/>
    </row>
    <row r="153" spans="1:15">
      <c r="A153" s="57"/>
      <c r="B153" s="57"/>
      <c r="C153" s="57"/>
      <c r="D153" s="57"/>
      <c r="E153" s="57"/>
      <c r="F153" s="57"/>
      <c r="G153" s="57"/>
      <c r="H153" s="57"/>
      <c r="I153" s="57"/>
      <c r="J153" s="57"/>
      <c r="K153" s="57"/>
      <c r="L153" s="57"/>
      <c r="M153" s="57"/>
      <c r="N153" s="57"/>
      <c r="O153" s="57"/>
    </row>
    <row r="154" spans="1:15">
      <c r="A154" s="57"/>
      <c r="B154" s="57"/>
      <c r="C154" s="57"/>
      <c r="D154" s="57"/>
      <c r="E154" s="57"/>
      <c r="F154" s="57"/>
      <c r="G154" s="57"/>
      <c r="H154" s="57"/>
      <c r="I154" s="57"/>
      <c r="J154" s="57"/>
      <c r="K154" s="57"/>
      <c r="L154" s="57"/>
      <c r="M154" s="57"/>
      <c r="N154" s="57"/>
      <c r="O154" s="57"/>
    </row>
    <row r="155" spans="1:15">
      <c r="A155" s="57"/>
      <c r="B155" s="57"/>
      <c r="C155" s="57"/>
      <c r="D155" s="57"/>
      <c r="E155" s="57"/>
      <c r="F155" s="57"/>
      <c r="G155" s="57"/>
      <c r="H155" s="57"/>
      <c r="I155" s="57"/>
      <c r="J155" s="57"/>
      <c r="K155" s="57"/>
      <c r="L155" s="57"/>
      <c r="M155" s="57"/>
      <c r="N155" s="57"/>
      <c r="O155" s="57"/>
    </row>
    <row r="156" spans="1:15">
      <c r="A156" s="57"/>
      <c r="B156" s="57"/>
      <c r="C156" s="57"/>
      <c r="D156" s="57"/>
      <c r="E156" s="57"/>
      <c r="F156" s="57"/>
      <c r="G156" s="57"/>
      <c r="H156" s="57"/>
      <c r="I156" s="57"/>
      <c r="J156" s="57"/>
      <c r="K156" s="57"/>
      <c r="L156" s="57"/>
      <c r="M156" s="57"/>
      <c r="N156" s="57"/>
      <c r="O156" s="57"/>
    </row>
    <row r="157" spans="1:15">
      <c r="A157" s="57"/>
      <c r="B157" s="57"/>
      <c r="C157" s="57"/>
      <c r="D157" s="57"/>
      <c r="E157" s="57"/>
      <c r="F157" s="57"/>
      <c r="G157" s="57"/>
      <c r="H157" s="57"/>
      <c r="I157" s="57"/>
      <c r="J157" s="57"/>
      <c r="K157" s="57"/>
      <c r="L157" s="57"/>
      <c r="M157" s="57"/>
      <c r="N157" s="57"/>
      <c r="O157" s="57"/>
    </row>
    <row r="158" spans="1:15">
      <c r="A158" s="57"/>
      <c r="B158" s="57"/>
      <c r="C158" s="57"/>
      <c r="D158" s="57"/>
      <c r="E158" s="57"/>
      <c r="F158" s="57"/>
      <c r="G158" s="57"/>
      <c r="H158" s="57"/>
      <c r="I158" s="57"/>
      <c r="J158" s="57"/>
      <c r="K158" s="57"/>
      <c r="L158" s="57"/>
      <c r="M158" s="57"/>
      <c r="N158" s="57"/>
      <c r="O158" s="57"/>
    </row>
    <row r="159" spans="1:15">
      <c r="A159" s="57"/>
      <c r="B159" s="57"/>
      <c r="C159" s="57"/>
      <c r="D159" s="57"/>
      <c r="E159" s="57"/>
      <c r="F159" s="57"/>
      <c r="G159" s="57"/>
      <c r="H159" s="57"/>
      <c r="I159" s="57"/>
      <c r="J159" s="57"/>
      <c r="K159" s="57"/>
      <c r="L159" s="57"/>
      <c r="M159" s="57"/>
      <c r="N159" s="57"/>
      <c r="O159" s="57"/>
    </row>
    <row r="160" spans="1:15">
      <c r="A160" s="57"/>
      <c r="B160" s="57"/>
      <c r="C160" s="57"/>
      <c r="D160" s="57"/>
      <c r="E160" s="57"/>
      <c r="F160" s="57"/>
      <c r="G160" s="57"/>
      <c r="H160" s="57"/>
      <c r="I160" s="57"/>
      <c r="J160" s="57"/>
      <c r="K160" s="57"/>
      <c r="L160" s="57"/>
      <c r="M160" s="57"/>
      <c r="N160" s="57"/>
      <c r="O160" s="57"/>
    </row>
    <row r="161" spans="1:15">
      <c r="A161" s="57"/>
      <c r="B161" s="57"/>
      <c r="C161" s="57"/>
      <c r="D161" s="57"/>
      <c r="E161" s="57"/>
      <c r="F161" s="57"/>
      <c r="G161" s="57"/>
      <c r="H161" s="57"/>
      <c r="I161" s="57"/>
      <c r="J161" s="57"/>
      <c r="K161" s="57"/>
      <c r="L161" s="57"/>
      <c r="M161" s="57"/>
      <c r="N161" s="57"/>
      <c r="O161" s="57"/>
    </row>
    <row r="162" spans="1:15">
      <c r="A162" s="57"/>
      <c r="B162" s="57"/>
      <c r="C162" s="57"/>
      <c r="D162" s="57"/>
      <c r="E162" s="57"/>
      <c r="F162" s="57"/>
      <c r="G162" s="57"/>
      <c r="H162" s="57"/>
      <c r="I162" s="57"/>
      <c r="J162" s="57"/>
      <c r="K162" s="57"/>
      <c r="L162" s="57"/>
      <c r="M162" s="57"/>
      <c r="N162" s="57"/>
      <c r="O162" s="57"/>
    </row>
    <row r="163" spans="1:15">
      <c r="A163" s="57"/>
      <c r="B163" s="57"/>
      <c r="C163" s="57"/>
      <c r="D163" s="57"/>
      <c r="E163" s="57"/>
      <c r="F163" s="57"/>
      <c r="G163" s="57"/>
      <c r="H163" s="57"/>
      <c r="I163" s="57"/>
      <c r="J163" s="57"/>
      <c r="K163" s="57"/>
      <c r="L163" s="57"/>
      <c r="M163" s="57"/>
      <c r="N163" s="57"/>
      <c r="O163" s="57"/>
    </row>
    <row r="164" spans="1:15">
      <c r="A164" s="57"/>
      <c r="B164" s="57"/>
      <c r="C164" s="57"/>
      <c r="D164" s="57"/>
      <c r="E164" s="57"/>
      <c r="F164" s="57"/>
      <c r="G164" s="57"/>
      <c r="H164" s="57"/>
      <c r="I164" s="57"/>
      <c r="J164" s="57"/>
      <c r="K164" s="57"/>
      <c r="L164" s="57"/>
      <c r="M164" s="57"/>
      <c r="N164" s="57"/>
      <c r="O164" s="57"/>
    </row>
    <row r="165" spans="1:15">
      <c r="A165" s="57"/>
      <c r="B165" s="57"/>
      <c r="C165" s="57"/>
      <c r="D165" s="57"/>
      <c r="E165" s="57"/>
      <c r="F165" s="57"/>
      <c r="G165" s="57"/>
      <c r="H165" s="57"/>
      <c r="I165" s="57"/>
      <c r="J165" s="57"/>
      <c r="K165" s="57"/>
      <c r="L165" s="57"/>
      <c r="M165" s="57"/>
      <c r="N165" s="57"/>
      <c r="O165" s="57"/>
    </row>
    <row r="166" spans="1:15">
      <c r="A166" s="57"/>
      <c r="B166" s="57"/>
      <c r="C166" s="57"/>
      <c r="D166" s="57"/>
      <c r="E166" s="57"/>
      <c r="F166" s="57"/>
      <c r="G166" s="57"/>
      <c r="H166" s="57"/>
      <c r="I166" s="57"/>
      <c r="J166" s="57"/>
      <c r="K166" s="57"/>
      <c r="L166" s="57"/>
      <c r="M166" s="57"/>
      <c r="N166" s="57"/>
      <c r="O166" s="57"/>
    </row>
    <row r="167" spans="1:15">
      <c r="A167" s="57"/>
      <c r="B167" s="57"/>
      <c r="C167" s="57"/>
      <c r="D167" s="57"/>
      <c r="E167" s="57"/>
      <c r="F167" s="57"/>
      <c r="G167" s="57"/>
      <c r="H167" s="57"/>
      <c r="I167" s="57"/>
      <c r="J167" s="57"/>
      <c r="K167" s="57"/>
      <c r="L167" s="57"/>
      <c r="M167" s="57"/>
      <c r="N167" s="57"/>
      <c r="O167" s="57"/>
    </row>
    <row r="168" spans="1:15">
      <c r="A168" s="57"/>
      <c r="B168" s="57"/>
      <c r="C168" s="57"/>
      <c r="D168" s="57"/>
      <c r="E168" s="57"/>
      <c r="F168" s="57"/>
      <c r="G168" s="57"/>
      <c r="H168" s="57"/>
      <c r="I168" s="57"/>
      <c r="J168" s="57"/>
      <c r="K168" s="57"/>
      <c r="L168" s="57"/>
      <c r="M168" s="57"/>
      <c r="N168" s="57"/>
      <c r="O168" s="57"/>
    </row>
    <row r="169" spans="1:15">
      <c r="A169" s="57"/>
      <c r="B169" s="57"/>
      <c r="C169" s="57"/>
      <c r="D169" s="57"/>
      <c r="E169" s="57"/>
      <c r="F169" s="57"/>
      <c r="G169" s="57"/>
      <c r="H169" s="57"/>
      <c r="I169" s="57"/>
      <c r="J169" s="57"/>
      <c r="K169" s="57"/>
      <c r="L169" s="57"/>
      <c r="M169" s="57"/>
      <c r="N169" s="57"/>
      <c r="O169" s="57"/>
    </row>
    <row r="170" spans="1:15">
      <c r="A170" s="57"/>
      <c r="B170" s="57"/>
      <c r="C170" s="57"/>
      <c r="D170" s="57"/>
      <c r="E170" s="57"/>
      <c r="F170" s="57"/>
      <c r="G170" s="57"/>
      <c r="H170" s="57"/>
      <c r="I170" s="57"/>
      <c r="J170" s="57"/>
      <c r="K170" s="57"/>
      <c r="L170" s="57"/>
      <c r="M170" s="57"/>
      <c r="N170" s="57"/>
      <c r="O170" s="57"/>
    </row>
    <row r="171" spans="1:15">
      <c r="A171" s="57"/>
      <c r="B171" s="57"/>
      <c r="C171" s="57"/>
      <c r="D171" s="57"/>
      <c r="E171" s="57"/>
      <c r="F171" s="57"/>
      <c r="G171" s="57"/>
      <c r="H171" s="57"/>
      <c r="I171" s="57"/>
      <c r="J171" s="57"/>
      <c r="K171" s="57"/>
      <c r="L171" s="57"/>
      <c r="M171" s="57"/>
      <c r="N171" s="57"/>
      <c r="O171" s="57"/>
    </row>
    <row r="172" spans="1:15">
      <c r="A172" s="57"/>
      <c r="B172" s="57"/>
      <c r="C172" s="57"/>
      <c r="D172" s="57"/>
      <c r="E172" s="57"/>
      <c r="F172" s="57"/>
      <c r="G172" s="57"/>
      <c r="H172" s="57"/>
      <c r="I172" s="57"/>
      <c r="J172" s="57"/>
      <c r="K172" s="57"/>
      <c r="L172" s="57"/>
      <c r="M172" s="57"/>
      <c r="N172" s="57"/>
      <c r="O172" s="57"/>
    </row>
    <row r="173" spans="1:15">
      <c r="A173" s="57"/>
      <c r="B173" s="57"/>
      <c r="C173" s="57"/>
      <c r="D173" s="57"/>
      <c r="E173" s="57"/>
      <c r="F173" s="57"/>
      <c r="G173" s="57"/>
      <c r="H173" s="57"/>
      <c r="I173" s="57"/>
      <c r="J173" s="57"/>
      <c r="K173" s="57"/>
      <c r="L173" s="57"/>
      <c r="M173" s="57"/>
      <c r="N173" s="57"/>
      <c r="O173" s="57"/>
    </row>
    <row r="174" spans="1:15">
      <c r="A174" s="57"/>
      <c r="B174" s="57"/>
      <c r="C174" s="57"/>
      <c r="D174" s="57"/>
      <c r="E174" s="57"/>
      <c r="F174" s="57"/>
      <c r="G174" s="57"/>
      <c r="H174" s="57"/>
      <c r="I174" s="57"/>
      <c r="J174" s="57"/>
      <c r="K174" s="57"/>
      <c r="L174" s="57"/>
      <c r="M174" s="57"/>
      <c r="N174" s="57"/>
      <c r="O174" s="57"/>
    </row>
    <row r="175" spans="1:15">
      <c r="A175" s="57"/>
      <c r="B175" s="57"/>
      <c r="C175" s="57"/>
      <c r="D175" s="57"/>
      <c r="E175" s="57"/>
      <c r="F175" s="57"/>
      <c r="G175" s="57"/>
      <c r="H175" s="57"/>
      <c r="I175" s="57"/>
      <c r="J175" s="57"/>
      <c r="K175" s="57"/>
      <c r="L175" s="57"/>
      <c r="M175" s="57"/>
      <c r="N175" s="57"/>
      <c r="O175" s="57"/>
    </row>
    <row r="176" spans="1:15">
      <c r="A176" s="57"/>
      <c r="B176" s="57"/>
      <c r="C176" s="57"/>
      <c r="D176" s="57"/>
      <c r="E176" s="57"/>
      <c r="F176" s="57"/>
      <c r="G176" s="57"/>
      <c r="H176" s="57"/>
      <c r="I176" s="57"/>
      <c r="J176" s="57"/>
      <c r="K176" s="57"/>
      <c r="L176" s="57"/>
      <c r="M176" s="57"/>
      <c r="N176" s="57"/>
      <c r="O176" s="57"/>
    </row>
    <row r="177" spans="1:15">
      <c r="A177" s="57"/>
      <c r="B177" s="57"/>
      <c r="C177" s="57"/>
      <c r="D177" s="57"/>
      <c r="E177" s="57"/>
      <c r="F177" s="57"/>
      <c r="G177" s="57"/>
      <c r="H177" s="57"/>
      <c r="I177" s="57"/>
      <c r="J177" s="57"/>
      <c r="K177" s="57"/>
      <c r="L177" s="57"/>
      <c r="M177" s="57"/>
      <c r="N177" s="57"/>
      <c r="O177" s="57"/>
    </row>
    <row r="178" spans="1:15">
      <c r="A178" s="57"/>
      <c r="B178" s="57"/>
      <c r="C178" s="57"/>
      <c r="D178" s="57"/>
      <c r="E178" s="57"/>
      <c r="F178" s="57"/>
      <c r="G178" s="57"/>
      <c r="H178" s="57"/>
      <c r="I178" s="57"/>
      <c r="J178" s="57"/>
      <c r="K178" s="57"/>
      <c r="L178" s="57"/>
      <c r="M178" s="57"/>
      <c r="N178" s="57"/>
      <c r="O178" s="57"/>
    </row>
    <row r="179" spans="1:15">
      <c r="A179" s="57"/>
      <c r="B179" s="57"/>
      <c r="C179" s="57"/>
      <c r="D179" s="57"/>
      <c r="E179" s="57"/>
      <c r="F179" s="57"/>
      <c r="G179" s="57"/>
      <c r="H179" s="57"/>
      <c r="I179" s="57"/>
      <c r="J179" s="57"/>
      <c r="K179" s="57"/>
      <c r="L179" s="57"/>
      <c r="M179" s="57"/>
      <c r="N179" s="57"/>
      <c r="O179" s="57"/>
    </row>
    <row r="180" spans="1:15">
      <c r="A180" s="57"/>
      <c r="B180" s="57"/>
      <c r="C180" s="57"/>
      <c r="D180" s="57"/>
      <c r="E180" s="57"/>
      <c r="F180" s="57"/>
      <c r="G180" s="57"/>
      <c r="H180" s="57"/>
      <c r="I180" s="57"/>
      <c r="J180" s="57"/>
      <c r="K180" s="57"/>
      <c r="L180" s="57"/>
      <c r="M180" s="57"/>
      <c r="N180" s="57"/>
      <c r="O180" s="57"/>
    </row>
    <row r="181" spans="1:15">
      <c r="A181" s="57"/>
      <c r="B181" s="57"/>
      <c r="C181" s="57"/>
      <c r="D181" s="57"/>
      <c r="E181" s="57"/>
      <c r="F181" s="57"/>
      <c r="G181" s="57"/>
      <c r="H181" s="57"/>
      <c r="I181" s="57"/>
      <c r="J181" s="57"/>
      <c r="K181" s="57"/>
      <c r="L181" s="57"/>
      <c r="M181" s="57"/>
      <c r="N181" s="57"/>
      <c r="O181" s="57"/>
    </row>
    <row r="182" spans="1:15">
      <c r="A182" s="57"/>
      <c r="B182" s="57"/>
      <c r="C182" s="57"/>
      <c r="D182" s="57"/>
      <c r="E182" s="57"/>
      <c r="F182" s="57"/>
      <c r="G182" s="57"/>
      <c r="H182" s="57"/>
      <c r="I182" s="57"/>
      <c r="J182" s="57"/>
      <c r="K182" s="57"/>
      <c r="L182" s="57"/>
      <c r="M182" s="57"/>
      <c r="N182" s="57"/>
      <c r="O182" s="57"/>
    </row>
    <row r="183" spans="1:15">
      <c r="A183" s="57"/>
      <c r="B183" s="57"/>
      <c r="C183" s="57"/>
      <c r="D183" s="57"/>
      <c r="E183" s="57"/>
      <c r="F183" s="57"/>
      <c r="G183" s="57"/>
      <c r="H183" s="57"/>
      <c r="I183" s="57"/>
      <c r="J183" s="57"/>
      <c r="K183" s="57"/>
      <c r="L183" s="57"/>
      <c r="M183" s="57"/>
      <c r="N183" s="57"/>
      <c r="O183" s="57"/>
    </row>
    <row r="184" spans="1:15">
      <c r="A184" s="57"/>
      <c r="B184" s="57"/>
      <c r="C184" s="57"/>
      <c r="D184" s="57"/>
      <c r="E184" s="57"/>
      <c r="F184" s="57"/>
      <c r="G184" s="57"/>
      <c r="H184" s="57"/>
      <c r="I184" s="57"/>
      <c r="J184" s="57"/>
      <c r="K184" s="57"/>
      <c r="L184" s="57"/>
      <c r="M184" s="57"/>
      <c r="N184" s="57"/>
      <c r="O184" s="57"/>
    </row>
    <row r="185" spans="1:15">
      <c r="A185" s="57"/>
      <c r="B185" s="57"/>
      <c r="C185" s="57"/>
      <c r="D185" s="57"/>
      <c r="E185" s="57"/>
      <c r="F185" s="57"/>
      <c r="G185" s="57"/>
      <c r="H185" s="57"/>
      <c r="I185" s="57"/>
      <c r="J185" s="57"/>
      <c r="K185" s="57"/>
      <c r="L185" s="57"/>
      <c r="M185" s="57"/>
      <c r="N185" s="57"/>
      <c r="O185" s="57"/>
    </row>
    <row r="186" spans="1:15">
      <c r="A186" s="57"/>
      <c r="B186" s="57"/>
      <c r="C186" s="57"/>
      <c r="D186" s="57"/>
      <c r="E186" s="57"/>
      <c r="F186" s="57"/>
      <c r="G186" s="57"/>
      <c r="H186" s="57"/>
      <c r="I186" s="57"/>
      <c r="J186" s="57"/>
      <c r="K186" s="57"/>
      <c r="L186" s="57"/>
      <c r="M186" s="57"/>
      <c r="N186" s="57"/>
      <c r="O186" s="57"/>
    </row>
    <row r="187" spans="1:15">
      <c r="A187" s="57"/>
      <c r="B187" s="57"/>
      <c r="C187" s="57"/>
      <c r="D187" s="57"/>
      <c r="E187" s="57"/>
      <c r="F187" s="57"/>
      <c r="G187" s="57"/>
      <c r="H187" s="57"/>
      <c r="I187" s="57"/>
      <c r="J187" s="57"/>
      <c r="K187" s="57"/>
      <c r="L187" s="57"/>
      <c r="M187" s="57"/>
      <c r="N187" s="57"/>
      <c r="O187" s="57"/>
    </row>
    <row r="188" spans="1:15">
      <c r="A188" s="57"/>
      <c r="B188" s="57"/>
      <c r="C188" s="57"/>
      <c r="D188" s="57"/>
      <c r="E188" s="57"/>
      <c r="F188" s="57"/>
      <c r="G188" s="57"/>
      <c r="H188" s="57"/>
      <c r="I188" s="57"/>
      <c r="J188" s="57"/>
      <c r="K188" s="57"/>
      <c r="L188" s="57"/>
      <c r="M188" s="57"/>
      <c r="N188" s="57"/>
      <c r="O188" s="57"/>
    </row>
    <row r="189" spans="1:15">
      <c r="A189" s="57"/>
      <c r="B189" s="57"/>
      <c r="C189" s="57"/>
      <c r="D189" s="57"/>
      <c r="E189" s="57"/>
      <c r="F189" s="57"/>
      <c r="G189" s="57"/>
      <c r="H189" s="57"/>
      <c r="I189" s="57"/>
      <c r="J189" s="57"/>
      <c r="K189" s="57"/>
      <c r="L189" s="57"/>
      <c r="M189" s="57"/>
      <c r="N189" s="57"/>
      <c r="O189" s="57"/>
    </row>
    <row r="190" spans="1:15">
      <c r="A190" s="57"/>
      <c r="B190" s="57"/>
      <c r="C190" s="57"/>
      <c r="D190" s="57"/>
      <c r="E190" s="57"/>
      <c r="F190" s="57"/>
      <c r="G190" s="57"/>
      <c r="H190" s="57"/>
      <c r="I190" s="57"/>
      <c r="J190" s="57"/>
      <c r="K190" s="57"/>
      <c r="L190" s="57"/>
      <c r="M190" s="57"/>
      <c r="N190" s="57"/>
      <c r="O190" s="57"/>
    </row>
    <row r="191" spans="1:15">
      <c r="A191" s="57"/>
      <c r="B191" s="57"/>
      <c r="C191" s="57"/>
      <c r="D191" s="57"/>
      <c r="E191" s="57"/>
      <c r="F191" s="57"/>
      <c r="G191" s="57"/>
      <c r="H191" s="57"/>
      <c r="I191" s="57"/>
      <c r="J191" s="57"/>
      <c r="K191" s="57"/>
      <c r="L191" s="57"/>
      <c r="M191" s="57"/>
      <c r="N191" s="57"/>
      <c r="O191" s="57"/>
    </row>
    <row r="192" spans="1:15">
      <c r="A192" s="57"/>
      <c r="B192" s="57"/>
      <c r="C192" s="57"/>
      <c r="D192" s="57"/>
      <c r="E192" s="57"/>
      <c r="F192" s="57"/>
      <c r="G192" s="57"/>
      <c r="H192" s="57"/>
      <c r="I192" s="57"/>
      <c r="J192" s="57"/>
      <c r="K192" s="57"/>
      <c r="L192" s="57"/>
      <c r="M192" s="57"/>
      <c r="N192" s="57"/>
      <c r="O192" s="57"/>
    </row>
    <row r="193" spans="1:15">
      <c r="A193" s="57"/>
      <c r="B193" s="57"/>
      <c r="C193" s="57"/>
      <c r="D193" s="57"/>
      <c r="E193" s="57"/>
      <c r="F193" s="57"/>
      <c r="G193" s="57"/>
      <c r="H193" s="57"/>
      <c r="I193" s="57"/>
      <c r="J193" s="57"/>
      <c r="K193" s="57"/>
      <c r="L193" s="57"/>
      <c r="M193" s="57"/>
      <c r="N193" s="57"/>
      <c r="O193" s="57"/>
    </row>
    <row r="194" spans="1:15">
      <c r="A194" s="57"/>
      <c r="B194" s="57"/>
      <c r="C194" s="57"/>
      <c r="D194" s="57"/>
      <c r="E194" s="57"/>
      <c r="F194" s="57"/>
      <c r="G194" s="57"/>
      <c r="H194" s="57"/>
      <c r="I194" s="57"/>
      <c r="J194" s="57"/>
      <c r="K194" s="57"/>
      <c r="L194" s="57"/>
      <c r="M194" s="57"/>
      <c r="N194" s="57"/>
      <c r="O194" s="57"/>
    </row>
    <row r="195" spans="1:15">
      <c r="A195" s="57"/>
      <c r="B195" s="57"/>
      <c r="C195" s="57"/>
      <c r="D195" s="57"/>
      <c r="E195" s="57"/>
      <c r="F195" s="57"/>
      <c r="G195" s="57"/>
      <c r="H195" s="57"/>
      <c r="I195" s="57"/>
      <c r="J195" s="57"/>
      <c r="K195" s="57"/>
      <c r="L195" s="57"/>
      <c r="M195" s="57"/>
      <c r="N195" s="57"/>
      <c r="O195" s="57"/>
    </row>
    <row r="196" spans="1:15">
      <c r="A196" s="57"/>
      <c r="B196" s="57"/>
      <c r="C196" s="57"/>
      <c r="D196" s="57"/>
      <c r="E196" s="57"/>
      <c r="F196" s="57"/>
      <c r="G196" s="57"/>
      <c r="H196" s="57"/>
      <c r="I196" s="57"/>
      <c r="J196" s="57"/>
      <c r="K196" s="57"/>
      <c r="L196" s="57"/>
      <c r="M196" s="57"/>
      <c r="N196" s="57"/>
      <c r="O196" s="57"/>
    </row>
    <row r="197" spans="1:15">
      <c r="A197" s="57"/>
      <c r="B197" s="57"/>
      <c r="C197" s="57"/>
      <c r="D197" s="57"/>
      <c r="E197" s="57"/>
      <c r="F197" s="57"/>
      <c r="G197" s="57"/>
      <c r="H197" s="57"/>
      <c r="I197" s="57"/>
      <c r="J197" s="57"/>
      <c r="K197" s="57"/>
      <c r="L197" s="57"/>
      <c r="M197" s="57"/>
      <c r="N197" s="57"/>
      <c r="O197" s="57"/>
    </row>
    <row r="198" spans="1:15">
      <c r="A198" s="57"/>
      <c r="B198" s="57"/>
      <c r="C198" s="57"/>
      <c r="D198" s="57"/>
      <c r="E198" s="57"/>
      <c r="F198" s="57"/>
      <c r="G198" s="57"/>
      <c r="H198" s="57"/>
      <c r="I198" s="57"/>
      <c r="J198" s="57"/>
      <c r="K198" s="57"/>
      <c r="L198" s="57"/>
      <c r="M198" s="57"/>
      <c r="N198" s="57"/>
      <c r="O198" s="57"/>
    </row>
    <row r="199" spans="1:15">
      <c r="A199" s="57"/>
      <c r="B199" s="57"/>
      <c r="C199" s="57"/>
      <c r="D199" s="57"/>
      <c r="E199" s="57"/>
      <c r="F199" s="57"/>
      <c r="G199" s="57"/>
      <c r="H199" s="57"/>
      <c r="I199" s="57"/>
      <c r="J199" s="57"/>
      <c r="K199" s="57"/>
      <c r="L199" s="57"/>
      <c r="M199" s="57"/>
      <c r="N199" s="57"/>
      <c r="O199" s="57"/>
    </row>
    <row r="200" spans="1:15">
      <c r="A200" s="57"/>
      <c r="B200" s="57"/>
      <c r="C200" s="57"/>
      <c r="D200" s="57"/>
      <c r="E200" s="57"/>
      <c r="F200" s="57"/>
      <c r="G200" s="57"/>
      <c r="H200" s="57"/>
      <c r="I200" s="57"/>
      <c r="J200" s="57"/>
      <c r="K200" s="57"/>
      <c r="L200" s="57"/>
      <c r="M200" s="57"/>
      <c r="N200" s="57"/>
      <c r="O200" s="57"/>
    </row>
    <row r="201" spans="1:15">
      <c r="A201" s="57"/>
      <c r="B201" s="57"/>
      <c r="C201" s="57"/>
      <c r="D201" s="57"/>
      <c r="E201" s="57"/>
      <c r="F201" s="57"/>
      <c r="G201" s="57"/>
      <c r="H201" s="57"/>
      <c r="I201" s="57"/>
      <c r="J201" s="57"/>
      <c r="K201" s="57"/>
      <c r="L201" s="57"/>
      <c r="M201" s="57"/>
      <c r="N201" s="57"/>
      <c r="O201" s="57"/>
    </row>
    <row r="202" spans="1:15">
      <c r="A202" s="57"/>
      <c r="B202" s="57"/>
      <c r="C202" s="57"/>
      <c r="D202" s="57"/>
      <c r="E202" s="57"/>
      <c r="F202" s="57"/>
      <c r="G202" s="57"/>
      <c r="H202" s="57"/>
      <c r="I202" s="57"/>
      <c r="J202" s="57"/>
      <c r="K202" s="57"/>
      <c r="L202" s="57"/>
      <c r="M202" s="57"/>
      <c r="N202" s="57"/>
      <c r="O202" s="57"/>
    </row>
    <row r="203" spans="1:15">
      <c r="A203" s="57"/>
      <c r="B203" s="57"/>
      <c r="C203" s="57"/>
      <c r="D203" s="57"/>
      <c r="E203" s="57"/>
      <c r="F203" s="57"/>
      <c r="G203" s="57"/>
      <c r="H203" s="57"/>
      <c r="I203" s="57"/>
      <c r="J203" s="57"/>
      <c r="K203" s="57"/>
      <c r="L203" s="57"/>
      <c r="M203" s="57"/>
      <c r="N203" s="57"/>
      <c r="O203" s="57"/>
    </row>
    <row r="204" spans="1:15">
      <c r="A204" s="57"/>
      <c r="B204" s="57"/>
      <c r="C204" s="57"/>
      <c r="D204" s="57"/>
      <c r="E204" s="57"/>
      <c r="F204" s="57"/>
      <c r="G204" s="57"/>
      <c r="H204" s="57"/>
      <c r="I204" s="57"/>
      <c r="J204" s="57"/>
      <c r="K204" s="57"/>
      <c r="L204" s="57"/>
      <c r="M204" s="57"/>
      <c r="N204" s="57"/>
      <c r="O204" s="57"/>
    </row>
    <row r="205" spans="1:15">
      <c r="A205" s="57"/>
      <c r="B205" s="57"/>
      <c r="C205" s="57"/>
      <c r="D205" s="57"/>
      <c r="E205" s="57"/>
      <c r="F205" s="57"/>
      <c r="G205" s="57"/>
      <c r="H205" s="57"/>
      <c r="I205" s="57"/>
      <c r="J205" s="57"/>
      <c r="K205" s="57"/>
      <c r="L205" s="57"/>
      <c r="M205" s="57"/>
      <c r="N205" s="57"/>
      <c r="O205" s="57"/>
    </row>
    <row r="206" spans="1:15">
      <c r="A206" s="57"/>
      <c r="B206" s="57"/>
      <c r="C206" s="57"/>
      <c r="D206" s="57"/>
      <c r="E206" s="57"/>
      <c r="F206" s="57"/>
      <c r="G206" s="57"/>
      <c r="H206" s="57"/>
      <c r="I206" s="57"/>
      <c r="J206" s="57"/>
      <c r="K206" s="57"/>
      <c r="L206" s="57"/>
      <c r="M206" s="57"/>
      <c r="N206" s="57"/>
      <c r="O206" s="57"/>
    </row>
    <row r="207" spans="1:15">
      <c r="A207" s="57"/>
      <c r="B207" s="57"/>
      <c r="C207" s="57"/>
      <c r="D207" s="57"/>
      <c r="E207" s="57"/>
      <c r="F207" s="57"/>
      <c r="G207" s="57"/>
      <c r="H207" s="57"/>
      <c r="I207" s="57"/>
      <c r="J207" s="57"/>
      <c r="K207" s="57"/>
      <c r="L207" s="57"/>
      <c r="M207" s="57"/>
      <c r="N207" s="57"/>
      <c r="O207" s="57"/>
    </row>
    <row r="208" spans="1:15">
      <c r="A208" s="57"/>
      <c r="B208" s="57"/>
      <c r="C208" s="57"/>
      <c r="D208" s="57"/>
      <c r="E208" s="57"/>
      <c r="F208" s="57"/>
      <c r="G208" s="57"/>
      <c r="H208" s="57"/>
      <c r="I208" s="57"/>
      <c r="J208" s="57"/>
      <c r="K208" s="57"/>
      <c r="L208" s="57"/>
      <c r="M208" s="57"/>
      <c r="N208" s="57"/>
      <c r="O208" s="57"/>
    </row>
    <row r="209" spans="1:15">
      <c r="A209" s="57"/>
      <c r="B209" s="57"/>
      <c r="C209" s="57"/>
      <c r="D209" s="57"/>
      <c r="E209" s="57"/>
      <c r="F209" s="57"/>
      <c r="G209" s="57"/>
      <c r="H209" s="57"/>
      <c r="I209" s="57"/>
      <c r="J209" s="57"/>
      <c r="K209" s="57"/>
      <c r="L209" s="57"/>
      <c r="M209" s="57"/>
      <c r="N209" s="57"/>
      <c r="O209" s="57"/>
    </row>
    <row r="210" spans="1:15">
      <c r="A210" s="57"/>
      <c r="B210" s="57"/>
      <c r="C210" s="57"/>
      <c r="D210" s="57"/>
      <c r="E210" s="57"/>
      <c r="F210" s="57"/>
      <c r="G210" s="57"/>
      <c r="H210" s="57"/>
      <c r="I210" s="57"/>
      <c r="J210" s="57"/>
      <c r="K210" s="57"/>
      <c r="L210" s="57"/>
      <c r="M210" s="57"/>
      <c r="N210" s="57"/>
      <c r="O210" s="57"/>
    </row>
    <row r="211" spans="1:15">
      <c r="A211" s="57"/>
      <c r="B211" s="57"/>
      <c r="C211" s="57"/>
      <c r="D211" s="57"/>
      <c r="E211" s="57"/>
      <c r="F211" s="57"/>
      <c r="G211" s="57"/>
      <c r="H211" s="57"/>
      <c r="I211" s="57"/>
      <c r="J211" s="57"/>
      <c r="K211" s="57"/>
      <c r="L211" s="57"/>
      <c r="M211" s="57"/>
      <c r="N211" s="57"/>
      <c r="O211" s="57"/>
    </row>
    <row r="212" spans="1:15">
      <c r="A212" s="57"/>
      <c r="B212" s="57"/>
      <c r="C212" s="57"/>
      <c r="D212" s="57"/>
      <c r="E212" s="57"/>
      <c r="F212" s="57"/>
      <c r="G212" s="57"/>
      <c r="H212" s="57"/>
      <c r="I212" s="57"/>
      <c r="J212" s="57"/>
      <c r="K212" s="57"/>
      <c r="L212" s="57"/>
      <c r="M212" s="57"/>
      <c r="N212" s="57"/>
      <c r="O212" s="57"/>
    </row>
    <row r="213" spans="1:15">
      <c r="A213" s="57"/>
      <c r="B213" s="57"/>
      <c r="C213" s="57"/>
      <c r="D213" s="57"/>
      <c r="E213" s="57"/>
      <c r="F213" s="57"/>
      <c r="G213" s="57"/>
      <c r="H213" s="57"/>
      <c r="I213" s="57"/>
      <c r="J213" s="57"/>
      <c r="K213" s="57"/>
      <c r="L213" s="57"/>
      <c r="M213" s="57"/>
      <c r="N213" s="57"/>
      <c r="O213" s="57"/>
    </row>
    <row r="214" spans="1:15">
      <c r="A214" s="57"/>
      <c r="B214" s="57"/>
      <c r="C214" s="57"/>
      <c r="D214" s="57"/>
      <c r="E214" s="57"/>
      <c r="F214" s="57"/>
      <c r="G214" s="57"/>
      <c r="H214" s="57"/>
      <c r="I214" s="57"/>
      <c r="J214" s="57"/>
      <c r="K214" s="57"/>
      <c r="L214" s="57"/>
      <c r="M214" s="57"/>
      <c r="N214" s="57"/>
      <c r="O214" s="57"/>
    </row>
    <row r="215" spans="1:15">
      <c r="A215" s="57"/>
      <c r="B215" s="57"/>
      <c r="C215" s="57"/>
      <c r="D215" s="57"/>
      <c r="E215" s="57"/>
      <c r="F215" s="57"/>
      <c r="G215" s="57"/>
      <c r="H215" s="57"/>
      <c r="I215" s="57"/>
      <c r="J215" s="57"/>
      <c r="K215" s="57"/>
      <c r="L215" s="57"/>
      <c r="M215" s="57"/>
      <c r="N215" s="57"/>
      <c r="O215" s="57"/>
    </row>
    <row r="216" spans="1:15">
      <c r="A216" s="57"/>
      <c r="B216" s="57"/>
      <c r="C216" s="57"/>
      <c r="D216" s="57"/>
      <c r="E216" s="57"/>
      <c r="F216" s="57"/>
      <c r="G216" s="57"/>
      <c r="H216" s="57"/>
      <c r="I216" s="57"/>
      <c r="J216" s="57"/>
      <c r="K216" s="57"/>
      <c r="L216" s="57"/>
      <c r="M216" s="57"/>
      <c r="N216" s="57"/>
      <c r="O216" s="57"/>
    </row>
    <row r="217" spans="1:15">
      <c r="A217" s="57"/>
      <c r="B217" s="57"/>
      <c r="C217" s="57"/>
      <c r="D217" s="57"/>
      <c r="E217" s="57"/>
      <c r="F217" s="57"/>
      <c r="G217" s="57"/>
      <c r="H217" s="57"/>
      <c r="I217" s="57"/>
      <c r="J217" s="57"/>
      <c r="K217" s="57"/>
      <c r="L217" s="57"/>
      <c r="M217" s="57"/>
      <c r="N217" s="57"/>
      <c r="O217" s="57"/>
    </row>
    <row r="218" spans="1:15">
      <c r="A218" s="57"/>
      <c r="B218" s="57"/>
      <c r="C218" s="57"/>
      <c r="D218" s="57"/>
      <c r="E218" s="57"/>
      <c r="F218" s="57"/>
      <c r="G218" s="57"/>
      <c r="H218" s="57"/>
      <c r="I218" s="57"/>
      <c r="J218" s="57"/>
      <c r="K218" s="57"/>
      <c r="L218" s="57"/>
      <c r="M218" s="57"/>
      <c r="N218" s="57"/>
      <c r="O218" s="57"/>
    </row>
    <row r="219" spans="1:15">
      <c r="A219" s="57"/>
      <c r="B219" s="57"/>
      <c r="C219" s="57"/>
      <c r="D219" s="57"/>
      <c r="E219" s="57"/>
      <c r="F219" s="57"/>
      <c r="G219" s="57"/>
      <c r="H219" s="57"/>
      <c r="I219" s="57"/>
      <c r="J219" s="57"/>
      <c r="K219" s="57"/>
      <c r="L219" s="57"/>
      <c r="M219" s="57"/>
      <c r="N219" s="57"/>
      <c r="O219" s="57"/>
    </row>
    <row r="220" spans="1:15">
      <c r="A220" s="57"/>
      <c r="B220" s="57"/>
      <c r="C220" s="57"/>
      <c r="D220" s="57"/>
      <c r="E220" s="57"/>
      <c r="F220" s="57"/>
      <c r="G220" s="57"/>
      <c r="H220" s="57"/>
      <c r="I220" s="57"/>
      <c r="J220" s="57"/>
      <c r="K220" s="57"/>
      <c r="L220" s="57"/>
      <c r="M220" s="57"/>
      <c r="N220" s="57"/>
      <c r="O220" s="57"/>
    </row>
    <row r="221" spans="1:15">
      <c r="A221" s="57"/>
      <c r="B221" s="57"/>
      <c r="C221" s="57"/>
      <c r="D221" s="57"/>
      <c r="E221" s="57"/>
      <c r="F221" s="57"/>
      <c r="G221" s="57"/>
      <c r="H221" s="57"/>
      <c r="I221" s="57"/>
      <c r="J221" s="57"/>
      <c r="K221" s="57"/>
      <c r="L221" s="57"/>
      <c r="M221" s="57"/>
      <c r="N221" s="57"/>
      <c r="O221" s="57"/>
    </row>
    <row r="222" spans="1:15">
      <c r="A222" s="57"/>
      <c r="B222" s="57"/>
      <c r="C222" s="57"/>
      <c r="D222" s="57"/>
      <c r="E222" s="57"/>
      <c r="F222" s="57"/>
      <c r="G222" s="57"/>
      <c r="H222" s="57"/>
      <c r="I222" s="57"/>
      <c r="J222" s="57"/>
      <c r="K222" s="57"/>
      <c r="L222" s="57"/>
      <c r="M222" s="57"/>
      <c r="N222" s="57"/>
      <c r="O222" s="57"/>
    </row>
    <row r="223" spans="1:15">
      <c r="A223" s="57"/>
      <c r="B223" s="57"/>
      <c r="C223" s="57"/>
      <c r="D223" s="57"/>
      <c r="E223" s="57"/>
      <c r="F223" s="57"/>
      <c r="G223" s="57"/>
      <c r="H223" s="57"/>
      <c r="I223" s="57"/>
      <c r="J223" s="57"/>
      <c r="K223" s="57"/>
      <c r="L223" s="57"/>
      <c r="M223" s="57"/>
      <c r="N223" s="57"/>
      <c r="O223" s="57"/>
    </row>
    <row r="224" spans="1:15">
      <c r="A224" s="57"/>
      <c r="B224" s="57"/>
      <c r="C224" s="57"/>
      <c r="D224" s="57"/>
      <c r="E224" s="57"/>
      <c r="F224" s="57"/>
      <c r="G224" s="57"/>
      <c r="H224" s="57"/>
      <c r="I224" s="57"/>
      <c r="J224" s="57"/>
      <c r="K224" s="57"/>
      <c r="L224" s="57"/>
      <c r="M224" s="57"/>
      <c r="N224" s="57"/>
      <c r="O224" s="57"/>
    </row>
    <row r="225" spans="1:15">
      <c r="A225" s="57"/>
      <c r="B225" s="57"/>
      <c r="C225" s="57"/>
      <c r="D225" s="57"/>
      <c r="E225" s="57"/>
      <c r="F225" s="57"/>
      <c r="G225" s="57"/>
      <c r="H225" s="57"/>
      <c r="I225" s="57"/>
      <c r="J225" s="57"/>
      <c r="K225" s="57"/>
      <c r="L225" s="57"/>
      <c r="M225" s="57"/>
      <c r="N225" s="57"/>
      <c r="O225" s="57"/>
    </row>
    <row r="226" spans="1:15">
      <c r="A226" s="57"/>
      <c r="B226" s="57"/>
      <c r="C226" s="57"/>
      <c r="D226" s="57"/>
      <c r="E226" s="57"/>
      <c r="F226" s="57"/>
      <c r="G226" s="57"/>
      <c r="H226" s="57"/>
      <c r="I226" s="57"/>
      <c r="J226" s="57"/>
      <c r="K226" s="57"/>
      <c r="L226" s="57"/>
      <c r="M226" s="57"/>
      <c r="N226" s="57"/>
      <c r="O226" s="57"/>
    </row>
    <row r="227" spans="1:15">
      <c r="A227" s="57"/>
      <c r="B227" s="57"/>
      <c r="C227" s="57"/>
      <c r="D227" s="57"/>
      <c r="E227" s="57"/>
      <c r="F227" s="57"/>
      <c r="G227" s="57"/>
      <c r="H227" s="57"/>
      <c r="I227" s="57"/>
      <c r="J227" s="57"/>
      <c r="K227" s="57"/>
      <c r="L227" s="57"/>
      <c r="M227" s="57"/>
      <c r="N227" s="57"/>
      <c r="O227" s="57"/>
    </row>
    <row r="228" spans="1:15">
      <c r="A228" s="57"/>
      <c r="B228" s="57"/>
      <c r="C228" s="57"/>
      <c r="D228" s="57"/>
      <c r="E228" s="57"/>
      <c r="F228" s="57"/>
      <c r="G228" s="57"/>
      <c r="H228" s="57"/>
      <c r="I228" s="57"/>
      <c r="J228" s="57"/>
      <c r="K228" s="57"/>
      <c r="L228" s="57"/>
      <c r="M228" s="57"/>
      <c r="N228" s="57"/>
      <c r="O228" s="57"/>
    </row>
    <row r="229" spans="1:15">
      <c r="A229" s="57"/>
      <c r="B229" s="57"/>
      <c r="C229" s="57"/>
      <c r="D229" s="57"/>
      <c r="E229" s="57"/>
      <c r="F229" s="57"/>
      <c r="G229" s="57"/>
      <c r="H229" s="57"/>
      <c r="I229" s="57"/>
      <c r="J229" s="57"/>
      <c r="K229" s="57"/>
      <c r="L229" s="57"/>
      <c r="M229" s="57"/>
      <c r="N229" s="57"/>
      <c r="O229" s="57"/>
    </row>
    <row r="230" spans="1:15">
      <c r="A230" s="57"/>
      <c r="B230" s="57"/>
      <c r="C230" s="57"/>
      <c r="D230" s="57"/>
      <c r="E230" s="57"/>
      <c r="F230" s="57"/>
      <c r="G230" s="57"/>
      <c r="H230" s="57"/>
      <c r="I230" s="57"/>
      <c r="J230" s="57"/>
      <c r="K230" s="57"/>
      <c r="L230" s="57"/>
      <c r="M230" s="57"/>
      <c r="N230" s="57"/>
      <c r="O230" s="57"/>
    </row>
    <row r="231" spans="1:15">
      <c r="A231" s="57"/>
      <c r="B231" s="57"/>
      <c r="C231" s="57"/>
      <c r="D231" s="57"/>
      <c r="E231" s="57"/>
      <c r="F231" s="57"/>
      <c r="G231" s="57"/>
      <c r="H231" s="57"/>
      <c r="I231" s="57"/>
      <c r="J231" s="57"/>
      <c r="K231" s="57"/>
      <c r="L231" s="57"/>
      <c r="M231" s="57"/>
      <c r="N231" s="57"/>
      <c r="O231" s="57"/>
    </row>
    <row r="232" spans="1:15">
      <c r="A232" s="57"/>
      <c r="B232" s="57"/>
      <c r="C232" s="57"/>
      <c r="D232" s="57"/>
      <c r="E232" s="57"/>
      <c r="F232" s="57"/>
      <c r="G232" s="57"/>
      <c r="H232" s="57"/>
      <c r="I232" s="57"/>
      <c r="J232" s="57"/>
      <c r="K232" s="57"/>
      <c r="L232" s="57"/>
      <c r="M232" s="57"/>
      <c r="N232" s="57"/>
      <c r="O232" s="57"/>
    </row>
    <row r="233" spans="1:15">
      <c r="A233" s="57"/>
      <c r="B233" s="57"/>
      <c r="C233" s="57"/>
      <c r="D233" s="57"/>
      <c r="E233" s="57"/>
      <c r="F233" s="57"/>
      <c r="G233" s="57"/>
      <c r="H233" s="57"/>
      <c r="I233" s="57"/>
      <c r="J233" s="57"/>
      <c r="K233" s="57"/>
      <c r="L233" s="57"/>
      <c r="M233" s="57"/>
      <c r="N233" s="57"/>
      <c r="O233" s="57"/>
    </row>
    <row r="234" spans="1:15">
      <c r="A234" s="57"/>
      <c r="B234" s="57"/>
      <c r="C234" s="57"/>
      <c r="D234" s="57"/>
      <c r="E234" s="57"/>
      <c r="F234" s="57"/>
      <c r="G234" s="57"/>
      <c r="H234" s="57"/>
      <c r="I234" s="57"/>
      <c r="J234" s="57"/>
      <c r="K234" s="57"/>
      <c r="L234" s="57"/>
      <c r="M234" s="57"/>
      <c r="N234" s="57"/>
      <c r="O234" s="57"/>
    </row>
    <row r="235" spans="1:15">
      <c r="A235" s="57"/>
      <c r="B235" s="57"/>
      <c r="C235" s="57"/>
      <c r="D235" s="57"/>
      <c r="E235" s="57"/>
      <c r="F235" s="57"/>
      <c r="G235" s="57"/>
      <c r="H235" s="57"/>
      <c r="I235" s="57"/>
      <c r="J235" s="57"/>
      <c r="K235" s="57"/>
      <c r="L235" s="57"/>
      <c r="M235" s="57"/>
      <c r="N235" s="57"/>
      <c r="O235" s="57"/>
    </row>
    <row r="236" spans="1:15">
      <c r="A236" s="57"/>
      <c r="B236" s="57"/>
      <c r="C236" s="57"/>
      <c r="D236" s="57"/>
      <c r="E236" s="57"/>
      <c r="F236" s="57"/>
      <c r="G236" s="57"/>
      <c r="H236" s="57"/>
      <c r="I236" s="57"/>
      <c r="J236" s="57"/>
      <c r="K236" s="57"/>
      <c r="L236" s="57"/>
      <c r="M236" s="57"/>
      <c r="N236" s="57"/>
      <c r="O236" s="57"/>
    </row>
    <row r="237" spans="1:15">
      <c r="A237" s="57"/>
      <c r="B237" s="57"/>
      <c r="C237" s="57"/>
      <c r="D237" s="57"/>
      <c r="E237" s="57"/>
      <c r="F237" s="57"/>
      <c r="G237" s="57"/>
      <c r="H237" s="57"/>
      <c r="I237" s="57"/>
      <c r="J237" s="57"/>
      <c r="K237" s="57"/>
      <c r="L237" s="57"/>
      <c r="M237" s="57"/>
      <c r="N237" s="57"/>
      <c r="O237" s="57"/>
    </row>
    <row r="238" spans="1:15">
      <c r="A238" s="57"/>
      <c r="B238" s="57"/>
      <c r="C238" s="57"/>
      <c r="D238" s="57"/>
      <c r="E238" s="57"/>
      <c r="F238" s="57"/>
      <c r="G238" s="57"/>
      <c r="H238" s="57"/>
      <c r="I238" s="57"/>
      <c r="J238" s="57"/>
      <c r="K238" s="57"/>
      <c r="L238" s="57"/>
      <c r="M238" s="57"/>
      <c r="N238" s="57"/>
      <c r="O238" s="57"/>
    </row>
    <row r="239" spans="1:15">
      <c r="A239" s="57"/>
      <c r="B239" s="57"/>
      <c r="C239" s="57"/>
      <c r="D239" s="57"/>
      <c r="E239" s="57"/>
      <c r="F239" s="57"/>
      <c r="G239" s="57"/>
      <c r="H239" s="57"/>
      <c r="I239" s="57"/>
      <c r="J239" s="57"/>
      <c r="K239" s="57"/>
      <c r="L239" s="57"/>
      <c r="M239" s="57"/>
      <c r="N239" s="57"/>
      <c r="O239" s="57"/>
    </row>
    <row r="240" spans="1:15">
      <c r="A240" s="57"/>
      <c r="B240" s="57"/>
      <c r="C240" s="57"/>
      <c r="D240" s="57"/>
      <c r="E240" s="57"/>
      <c r="F240" s="57"/>
      <c r="G240" s="57"/>
      <c r="H240" s="57"/>
      <c r="I240" s="57"/>
      <c r="J240" s="57"/>
      <c r="K240" s="57"/>
      <c r="L240" s="57"/>
      <c r="M240" s="57"/>
      <c r="N240" s="57"/>
      <c r="O240" s="57"/>
    </row>
    <row r="241" spans="1:15">
      <c r="A241" s="57"/>
      <c r="B241" s="57"/>
      <c r="C241" s="57"/>
      <c r="D241" s="57"/>
      <c r="E241" s="57"/>
      <c r="F241" s="57"/>
      <c r="G241" s="57"/>
      <c r="H241" s="57"/>
      <c r="I241" s="57"/>
      <c r="J241" s="57"/>
      <c r="K241" s="57"/>
      <c r="L241" s="57"/>
      <c r="M241" s="57"/>
      <c r="N241" s="57"/>
      <c r="O241" s="57"/>
    </row>
    <row r="242" spans="1:15">
      <c r="A242" s="57"/>
      <c r="B242" s="57"/>
      <c r="C242" s="57"/>
      <c r="D242" s="57"/>
      <c r="E242" s="57"/>
      <c r="F242" s="57"/>
      <c r="G242" s="57"/>
      <c r="H242" s="57"/>
      <c r="I242" s="57"/>
      <c r="J242" s="57"/>
      <c r="K242" s="57"/>
      <c r="L242" s="57"/>
      <c r="M242" s="57"/>
      <c r="N242" s="57"/>
      <c r="O242" s="57"/>
    </row>
    <row r="243" spans="1:15">
      <c r="A243" s="57"/>
      <c r="B243" s="57"/>
      <c r="C243" s="57"/>
      <c r="D243" s="57"/>
      <c r="E243" s="57"/>
      <c r="F243" s="57"/>
      <c r="G243" s="57"/>
      <c r="H243" s="57"/>
      <c r="I243" s="57"/>
      <c r="J243" s="57"/>
      <c r="K243" s="57"/>
      <c r="L243" s="57"/>
      <c r="M243" s="57"/>
      <c r="N243" s="57"/>
      <c r="O243" s="57"/>
    </row>
    <row r="244" spans="1:15">
      <c r="A244" s="57"/>
      <c r="B244" s="57"/>
      <c r="C244" s="57"/>
      <c r="D244" s="57"/>
      <c r="E244" s="57"/>
      <c r="F244" s="57"/>
      <c r="G244" s="57"/>
      <c r="H244" s="57"/>
      <c r="I244" s="57"/>
      <c r="J244" s="57"/>
      <c r="K244" s="57"/>
      <c r="L244" s="57"/>
      <c r="M244" s="57"/>
      <c r="N244" s="57"/>
      <c r="O244" s="57"/>
    </row>
    <row r="245" spans="1:15">
      <c r="A245" s="57"/>
      <c r="B245" s="57"/>
      <c r="C245" s="57"/>
      <c r="D245" s="57"/>
      <c r="E245" s="57"/>
      <c r="F245" s="57"/>
      <c r="G245" s="57"/>
      <c r="H245" s="57"/>
      <c r="I245" s="57"/>
      <c r="J245" s="57"/>
      <c r="K245" s="57"/>
      <c r="L245" s="57"/>
      <c r="M245" s="57"/>
      <c r="N245" s="57"/>
      <c r="O245" s="57"/>
    </row>
    <row r="246" spans="1:15">
      <c r="A246" s="57"/>
      <c r="B246" s="57"/>
      <c r="C246" s="57"/>
      <c r="D246" s="57"/>
      <c r="E246" s="57"/>
      <c r="F246" s="57"/>
      <c r="G246" s="57"/>
      <c r="H246" s="57"/>
      <c r="I246" s="57"/>
      <c r="J246" s="57"/>
      <c r="K246" s="57"/>
      <c r="L246" s="57"/>
      <c r="M246" s="57"/>
      <c r="N246" s="57"/>
      <c r="O246" s="57"/>
    </row>
    <row r="247" spans="1:15">
      <c r="A247" s="57"/>
      <c r="B247" s="57"/>
      <c r="C247" s="57"/>
      <c r="D247" s="57"/>
      <c r="E247" s="57"/>
      <c r="F247" s="57"/>
      <c r="G247" s="57"/>
      <c r="H247" s="57"/>
      <c r="I247" s="57"/>
      <c r="J247" s="57"/>
      <c r="K247" s="57"/>
      <c r="L247" s="57"/>
      <c r="M247" s="57"/>
      <c r="N247" s="57"/>
      <c r="O247" s="57"/>
    </row>
    <row r="248" spans="1:15">
      <c r="A248" s="57"/>
      <c r="B248" s="57"/>
      <c r="C248" s="57"/>
      <c r="D248" s="57"/>
      <c r="E248" s="57"/>
      <c r="F248" s="57"/>
      <c r="G248" s="57"/>
      <c r="H248" s="57"/>
      <c r="I248" s="57"/>
      <c r="J248" s="57"/>
      <c r="K248" s="57"/>
      <c r="L248" s="57"/>
      <c r="M248" s="57"/>
      <c r="N248" s="57"/>
      <c r="O248" s="57"/>
    </row>
    <row r="249" spans="1:15">
      <c r="A249" s="57"/>
      <c r="B249" s="57"/>
      <c r="C249" s="57"/>
      <c r="D249" s="57"/>
      <c r="E249" s="57"/>
      <c r="F249" s="57"/>
      <c r="G249" s="57"/>
      <c r="H249" s="57"/>
      <c r="I249" s="57"/>
      <c r="J249" s="57"/>
      <c r="K249" s="57"/>
      <c r="L249" s="57"/>
      <c r="M249" s="57"/>
      <c r="N249" s="57"/>
      <c r="O249" s="57"/>
    </row>
    <row r="250" spans="1:15">
      <c r="A250" s="57"/>
      <c r="B250" s="57"/>
      <c r="C250" s="57"/>
      <c r="D250" s="57"/>
      <c r="E250" s="57"/>
      <c r="F250" s="57"/>
      <c r="G250" s="57"/>
      <c r="H250" s="57"/>
      <c r="I250" s="57"/>
      <c r="J250" s="57"/>
      <c r="K250" s="57"/>
      <c r="L250" s="57"/>
      <c r="M250" s="57"/>
      <c r="N250" s="57"/>
      <c r="O250" s="57"/>
    </row>
    <row r="251" spans="1:15">
      <c r="A251" s="57"/>
      <c r="B251" s="57"/>
      <c r="C251" s="57"/>
      <c r="D251" s="57"/>
      <c r="E251" s="57"/>
      <c r="F251" s="57"/>
      <c r="G251" s="57"/>
      <c r="H251" s="57"/>
      <c r="I251" s="57"/>
      <c r="J251" s="57"/>
      <c r="K251" s="57"/>
      <c r="L251" s="57"/>
      <c r="M251" s="57"/>
      <c r="N251" s="57"/>
      <c r="O251" s="57"/>
    </row>
    <row r="252" spans="1:15">
      <c r="A252" s="57"/>
      <c r="B252" s="57"/>
      <c r="C252" s="57"/>
      <c r="D252" s="57"/>
      <c r="E252" s="57"/>
      <c r="F252" s="57"/>
      <c r="G252" s="57"/>
      <c r="H252" s="57"/>
      <c r="I252" s="57"/>
      <c r="J252" s="57"/>
      <c r="K252" s="57"/>
      <c r="L252" s="57"/>
      <c r="M252" s="57"/>
      <c r="N252" s="57"/>
      <c r="O252" s="57"/>
    </row>
    <row r="253" spans="1:15">
      <c r="A253" s="57"/>
      <c r="B253" s="57"/>
      <c r="C253" s="57"/>
      <c r="D253" s="57"/>
      <c r="E253" s="57"/>
      <c r="F253" s="57"/>
      <c r="G253" s="57"/>
      <c r="H253" s="57"/>
      <c r="I253" s="57"/>
      <c r="J253" s="57"/>
      <c r="K253" s="57"/>
      <c r="L253" s="57"/>
      <c r="M253" s="57"/>
      <c r="N253" s="57"/>
      <c r="O253" s="57"/>
    </row>
    <row r="254" spans="1:15">
      <c r="A254" s="57"/>
      <c r="B254" s="57"/>
      <c r="C254" s="57"/>
      <c r="D254" s="57"/>
      <c r="E254" s="57"/>
      <c r="F254" s="57"/>
      <c r="G254" s="57"/>
      <c r="H254" s="57"/>
      <c r="I254" s="57"/>
      <c r="J254" s="57"/>
      <c r="K254" s="57"/>
      <c r="L254" s="57"/>
      <c r="M254" s="57"/>
      <c r="N254" s="57"/>
      <c r="O254" s="57"/>
    </row>
    <row r="255" spans="1:15">
      <c r="A255" s="57"/>
      <c r="B255" s="57"/>
      <c r="C255" s="57"/>
      <c r="D255" s="57"/>
      <c r="E255" s="57"/>
      <c r="F255" s="57"/>
      <c r="G255" s="57"/>
      <c r="H255" s="57"/>
      <c r="I255" s="57"/>
      <c r="J255" s="57"/>
      <c r="K255" s="57"/>
      <c r="L255" s="57"/>
      <c r="M255" s="57"/>
      <c r="N255" s="57"/>
      <c r="O255" s="57"/>
    </row>
    <row r="256" spans="1:15">
      <c r="A256" s="57"/>
      <c r="B256" s="57"/>
      <c r="C256" s="57"/>
      <c r="D256" s="57"/>
      <c r="E256" s="57"/>
      <c r="F256" s="57"/>
      <c r="G256" s="57"/>
      <c r="H256" s="57"/>
      <c r="I256" s="57"/>
      <c r="J256" s="57"/>
      <c r="K256" s="57"/>
      <c r="L256" s="57"/>
      <c r="M256" s="57"/>
      <c r="N256" s="57"/>
      <c r="O256" s="57"/>
    </row>
    <row r="257" spans="1:15">
      <c r="A257" s="57"/>
      <c r="B257" s="57"/>
      <c r="C257" s="57"/>
      <c r="D257" s="57"/>
      <c r="E257" s="57"/>
      <c r="F257" s="57"/>
      <c r="G257" s="57"/>
      <c r="H257" s="57"/>
      <c r="I257" s="57"/>
      <c r="J257" s="57"/>
      <c r="K257" s="57"/>
      <c r="L257" s="57"/>
      <c r="M257" s="57"/>
      <c r="N257" s="57"/>
      <c r="O257" s="57"/>
    </row>
    <row r="258" spans="1:15">
      <c r="A258" s="57"/>
      <c r="B258" s="57"/>
      <c r="C258" s="57"/>
      <c r="D258" s="57"/>
      <c r="E258" s="57"/>
      <c r="F258" s="57"/>
      <c r="G258" s="57"/>
      <c r="H258" s="57"/>
      <c r="I258" s="57"/>
      <c r="J258" s="57"/>
      <c r="K258" s="57"/>
      <c r="L258" s="57"/>
      <c r="M258" s="57"/>
      <c r="N258" s="57"/>
      <c r="O258" s="57"/>
    </row>
    <row r="259" spans="1:15">
      <c r="A259" s="57"/>
      <c r="B259" s="57"/>
      <c r="C259" s="57"/>
      <c r="D259" s="57"/>
      <c r="E259" s="57"/>
      <c r="F259" s="57"/>
      <c r="G259" s="57"/>
      <c r="H259" s="57"/>
      <c r="I259" s="57"/>
      <c r="J259" s="57"/>
      <c r="K259" s="57"/>
      <c r="L259" s="57"/>
      <c r="M259" s="57"/>
      <c r="N259" s="57"/>
      <c r="O259" s="57"/>
    </row>
    <row r="260" spans="1:15">
      <c r="A260" s="57"/>
      <c r="B260" s="57"/>
      <c r="C260" s="57"/>
      <c r="D260" s="57"/>
      <c r="E260" s="57"/>
      <c r="F260" s="57"/>
      <c r="G260" s="57"/>
      <c r="H260" s="57"/>
      <c r="I260" s="57"/>
      <c r="J260" s="57"/>
      <c r="K260" s="57"/>
      <c r="L260" s="57"/>
      <c r="M260" s="57"/>
      <c r="N260" s="57"/>
      <c r="O260" s="57"/>
    </row>
    <row r="261" spans="1:15">
      <c r="A261" s="57"/>
      <c r="B261" s="57"/>
      <c r="C261" s="57"/>
      <c r="D261" s="57"/>
      <c r="E261" s="57"/>
      <c r="F261" s="57"/>
      <c r="G261" s="57"/>
      <c r="H261" s="57"/>
      <c r="I261" s="57"/>
      <c r="J261" s="57"/>
      <c r="K261" s="57"/>
      <c r="L261" s="57"/>
      <c r="M261" s="57"/>
      <c r="N261" s="57"/>
      <c r="O261" s="57"/>
    </row>
    <row r="262" spans="1:15">
      <c r="A262" s="57"/>
      <c r="B262" s="57"/>
      <c r="C262" s="57"/>
      <c r="D262" s="57"/>
      <c r="E262" s="57"/>
      <c r="F262" s="57"/>
      <c r="G262" s="57"/>
      <c r="H262" s="57"/>
      <c r="I262" s="57"/>
      <c r="J262" s="57"/>
      <c r="K262" s="57"/>
      <c r="L262" s="57"/>
      <c r="M262" s="57"/>
      <c r="N262" s="57"/>
      <c r="O262" s="57"/>
    </row>
    <row r="263" spans="1:15">
      <c r="A263" s="57"/>
      <c r="B263" s="57"/>
      <c r="C263" s="57"/>
      <c r="D263" s="57"/>
      <c r="E263" s="57"/>
      <c r="F263" s="57"/>
      <c r="G263" s="57"/>
      <c r="H263" s="57"/>
      <c r="I263" s="57"/>
      <c r="J263" s="57"/>
      <c r="K263" s="57"/>
      <c r="L263" s="57"/>
      <c r="M263" s="57"/>
      <c r="N263" s="57"/>
      <c r="O263" s="57"/>
    </row>
    <row r="264" spans="1:15">
      <c r="A264" s="57"/>
      <c r="B264" s="57"/>
      <c r="C264" s="57"/>
      <c r="D264" s="57"/>
      <c r="E264" s="57"/>
      <c r="F264" s="57"/>
      <c r="G264" s="57"/>
      <c r="H264" s="57"/>
      <c r="I264" s="57"/>
      <c r="J264" s="57"/>
      <c r="K264" s="57"/>
      <c r="L264" s="57"/>
      <c r="M264" s="57"/>
      <c r="N264" s="57"/>
      <c r="O264" s="57"/>
    </row>
    <row r="265" spans="1:15">
      <c r="A265" s="57"/>
      <c r="B265" s="57"/>
      <c r="C265" s="57"/>
      <c r="D265" s="57"/>
      <c r="E265" s="57"/>
      <c r="F265" s="57"/>
      <c r="G265" s="57"/>
      <c r="H265" s="57"/>
      <c r="I265" s="57"/>
      <c r="J265" s="57"/>
      <c r="K265" s="57"/>
      <c r="L265" s="57"/>
      <c r="M265" s="57"/>
      <c r="N265" s="57"/>
      <c r="O265" s="57"/>
    </row>
    <row r="266" spans="1:15">
      <c r="A266" s="57"/>
      <c r="B266" s="57"/>
      <c r="C266" s="57"/>
      <c r="D266" s="57"/>
      <c r="E266" s="57"/>
      <c r="F266" s="57"/>
      <c r="G266" s="57"/>
      <c r="H266" s="57"/>
      <c r="I266" s="57"/>
      <c r="J266" s="57"/>
      <c r="K266" s="57"/>
      <c r="L266" s="57"/>
      <c r="M266" s="57"/>
      <c r="N266" s="57"/>
      <c r="O266" s="57"/>
    </row>
    <row r="267" spans="1:15">
      <c r="A267" s="57"/>
      <c r="B267" s="57"/>
      <c r="C267" s="57"/>
      <c r="D267" s="57"/>
      <c r="E267" s="57"/>
      <c r="F267" s="57"/>
      <c r="G267" s="57"/>
      <c r="H267" s="57"/>
      <c r="I267" s="57"/>
      <c r="J267" s="57"/>
      <c r="K267" s="57"/>
      <c r="L267" s="57"/>
      <c r="M267" s="57"/>
      <c r="N267" s="57"/>
      <c r="O267" s="57"/>
    </row>
    <row r="268" spans="1:15">
      <c r="A268" s="57"/>
      <c r="B268" s="57"/>
      <c r="C268" s="57"/>
      <c r="D268" s="57"/>
      <c r="E268" s="57"/>
      <c r="F268" s="57"/>
      <c r="G268" s="57"/>
      <c r="H268" s="57"/>
      <c r="I268" s="57"/>
      <c r="J268" s="57"/>
      <c r="K268" s="57"/>
      <c r="L268" s="57"/>
      <c r="M268" s="57"/>
      <c r="N268" s="57"/>
      <c r="O268" s="57"/>
    </row>
    <row r="269" spans="1:15">
      <c r="A269" s="57"/>
      <c r="B269" s="57"/>
      <c r="C269" s="57"/>
      <c r="D269" s="57"/>
      <c r="E269" s="57"/>
      <c r="F269" s="57"/>
      <c r="G269" s="57"/>
      <c r="H269" s="57"/>
      <c r="I269" s="57"/>
      <c r="J269" s="57"/>
      <c r="K269" s="57"/>
      <c r="L269" s="57"/>
      <c r="M269" s="57"/>
      <c r="N269" s="57"/>
      <c r="O269" s="57"/>
    </row>
    <row r="270" spans="1:15">
      <c r="A270" s="57"/>
      <c r="B270" s="57"/>
      <c r="C270" s="57"/>
      <c r="D270" s="57"/>
      <c r="E270" s="57"/>
      <c r="F270" s="57"/>
      <c r="G270" s="57"/>
      <c r="H270" s="57"/>
      <c r="I270" s="57"/>
      <c r="J270" s="57"/>
      <c r="K270" s="57"/>
      <c r="L270" s="57"/>
      <c r="M270" s="57"/>
      <c r="N270" s="57"/>
      <c r="O270" s="57"/>
    </row>
    <row r="271" spans="1:15">
      <c r="A271" s="57"/>
      <c r="B271" s="57"/>
      <c r="C271" s="57"/>
      <c r="D271" s="57"/>
      <c r="E271" s="57"/>
      <c r="F271" s="57"/>
      <c r="G271" s="57"/>
      <c r="H271" s="57"/>
      <c r="I271" s="57"/>
      <c r="J271" s="57"/>
      <c r="K271" s="57"/>
      <c r="L271" s="57"/>
      <c r="M271" s="57"/>
      <c r="N271" s="57"/>
      <c r="O271" s="57"/>
    </row>
    <row r="272" spans="1:15">
      <c r="A272" s="57"/>
      <c r="B272" s="57"/>
      <c r="C272" s="57"/>
      <c r="D272" s="57"/>
      <c r="E272" s="57"/>
      <c r="F272" s="57"/>
      <c r="G272" s="57"/>
      <c r="H272" s="57"/>
      <c r="I272" s="57"/>
      <c r="J272" s="57"/>
      <c r="K272" s="57"/>
      <c r="L272" s="57"/>
      <c r="M272" s="57"/>
      <c r="N272" s="57"/>
      <c r="O272" s="57"/>
    </row>
    <row r="273" spans="1:15">
      <c r="A273" s="57"/>
      <c r="B273" s="57"/>
      <c r="C273" s="57"/>
      <c r="D273" s="57"/>
      <c r="E273" s="57"/>
      <c r="F273" s="57"/>
      <c r="G273" s="57"/>
      <c r="H273" s="57"/>
      <c r="I273" s="57"/>
      <c r="J273" s="57"/>
      <c r="K273" s="57"/>
      <c r="L273" s="57"/>
      <c r="M273" s="57"/>
      <c r="N273" s="57"/>
      <c r="O273" s="57"/>
    </row>
    <row r="274" spans="1:15">
      <c r="A274" s="57"/>
      <c r="B274" s="57"/>
      <c r="C274" s="57"/>
      <c r="D274" s="57"/>
      <c r="E274" s="57"/>
      <c r="F274" s="57"/>
      <c r="G274" s="57"/>
      <c r="H274" s="57"/>
      <c r="I274" s="57"/>
      <c r="J274" s="57"/>
      <c r="K274" s="57"/>
      <c r="L274" s="57"/>
      <c r="M274" s="57"/>
      <c r="N274" s="57"/>
      <c r="O274" s="57"/>
    </row>
    <row r="275" spans="1:15">
      <c r="A275" s="57"/>
      <c r="B275" s="57"/>
      <c r="C275" s="57"/>
      <c r="D275" s="57"/>
      <c r="E275" s="57"/>
      <c r="F275" s="57"/>
      <c r="G275" s="57"/>
      <c r="H275" s="57"/>
      <c r="I275" s="57"/>
      <c r="J275" s="57"/>
      <c r="K275" s="57"/>
      <c r="L275" s="57"/>
      <c r="M275" s="57"/>
      <c r="N275" s="57"/>
      <c r="O275" s="57"/>
    </row>
    <row r="276" spans="1:15">
      <c r="A276" s="57"/>
      <c r="B276" s="57"/>
      <c r="C276" s="57"/>
      <c r="D276" s="57"/>
      <c r="E276" s="57"/>
      <c r="F276" s="57"/>
      <c r="G276" s="57"/>
      <c r="H276" s="57"/>
      <c r="I276" s="57"/>
      <c r="J276" s="57"/>
      <c r="K276" s="57"/>
      <c r="L276" s="57"/>
      <c r="M276" s="57"/>
      <c r="N276" s="57"/>
      <c r="O276" s="57"/>
    </row>
    <row r="277" spans="1:15">
      <c r="A277" s="57"/>
      <c r="B277" s="57"/>
      <c r="C277" s="57"/>
      <c r="D277" s="57"/>
      <c r="E277" s="57"/>
      <c r="F277" s="57"/>
      <c r="G277" s="57"/>
      <c r="H277" s="57"/>
      <c r="I277" s="57"/>
      <c r="J277" s="57"/>
      <c r="K277" s="57"/>
      <c r="L277" s="57"/>
      <c r="M277" s="57"/>
      <c r="N277" s="57"/>
      <c r="O277" s="57"/>
    </row>
    <row r="278" spans="1:15">
      <c r="A278" s="57"/>
      <c r="B278" s="57"/>
      <c r="C278" s="57"/>
      <c r="D278" s="57"/>
      <c r="E278" s="57"/>
      <c r="F278" s="57"/>
      <c r="G278" s="57"/>
      <c r="H278" s="57"/>
      <c r="I278" s="57"/>
      <c r="J278" s="57"/>
      <c r="K278" s="57"/>
      <c r="L278" s="57"/>
      <c r="M278" s="57"/>
      <c r="N278" s="57"/>
      <c r="O278" s="57"/>
    </row>
    <row r="279" spans="1:15">
      <c r="A279" s="57"/>
      <c r="B279" s="57"/>
      <c r="C279" s="57"/>
      <c r="D279" s="57"/>
      <c r="E279" s="57"/>
      <c r="F279" s="57"/>
      <c r="G279" s="57"/>
      <c r="H279" s="57"/>
      <c r="I279" s="57"/>
      <c r="J279" s="57"/>
      <c r="K279" s="57"/>
      <c r="L279" s="57"/>
      <c r="M279" s="57"/>
      <c r="N279" s="57"/>
      <c r="O279" s="57"/>
    </row>
    <row r="280" spans="1:15">
      <c r="A280" s="57"/>
      <c r="B280" s="57"/>
      <c r="C280" s="57"/>
      <c r="D280" s="57"/>
      <c r="E280" s="57"/>
      <c r="F280" s="57"/>
      <c r="G280" s="57"/>
      <c r="H280" s="57"/>
      <c r="I280" s="57"/>
      <c r="J280" s="57"/>
      <c r="K280" s="57"/>
      <c r="L280" s="57"/>
      <c r="M280" s="57"/>
      <c r="N280" s="57"/>
      <c r="O280" s="57"/>
    </row>
    <row r="281" spans="1:15">
      <c r="A281" s="57"/>
      <c r="B281" s="57"/>
      <c r="C281" s="57"/>
      <c r="D281" s="57"/>
      <c r="E281" s="57"/>
      <c r="F281" s="57"/>
      <c r="G281" s="57"/>
      <c r="H281" s="57"/>
      <c r="I281" s="57"/>
      <c r="J281" s="57"/>
      <c r="K281" s="57"/>
      <c r="L281" s="57"/>
      <c r="M281" s="57"/>
      <c r="N281" s="57"/>
      <c r="O281" s="57"/>
    </row>
    <row r="282" spans="1:15">
      <c r="A282" s="57"/>
      <c r="B282" s="57"/>
      <c r="C282" s="57"/>
      <c r="D282" s="57"/>
      <c r="E282" s="57"/>
      <c r="F282" s="57"/>
      <c r="G282" s="57"/>
      <c r="H282" s="57"/>
      <c r="I282" s="57"/>
      <c r="J282" s="57"/>
      <c r="K282" s="57"/>
      <c r="L282" s="57"/>
      <c r="M282" s="57"/>
      <c r="N282" s="57"/>
      <c r="O282" s="57"/>
    </row>
    <row r="283" spans="1:15">
      <c r="A283" s="57"/>
      <c r="B283" s="57"/>
      <c r="C283" s="57"/>
      <c r="D283" s="57"/>
      <c r="E283" s="57"/>
      <c r="F283" s="57"/>
      <c r="G283" s="57"/>
      <c r="H283" s="57"/>
      <c r="I283" s="57"/>
      <c r="J283" s="57"/>
      <c r="K283" s="57"/>
      <c r="L283" s="57"/>
      <c r="M283" s="57"/>
      <c r="N283" s="57"/>
      <c r="O283" s="57"/>
    </row>
    <row r="284" spans="1:15">
      <c r="A284" s="57"/>
      <c r="B284" s="57"/>
      <c r="C284" s="57"/>
      <c r="D284" s="57"/>
      <c r="E284" s="57"/>
      <c r="F284" s="57"/>
      <c r="G284" s="57"/>
      <c r="H284" s="57"/>
      <c r="I284" s="57"/>
      <c r="J284" s="57"/>
      <c r="K284" s="57"/>
      <c r="L284" s="57"/>
      <c r="M284" s="57"/>
      <c r="N284" s="57"/>
      <c r="O284" s="57"/>
    </row>
    <row r="285" spans="1:15">
      <c r="A285" s="57"/>
      <c r="B285" s="57"/>
      <c r="C285" s="57"/>
      <c r="D285" s="57"/>
      <c r="E285" s="57"/>
      <c r="F285" s="57"/>
      <c r="G285" s="57"/>
      <c r="H285" s="57"/>
      <c r="I285" s="57"/>
      <c r="J285" s="57"/>
      <c r="K285" s="57"/>
      <c r="L285" s="57"/>
      <c r="M285" s="57"/>
      <c r="N285" s="57"/>
      <c r="O285" s="57"/>
    </row>
    <row r="286" spans="1:15">
      <c r="A286" s="57"/>
      <c r="B286" s="57"/>
      <c r="C286" s="57"/>
      <c r="D286" s="57"/>
      <c r="E286" s="57"/>
      <c r="F286" s="57"/>
      <c r="G286" s="57"/>
      <c r="H286" s="57"/>
      <c r="I286" s="57"/>
      <c r="J286" s="57"/>
      <c r="K286" s="57"/>
      <c r="L286" s="57"/>
      <c r="M286" s="57"/>
      <c r="N286" s="57"/>
      <c r="O286" s="57"/>
    </row>
    <row r="287" spans="1:15">
      <c r="A287" s="57"/>
      <c r="B287" s="57"/>
      <c r="C287" s="57"/>
      <c r="D287" s="57"/>
      <c r="E287" s="57"/>
      <c r="F287" s="57"/>
      <c r="G287" s="57"/>
      <c r="H287" s="57"/>
      <c r="I287" s="57"/>
      <c r="J287" s="57"/>
      <c r="K287" s="57"/>
      <c r="L287" s="57"/>
      <c r="M287" s="57"/>
      <c r="N287" s="57"/>
      <c r="O287" s="57"/>
    </row>
    <row r="288" spans="1:15">
      <c r="A288" s="57"/>
      <c r="B288" s="57"/>
      <c r="C288" s="57"/>
      <c r="D288" s="57"/>
      <c r="E288" s="57"/>
      <c r="F288" s="57"/>
      <c r="G288" s="57"/>
      <c r="H288" s="57"/>
      <c r="I288" s="57"/>
      <c r="J288" s="57"/>
      <c r="K288" s="57"/>
      <c r="L288" s="57"/>
      <c r="M288" s="57"/>
      <c r="N288" s="57"/>
      <c r="O288" s="57"/>
    </row>
    <row r="289" spans="1:15">
      <c r="A289" s="57"/>
      <c r="B289" s="57"/>
      <c r="C289" s="57"/>
      <c r="D289" s="57"/>
      <c r="E289" s="57"/>
      <c r="F289" s="57"/>
      <c r="G289" s="57"/>
      <c r="H289" s="57"/>
      <c r="I289" s="57"/>
      <c r="J289" s="57"/>
      <c r="K289" s="57"/>
      <c r="L289" s="57"/>
      <c r="M289" s="57"/>
      <c r="N289" s="57"/>
      <c r="O289" s="57"/>
    </row>
    <row r="290" spans="1:15">
      <c r="A290" s="57"/>
      <c r="B290" s="57"/>
      <c r="C290" s="57"/>
      <c r="D290" s="57"/>
      <c r="E290" s="57"/>
      <c r="F290" s="57"/>
      <c r="G290" s="57"/>
      <c r="H290" s="57"/>
      <c r="I290" s="57"/>
      <c r="J290" s="57"/>
      <c r="K290" s="57"/>
      <c r="L290" s="57"/>
      <c r="M290" s="57"/>
      <c r="N290" s="57"/>
      <c r="O290" s="57"/>
    </row>
    <row r="291" spans="1:15">
      <c r="A291" s="57"/>
      <c r="B291" s="57"/>
      <c r="C291" s="57"/>
      <c r="D291" s="57"/>
      <c r="E291" s="57"/>
      <c r="F291" s="57"/>
      <c r="G291" s="57"/>
      <c r="H291" s="57"/>
      <c r="I291" s="57"/>
      <c r="J291" s="57"/>
      <c r="K291" s="57"/>
      <c r="L291" s="57"/>
      <c r="M291" s="57"/>
      <c r="N291" s="57"/>
      <c r="O291" s="57"/>
    </row>
    <row r="292" spans="1:15">
      <c r="A292" s="57"/>
      <c r="B292" s="57"/>
      <c r="C292" s="57"/>
      <c r="D292" s="57"/>
      <c r="E292" s="57"/>
      <c r="F292" s="57"/>
      <c r="G292" s="57"/>
      <c r="H292" s="57"/>
      <c r="I292" s="57"/>
      <c r="J292" s="57"/>
      <c r="K292" s="57"/>
      <c r="L292" s="57"/>
      <c r="M292" s="57"/>
      <c r="N292" s="57"/>
      <c r="O292" s="57"/>
    </row>
    <row r="293" spans="1:15">
      <c r="A293" s="57"/>
      <c r="B293" s="57"/>
      <c r="C293" s="57"/>
      <c r="D293" s="57"/>
      <c r="E293" s="57"/>
      <c r="F293" s="57"/>
      <c r="G293" s="57"/>
      <c r="H293" s="57"/>
      <c r="I293" s="57"/>
      <c r="J293" s="57"/>
      <c r="K293" s="57"/>
      <c r="L293" s="57"/>
      <c r="M293" s="57"/>
      <c r="N293" s="57"/>
      <c r="O293" s="57"/>
    </row>
    <row r="294" spans="1:15">
      <c r="A294" s="57"/>
      <c r="B294" s="57"/>
      <c r="C294" s="57"/>
      <c r="D294" s="57"/>
      <c r="E294" s="57"/>
      <c r="F294" s="57"/>
      <c r="G294" s="57"/>
      <c r="H294" s="57"/>
      <c r="I294" s="57"/>
      <c r="J294" s="57"/>
      <c r="K294" s="57"/>
      <c r="L294" s="57"/>
      <c r="M294" s="57"/>
      <c r="N294" s="57"/>
      <c r="O294" s="57"/>
    </row>
    <row r="295" spans="1:15">
      <c r="A295" s="57"/>
      <c r="B295" s="57"/>
      <c r="C295" s="57"/>
      <c r="D295" s="57"/>
      <c r="E295" s="57"/>
      <c r="F295" s="57"/>
      <c r="G295" s="57"/>
      <c r="H295" s="57"/>
      <c r="I295" s="57"/>
      <c r="J295" s="57"/>
      <c r="K295" s="57"/>
      <c r="L295" s="57"/>
      <c r="M295" s="57"/>
      <c r="N295" s="57"/>
      <c r="O295" s="57"/>
    </row>
    <row r="296" spans="1:15">
      <c r="A296" s="57"/>
      <c r="B296" s="57"/>
      <c r="C296" s="57"/>
      <c r="D296" s="57"/>
      <c r="E296" s="57"/>
      <c r="F296" s="57"/>
      <c r="G296" s="57"/>
      <c r="H296" s="57"/>
      <c r="I296" s="57"/>
      <c r="J296" s="57"/>
      <c r="K296" s="57"/>
      <c r="L296" s="57"/>
      <c r="M296" s="57"/>
      <c r="N296" s="57"/>
      <c r="O296" s="57"/>
    </row>
    <row r="297" spans="1:15">
      <c r="A297" s="57"/>
      <c r="B297" s="57"/>
      <c r="C297" s="57"/>
      <c r="D297" s="57"/>
      <c r="E297" s="57"/>
      <c r="F297" s="57"/>
      <c r="G297" s="57"/>
      <c r="H297" s="57"/>
      <c r="I297" s="57"/>
      <c r="J297" s="57"/>
      <c r="K297" s="57"/>
      <c r="L297" s="57"/>
      <c r="M297" s="57"/>
      <c r="N297" s="57"/>
      <c r="O297" s="57"/>
    </row>
    <row r="298" spans="1:15">
      <c r="A298" s="57"/>
      <c r="B298" s="57"/>
      <c r="C298" s="57"/>
      <c r="D298" s="57"/>
      <c r="E298" s="57"/>
      <c r="F298" s="57"/>
      <c r="G298" s="57"/>
      <c r="H298" s="57"/>
      <c r="I298" s="57"/>
      <c r="J298" s="57"/>
      <c r="K298" s="57"/>
      <c r="L298" s="57"/>
      <c r="M298" s="57"/>
      <c r="N298" s="57"/>
      <c r="O298" s="57"/>
    </row>
    <row r="299" spans="1:15">
      <c r="A299" s="57"/>
      <c r="B299" s="57"/>
      <c r="C299" s="57"/>
      <c r="D299" s="57"/>
      <c r="E299" s="57"/>
      <c r="F299" s="57"/>
      <c r="G299" s="57"/>
      <c r="H299" s="57"/>
      <c r="I299" s="57"/>
      <c r="J299" s="57"/>
      <c r="K299" s="57"/>
      <c r="L299" s="57"/>
      <c r="M299" s="57"/>
      <c r="N299" s="57"/>
      <c r="O299" s="57"/>
    </row>
    <row r="300" spans="1:15">
      <c r="A300" s="57"/>
      <c r="B300" s="57"/>
      <c r="C300" s="57"/>
      <c r="D300" s="57"/>
      <c r="E300" s="57"/>
      <c r="F300" s="57"/>
      <c r="G300" s="57"/>
      <c r="H300" s="57"/>
      <c r="I300" s="57"/>
      <c r="J300" s="57"/>
      <c r="K300" s="57"/>
      <c r="L300" s="57"/>
      <c r="M300" s="57"/>
      <c r="N300" s="57"/>
      <c r="O300" s="57"/>
    </row>
    <row r="301" spans="1:15">
      <c r="A301" s="57"/>
      <c r="B301" s="57"/>
      <c r="C301" s="57"/>
      <c r="D301" s="57"/>
      <c r="E301" s="57"/>
      <c r="F301" s="57"/>
      <c r="G301" s="57"/>
      <c r="H301" s="57"/>
      <c r="I301" s="57"/>
      <c r="J301" s="57"/>
      <c r="K301" s="57"/>
      <c r="L301" s="57"/>
      <c r="M301" s="57"/>
      <c r="N301" s="57"/>
      <c r="O301" s="57"/>
    </row>
    <row r="302" spans="1:15">
      <c r="A302" s="57"/>
      <c r="B302" s="57"/>
      <c r="C302" s="57"/>
      <c r="D302" s="57"/>
      <c r="E302" s="57"/>
      <c r="F302" s="57"/>
      <c r="G302" s="57"/>
      <c r="H302" s="57"/>
      <c r="I302" s="57"/>
      <c r="J302" s="57"/>
      <c r="K302" s="57"/>
      <c r="L302" s="57"/>
      <c r="M302" s="57"/>
      <c r="N302" s="57"/>
      <c r="O302" s="57"/>
    </row>
    <row r="303" spans="1:15">
      <c r="A303" s="57"/>
      <c r="B303" s="57"/>
      <c r="C303" s="57"/>
      <c r="D303" s="57"/>
      <c r="E303" s="57"/>
      <c r="F303" s="57"/>
      <c r="G303" s="57"/>
      <c r="H303" s="57"/>
      <c r="I303" s="57"/>
      <c r="J303" s="57"/>
      <c r="K303" s="57"/>
      <c r="L303" s="57"/>
      <c r="M303" s="57"/>
      <c r="N303" s="57"/>
      <c r="O303" s="57"/>
    </row>
    <row r="304" spans="1:15">
      <c r="A304" s="57"/>
      <c r="B304" s="57"/>
      <c r="C304" s="57"/>
      <c r="D304" s="57"/>
      <c r="E304" s="57"/>
      <c r="F304" s="57"/>
      <c r="G304" s="57"/>
      <c r="H304" s="57"/>
      <c r="I304" s="57"/>
      <c r="J304" s="57"/>
      <c r="K304" s="57"/>
      <c r="L304" s="57"/>
      <c r="M304" s="57"/>
      <c r="N304" s="57"/>
      <c r="O304" s="57"/>
    </row>
    <row r="305" spans="1:15">
      <c r="A305" s="57"/>
      <c r="B305" s="57"/>
      <c r="C305" s="57"/>
      <c r="D305" s="57"/>
      <c r="E305" s="57"/>
      <c r="F305" s="57"/>
      <c r="G305" s="57"/>
      <c r="H305" s="57"/>
      <c r="I305" s="57"/>
      <c r="J305" s="57"/>
      <c r="K305" s="57"/>
      <c r="L305" s="57"/>
      <c r="M305" s="57"/>
      <c r="N305" s="57"/>
      <c r="O305" s="57"/>
    </row>
    <row r="306" spans="1:15">
      <c r="A306" s="57"/>
      <c r="B306" s="57"/>
      <c r="C306" s="57"/>
      <c r="D306" s="57"/>
      <c r="E306" s="57"/>
      <c r="F306" s="57"/>
      <c r="G306" s="57"/>
      <c r="H306" s="57"/>
      <c r="I306" s="57"/>
      <c r="J306" s="57"/>
      <c r="K306" s="57"/>
      <c r="L306" s="57"/>
      <c r="M306" s="57"/>
      <c r="N306" s="57"/>
      <c r="O306" s="57"/>
    </row>
    <row r="307" spans="1:15">
      <c r="A307" s="57"/>
      <c r="B307" s="57"/>
      <c r="C307" s="57"/>
      <c r="D307" s="57"/>
      <c r="E307" s="57"/>
      <c r="F307" s="57"/>
      <c r="G307" s="57"/>
      <c r="H307" s="57"/>
      <c r="I307" s="57"/>
      <c r="J307" s="57"/>
      <c r="K307" s="57"/>
      <c r="L307" s="57"/>
      <c r="M307" s="57"/>
      <c r="N307" s="57"/>
      <c r="O307" s="57"/>
    </row>
    <row r="308" spans="1:15">
      <c r="A308" s="57"/>
      <c r="B308" s="57"/>
      <c r="C308" s="57"/>
      <c r="D308" s="57"/>
      <c r="E308" s="57"/>
      <c r="F308" s="57"/>
      <c r="G308" s="57"/>
      <c r="H308" s="57"/>
      <c r="I308" s="57"/>
      <c r="J308" s="57"/>
      <c r="K308" s="57"/>
      <c r="L308" s="57"/>
      <c r="M308" s="57"/>
      <c r="N308" s="57"/>
      <c r="O308" s="57"/>
    </row>
    <row r="309" spans="1:15">
      <c r="A309" s="57"/>
      <c r="B309" s="57"/>
      <c r="C309" s="57"/>
      <c r="D309" s="57"/>
      <c r="E309" s="57"/>
      <c r="F309" s="57"/>
      <c r="G309" s="57"/>
      <c r="H309" s="57"/>
      <c r="I309" s="57"/>
      <c r="J309" s="57"/>
      <c r="K309" s="57"/>
      <c r="L309" s="57"/>
      <c r="M309" s="57"/>
      <c r="N309" s="57"/>
      <c r="O309" s="57"/>
    </row>
    <row r="310" spans="1:15">
      <c r="A310" s="57"/>
      <c r="B310" s="57"/>
      <c r="C310" s="57"/>
      <c r="D310" s="57"/>
      <c r="E310" s="57"/>
      <c r="F310" s="57"/>
      <c r="G310" s="57"/>
      <c r="H310" s="57"/>
      <c r="I310" s="57"/>
      <c r="J310" s="57"/>
      <c r="K310" s="57"/>
      <c r="L310" s="57"/>
      <c r="M310" s="57"/>
      <c r="N310" s="57"/>
      <c r="O310" s="57"/>
    </row>
    <row r="311" spans="1:15">
      <c r="A311" s="57"/>
      <c r="B311" s="57"/>
      <c r="C311" s="57"/>
      <c r="D311" s="57"/>
      <c r="E311" s="57"/>
      <c r="F311" s="57"/>
      <c r="G311" s="57"/>
      <c r="H311" s="57"/>
      <c r="I311" s="57"/>
      <c r="J311" s="57"/>
      <c r="K311" s="57"/>
      <c r="L311" s="57"/>
      <c r="M311" s="57"/>
      <c r="N311" s="57"/>
      <c r="O311" s="57"/>
    </row>
    <row r="312" spans="1:15">
      <c r="A312" s="57"/>
      <c r="B312" s="57"/>
      <c r="C312" s="57"/>
      <c r="D312" s="57"/>
      <c r="E312" s="57"/>
      <c r="F312" s="57"/>
      <c r="G312" s="57"/>
      <c r="H312" s="57"/>
      <c r="I312" s="57"/>
      <c r="J312" s="57"/>
      <c r="K312" s="57"/>
      <c r="L312" s="57"/>
      <c r="M312" s="57"/>
      <c r="N312" s="57"/>
      <c r="O312" s="57"/>
    </row>
    <row r="313" spans="1:15">
      <c r="A313" s="57"/>
      <c r="B313" s="57"/>
      <c r="C313" s="57"/>
      <c r="D313" s="57"/>
      <c r="E313" s="57"/>
      <c r="F313" s="57"/>
      <c r="G313" s="57"/>
      <c r="H313" s="57"/>
      <c r="I313" s="57"/>
      <c r="J313" s="57"/>
      <c r="K313" s="57"/>
      <c r="L313" s="57"/>
      <c r="M313" s="57"/>
      <c r="N313" s="57"/>
      <c r="O313" s="57"/>
    </row>
    <row r="314" spans="1:15">
      <c r="A314" s="57"/>
      <c r="B314" s="57"/>
      <c r="C314" s="57"/>
      <c r="D314" s="57"/>
      <c r="E314" s="57"/>
      <c r="F314" s="57"/>
      <c r="G314" s="57"/>
      <c r="H314" s="57"/>
      <c r="I314" s="57"/>
      <c r="J314" s="57"/>
      <c r="K314" s="57"/>
      <c r="L314" s="57"/>
      <c r="M314" s="57"/>
      <c r="N314" s="57"/>
      <c r="O314" s="57"/>
    </row>
    <row r="315" spans="1:15">
      <c r="A315" s="57"/>
      <c r="B315" s="57"/>
      <c r="C315" s="57"/>
      <c r="D315" s="57"/>
      <c r="E315" s="57"/>
      <c r="F315" s="57"/>
      <c r="G315" s="57"/>
      <c r="H315" s="57"/>
      <c r="I315" s="57"/>
      <c r="J315" s="57"/>
      <c r="K315" s="57"/>
      <c r="L315" s="57"/>
      <c r="M315" s="57"/>
      <c r="N315" s="57"/>
      <c r="O315" s="57"/>
    </row>
    <row r="316" spans="1:15">
      <c r="A316" s="57"/>
      <c r="B316" s="57"/>
      <c r="C316" s="57"/>
      <c r="D316" s="57"/>
      <c r="E316" s="57"/>
      <c r="F316" s="57"/>
      <c r="G316" s="57"/>
      <c r="H316" s="57"/>
      <c r="I316" s="57"/>
      <c r="J316" s="57"/>
      <c r="K316" s="57"/>
      <c r="L316" s="57"/>
      <c r="M316" s="57"/>
      <c r="N316" s="57"/>
      <c r="O316" s="57"/>
    </row>
    <row r="317" spans="1:15">
      <c r="A317" s="57"/>
      <c r="B317" s="57"/>
      <c r="C317" s="57"/>
      <c r="D317" s="57"/>
      <c r="E317" s="57"/>
      <c r="F317" s="57"/>
      <c r="G317" s="57"/>
      <c r="H317" s="57"/>
      <c r="I317" s="57"/>
      <c r="J317" s="57"/>
      <c r="K317" s="57"/>
      <c r="L317" s="57"/>
      <c r="M317" s="57"/>
      <c r="N317" s="57"/>
      <c r="O317" s="57"/>
    </row>
    <row r="318" spans="1:15">
      <c r="A318" s="57"/>
      <c r="B318" s="57"/>
      <c r="C318" s="57"/>
      <c r="D318" s="57"/>
      <c r="E318" s="57"/>
      <c r="F318" s="57"/>
      <c r="G318" s="57"/>
      <c r="H318" s="57"/>
      <c r="I318" s="57"/>
      <c r="J318" s="57"/>
      <c r="K318" s="57"/>
      <c r="L318" s="57"/>
      <c r="M318" s="57"/>
      <c r="N318" s="57"/>
      <c r="O318" s="57"/>
    </row>
    <row r="319" spans="1:15">
      <c r="A319" s="57"/>
      <c r="B319" s="57"/>
      <c r="C319" s="57"/>
      <c r="D319" s="57"/>
      <c r="E319" s="57"/>
      <c r="F319" s="57"/>
      <c r="G319" s="57"/>
      <c r="H319" s="57"/>
      <c r="I319" s="57"/>
      <c r="J319" s="57"/>
      <c r="K319" s="57"/>
      <c r="L319" s="57"/>
      <c r="M319" s="57"/>
      <c r="N319" s="57"/>
      <c r="O319" s="57"/>
    </row>
    <row r="320" spans="1:15">
      <c r="A320" s="57"/>
      <c r="B320" s="57"/>
      <c r="C320" s="57"/>
      <c r="D320" s="57"/>
      <c r="E320" s="57"/>
      <c r="F320" s="57"/>
      <c r="G320" s="57"/>
      <c r="H320" s="57"/>
      <c r="I320" s="57"/>
      <c r="J320" s="57"/>
      <c r="K320" s="57"/>
      <c r="L320" s="57"/>
      <c r="M320" s="57"/>
      <c r="N320" s="57"/>
      <c r="O320" s="57"/>
    </row>
    <row r="321" spans="1:15">
      <c r="A321" s="57"/>
      <c r="B321" s="57"/>
      <c r="C321" s="57"/>
      <c r="D321" s="57"/>
      <c r="E321" s="57"/>
      <c r="F321" s="57"/>
      <c r="G321" s="57"/>
      <c r="H321" s="57"/>
      <c r="I321" s="57"/>
      <c r="J321" s="57"/>
      <c r="K321" s="57"/>
      <c r="L321" s="57"/>
      <c r="M321" s="57"/>
      <c r="N321" s="57"/>
      <c r="O321" s="57"/>
    </row>
    <row r="322" spans="1:15">
      <c r="A322" s="57"/>
      <c r="B322" s="57"/>
      <c r="C322" s="57"/>
      <c r="D322" s="57"/>
      <c r="E322" s="57"/>
      <c r="F322" s="57"/>
      <c r="G322" s="57"/>
      <c r="H322" s="57"/>
      <c r="I322" s="57"/>
      <c r="J322" s="57"/>
      <c r="K322" s="57"/>
      <c r="L322" s="57"/>
      <c r="M322" s="57"/>
      <c r="N322" s="57"/>
      <c r="O322" s="57"/>
    </row>
    <row r="323" spans="1:15">
      <c r="A323" s="57"/>
      <c r="B323" s="57"/>
      <c r="C323" s="57"/>
      <c r="D323" s="57"/>
      <c r="E323" s="57"/>
      <c r="F323" s="57"/>
      <c r="G323" s="57"/>
      <c r="H323" s="57"/>
      <c r="I323" s="57"/>
      <c r="J323" s="57"/>
      <c r="K323" s="57"/>
      <c r="L323" s="57"/>
      <c r="M323" s="57"/>
      <c r="N323" s="57"/>
      <c r="O323" s="57"/>
    </row>
    <row r="324" spans="1:15">
      <c r="A324" s="57"/>
      <c r="B324" s="57"/>
      <c r="C324" s="57"/>
      <c r="D324" s="57"/>
      <c r="E324" s="57"/>
      <c r="F324" s="57"/>
      <c r="G324" s="57"/>
      <c r="H324" s="57"/>
      <c r="I324" s="57"/>
      <c r="J324" s="57"/>
      <c r="K324" s="57"/>
      <c r="L324" s="57"/>
      <c r="M324" s="57"/>
      <c r="N324" s="57"/>
      <c r="O324" s="57"/>
    </row>
    <row r="325" spans="1:15">
      <c r="A325" s="57"/>
      <c r="B325" s="57"/>
      <c r="C325" s="57"/>
      <c r="D325" s="57"/>
      <c r="E325" s="57"/>
      <c r="F325" s="57"/>
      <c r="G325" s="57"/>
      <c r="H325" s="57"/>
      <c r="I325" s="57"/>
      <c r="J325" s="57"/>
      <c r="K325" s="57"/>
      <c r="L325" s="57"/>
      <c r="M325" s="57"/>
      <c r="N325" s="57"/>
      <c r="O325" s="57"/>
    </row>
    <row r="326" spans="1:15">
      <c r="A326" s="57"/>
      <c r="B326" s="57"/>
      <c r="C326" s="57"/>
      <c r="D326" s="57"/>
      <c r="E326" s="57"/>
      <c r="F326" s="57"/>
      <c r="G326" s="57"/>
      <c r="H326" s="57"/>
      <c r="I326" s="57"/>
      <c r="J326" s="57"/>
      <c r="K326" s="57"/>
      <c r="L326" s="57"/>
      <c r="M326" s="57"/>
      <c r="N326" s="57"/>
      <c r="O326" s="57"/>
    </row>
    <row r="327" spans="1:15">
      <c r="A327" s="57"/>
      <c r="B327" s="57"/>
      <c r="C327" s="57"/>
      <c r="D327" s="57"/>
      <c r="E327" s="57"/>
      <c r="F327" s="57"/>
      <c r="G327" s="57"/>
      <c r="H327" s="57"/>
      <c r="I327" s="57"/>
      <c r="J327" s="57"/>
      <c r="K327" s="57"/>
      <c r="L327" s="57"/>
      <c r="M327" s="57"/>
      <c r="N327" s="57"/>
      <c r="O327" s="57"/>
    </row>
    <row r="328" spans="1:15">
      <c r="A328" s="57"/>
      <c r="B328" s="57"/>
      <c r="C328" s="57"/>
      <c r="D328" s="57"/>
      <c r="E328" s="57"/>
      <c r="F328" s="57"/>
      <c r="G328" s="57"/>
      <c r="H328" s="57"/>
      <c r="I328" s="57"/>
      <c r="J328" s="57"/>
      <c r="K328" s="57"/>
      <c r="L328" s="57"/>
      <c r="M328" s="57"/>
      <c r="N328" s="57"/>
      <c r="O328" s="57"/>
    </row>
    <row r="329" spans="1:15">
      <c r="A329" s="57"/>
      <c r="B329" s="57"/>
      <c r="C329" s="57"/>
      <c r="D329" s="57"/>
      <c r="E329" s="57"/>
      <c r="F329" s="57"/>
      <c r="G329" s="57"/>
      <c r="H329" s="57"/>
      <c r="I329" s="57"/>
      <c r="J329" s="57"/>
      <c r="K329" s="57"/>
      <c r="L329" s="57"/>
      <c r="M329" s="57"/>
      <c r="N329" s="57"/>
      <c r="O329" s="57"/>
    </row>
    <row r="330" spans="1:15">
      <c r="A330" s="57"/>
      <c r="B330" s="57"/>
      <c r="C330" s="57"/>
      <c r="D330" s="57"/>
      <c r="E330" s="57"/>
      <c r="F330" s="57"/>
      <c r="G330" s="57"/>
      <c r="H330" s="57"/>
      <c r="I330" s="57"/>
      <c r="J330" s="57"/>
      <c r="K330" s="57"/>
      <c r="L330" s="57"/>
      <c r="M330" s="57"/>
      <c r="N330" s="57"/>
      <c r="O330" s="57"/>
    </row>
    <row r="331" spans="1:15">
      <c r="A331" s="57"/>
      <c r="B331" s="57"/>
      <c r="C331" s="57"/>
      <c r="D331" s="57"/>
      <c r="E331" s="57"/>
      <c r="F331" s="57"/>
      <c r="G331" s="57"/>
      <c r="H331" s="57"/>
      <c r="I331" s="57"/>
      <c r="J331" s="57"/>
      <c r="K331" s="57"/>
      <c r="L331" s="57"/>
      <c r="M331" s="57"/>
      <c r="N331" s="57"/>
      <c r="O331" s="57"/>
    </row>
    <row r="332" spans="1:15">
      <c r="A332" s="57"/>
      <c r="B332" s="57"/>
      <c r="C332" s="57"/>
      <c r="D332" s="57"/>
      <c r="E332" s="57"/>
      <c r="F332" s="57"/>
      <c r="G332" s="57"/>
      <c r="H332" s="57"/>
      <c r="I332" s="57"/>
      <c r="J332" s="57"/>
      <c r="K332" s="57"/>
      <c r="L332" s="57"/>
      <c r="M332" s="57"/>
      <c r="N332" s="57"/>
      <c r="O332" s="57"/>
    </row>
    <row r="333" spans="1:15">
      <c r="A333" s="57"/>
      <c r="B333" s="57"/>
      <c r="C333" s="57"/>
      <c r="D333" s="57"/>
      <c r="E333" s="57"/>
      <c r="F333" s="57"/>
      <c r="G333" s="57"/>
      <c r="H333" s="57"/>
      <c r="I333" s="57"/>
      <c r="J333" s="57"/>
      <c r="K333" s="57"/>
      <c r="L333" s="57"/>
      <c r="M333" s="57"/>
      <c r="N333" s="57"/>
      <c r="O333" s="57"/>
    </row>
    <row r="334" spans="1:15">
      <c r="A334" s="57"/>
      <c r="B334" s="57"/>
      <c r="C334" s="57"/>
      <c r="D334" s="57"/>
      <c r="E334" s="57"/>
      <c r="F334" s="57"/>
      <c r="G334" s="57"/>
      <c r="H334" s="57"/>
      <c r="I334" s="57"/>
      <c r="J334" s="57"/>
      <c r="K334" s="57"/>
      <c r="L334" s="57"/>
      <c r="M334" s="57"/>
      <c r="N334" s="57"/>
      <c r="O334" s="57"/>
    </row>
    <row r="335" spans="1:15">
      <c r="A335" s="57"/>
      <c r="B335" s="57"/>
      <c r="C335" s="57"/>
      <c r="D335" s="57"/>
      <c r="E335" s="57"/>
      <c r="F335" s="57"/>
      <c r="G335" s="57"/>
      <c r="H335" s="57"/>
      <c r="I335" s="57"/>
      <c r="J335" s="57"/>
      <c r="K335" s="57"/>
      <c r="L335" s="57"/>
      <c r="M335" s="57"/>
      <c r="N335" s="57"/>
      <c r="O335" s="57"/>
    </row>
    <row r="336" spans="1:15">
      <c r="A336" s="57"/>
      <c r="B336" s="57"/>
      <c r="C336" s="57"/>
      <c r="D336" s="57"/>
      <c r="E336" s="57"/>
      <c r="F336" s="57"/>
      <c r="G336" s="57"/>
      <c r="H336" s="57"/>
      <c r="I336" s="57"/>
      <c r="J336" s="57"/>
      <c r="K336" s="57"/>
      <c r="L336" s="57"/>
      <c r="M336" s="57"/>
      <c r="N336" s="57"/>
      <c r="O336" s="57"/>
    </row>
    <row r="337" spans="1:15">
      <c r="A337" s="57"/>
      <c r="B337" s="57"/>
      <c r="C337" s="57"/>
      <c r="D337" s="57"/>
      <c r="E337" s="57"/>
      <c r="F337" s="57"/>
      <c r="G337" s="57"/>
      <c r="H337" s="57"/>
      <c r="I337" s="57"/>
      <c r="J337" s="57"/>
      <c r="K337" s="57"/>
      <c r="L337" s="57"/>
      <c r="M337" s="57"/>
      <c r="N337" s="57"/>
      <c r="O337" s="57"/>
    </row>
    <row r="338" spans="1:15">
      <c r="A338" s="57"/>
      <c r="B338" s="57"/>
      <c r="C338" s="57"/>
      <c r="D338" s="57"/>
      <c r="E338" s="57"/>
      <c r="F338" s="57"/>
      <c r="G338" s="57"/>
      <c r="H338" s="57"/>
      <c r="I338" s="57"/>
      <c r="J338" s="57"/>
      <c r="K338" s="57"/>
      <c r="L338" s="57"/>
      <c r="M338" s="57"/>
      <c r="N338" s="57"/>
      <c r="O338" s="57"/>
    </row>
    <row r="339" spans="1:15">
      <c r="A339" s="57"/>
      <c r="B339" s="57"/>
      <c r="C339" s="57"/>
      <c r="D339" s="57"/>
      <c r="E339" s="57"/>
      <c r="F339" s="57"/>
      <c r="G339" s="57"/>
      <c r="H339" s="57"/>
      <c r="I339" s="57"/>
      <c r="J339" s="57"/>
      <c r="K339" s="57"/>
      <c r="L339" s="57"/>
      <c r="M339" s="57"/>
      <c r="N339" s="57"/>
      <c r="O339" s="57"/>
    </row>
    <row r="340" spans="1:15">
      <c r="A340" s="57"/>
      <c r="B340" s="57"/>
      <c r="C340" s="57"/>
      <c r="D340" s="57"/>
      <c r="E340" s="57"/>
      <c r="F340" s="57"/>
      <c r="G340" s="57"/>
      <c r="H340" s="57"/>
      <c r="I340" s="57"/>
      <c r="J340" s="57"/>
      <c r="K340" s="57"/>
      <c r="L340" s="57"/>
      <c r="M340" s="57"/>
      <c r="N340" s="57"/>
      <c r="O340" s="57"/>
    </row>
    <row r="341" spans="1:15">
      <c r="A341" s="57"/>
      <c r="B341" s="57"/>
      <c r="C341" s="57"/>
      <c r="D341" s="57"/>
      <c r="E341" s="57"/>
      <c r="F341" s="57"/>
      <c r="G341" s="57"/>
      <c r="H341" s="57"/>
      <c r="I341" s="57"/>
      <c r="J341" s="57"/>
      <c r="K341" s="57"/>
      <c r="L341" s="57"/>
      <c r="M341" s="57"/>
      <c r="N341" s="57"/>
      <c r="O341" s="57"/>
    </row>
    <row r="342" spans="1:15">
      <c r="A342" s="57"/>
      <c r="B342" s="57"/>
      <c r="C342" s="57"/>
      <c r="D342" s="57"/>
      <c r="E342" s="57"/>
      <c r="F342" s="57"/>
      <c r="G342" s="57"/>
      <c r="H342" s="57"/>
      <c r="I342" s="57"/>
      <c r="J342" s="57"/>
      <c r="K342" s="57"/>
      <c r="L342" s="57"/>
      <c r="M342" s="57"/>
      <c r="N342" s="57"/>
      <c r="O342" s="57"/>
    </row>
    <row r="343" spans="1:15">
      <c r="A343" s="57"/>
      <c r="B343" s="57"/>
      <c r="C343" s="57"/>
      <c r="D343" s="57"/>
      <c r="E343" s="57"/>
      <c r="F343" s="57"/>
      <c r="G343" s="57"/>
      <c r="H343" s="57"/>
      <c r="I343" s="57"/>
      <c r="J343" s="57"/>
      <c r="K343" s="57"/>
      <c r="L343" s="57"/>
      <c r="M343" s="57"/>
      <c r="N343" s="57"/>
      <c r="O343" s="57"/>
    </row>
    <row r="344" spans="1:15">
      <c r="A344" s="57"/>
      <c r="B344" s="57"/>
      <c r="C344" s="57"/>
      <c r="D344" s="57"/>
      <c r="E344" s="57"/>
      <c r="F344" s="57"/>
      <c r="G344" s="57"/>
      <c r="H344" s="57"/>
      <c r="I344" s="57"/>
      <c r="J344" s="57"/>
      <c r="K344" s="57"/>
      <c r="L344" s="57"/>
      <c r="M344" s="57"/>
      <c r="N344" s="57"/>
      <c r="O344" s="57"/>
    </row>
    <row r="345" spans="1:15">
      <c r="A345" s="57"/>
      <c r="B345" s="57"/>
      <c r="C345" s="57"/>
      <c r="D345" s="57"/>
      <c r="E345" s="57"/>
      <c r="F345" s="57"/>
      <c r="G345" s="57"/>
      <c r="H345" s="57"/>
      <c r="I345" s="57"/>
      <c r="J345" s="57"/>
      <c r="K345" s="57"/>
      <c r="L345" s="57"/>
      <c r="M345" s="57"/>
      <c r="N345" s="57"/>
      <c r="O345" s="57"/>
    </row>
    <row r="346" spans="1:15">
      <c r="A346" s="57"/>
      <c r="B346" s="57"/>
      <c r="C346" s="57"/>
      <c r="D346" s="57"/>
      <c r="E346" s="57"/>
      <c r="F346" s="57"/>
      <c r="G346" s="57"/>
      <c r="H346" s="57"/>
      <c r="I346" s="57"/>
      <c r="J346" s="57"/>
      <c r="K346" s="57"/>
      <c r="L346" s="57"/>
      <c r="M346" s="57"/>
      <c r="N346" s="57"/>
      <c r="O346" s="57"/>
    </row>
    <row r="347" spans="1:15">
      <c r="A347" s="57"/>
      <c r="B347" s="57"/>
      <c r="C347" s="57"/>
      <c r="D347" s="57"/>
      <c r="E347" s="57"/>
      <c r="F347" s="57"/>
      <c r="G347" s="57"/>
      <c r="H347" s="57"/>
      <c r="I347" s="57"/>
      <c r="J347" s="57"/>
      <c r="K347" s="57"/>
      <c r="L347" s="57"/>
      <c r="M347" s="57"/>
      <c r="N347" s="57"/>
      <c r="O347" s="57"/>
    </row>
    <row r="348" spans="1:15">
      <c r="A348" s="57"/>
      <c r="B348" s="57"/>
      <c r="C348" s="57"/>
      <c r="D348" s="57"/>
      <c r="E348" s="57"/>
      <c r="F348" s="57"/>
      <c r="G348" s="57"/>
      <c r="H348" s="57"/>
      <c r="I348" s="57"/>
      <c r="J348" s="57"/>
      <c r="K348" s="57"/>
      <c r="L348" s="57"/>
      <c r="M348" s="57"/>
      <c r="N348" s="57"/>
      <c r="O348" s="57"/>
    </row>
    <row r="349" spans="1:15">
      <c r="A349" s="57"/>
      <c r="B349" s="57"/>
      <c r="C349" s="57"/>
      <c r="D349" s="57"/>
      <c r="E349" s="57"/>
      <c r="F349" s="57"/>
      <c r="G349" s="57"/>
      <c r="H349" s="57"/>
      <c r="I349" s="57"/>
      <c r="J349" s="57"/>
      <c r="K349" s="57"/>
      <c r="L349" s="57"/>
      <c r="M349" s="57"/>
      <c r="N349" s="57"/>
      <c r="O349" s="57"/>
    </row>
    <row r="350" spans="1:15">
      <c r="A350" s="57"/>
      <c r="B350" s="57"/>
      <c r="C350" s="57"/>
      <c r="D350" s="57"/>
      <c r="E350" s="57"/>
      <c r="F350" s="57"/>
      <c r="G350" s="57"/>
      <c r="H350" s="57"/>
      <c r="I350" s="57"/>
      <c r="J350" s="57"/>
      <c r="K350" s="57"/>
      <c r="L350" s="57"/>
      <c r="M350" s="57"/>
      <c r="N350" s="57"/>
      <c r="O350" s="57"/>
    </row>
    <row r="351" spans="1:15">
      <c r="A351" s="57"/>
      <c r="B351" s="57"/>
      <c r="C351" s="57"/>
      <c r="D351" s="57"/>
      <c r="E351" s="57"/>
      <c r="F351" s="57"/>
      <c r="G351" s="57"/>
      <c r="H351" s="57"/>
      <c r="I351" s="57"/>
      <c r="J351" s="57"/>
      <c r="K351" s="57"/>
      <c r="L351" s="57"/>
      <c r="M351" s="57"/>
      <c r="N351" s="57"/>
      <c r="O351" s="57"/>
    </row>
    <row r="352" spans="1:15">
      <c r="A352" s="57"/>
      <c r="B352" s="57"/>
      <c r="C352" s="57"/>
      <c r="D352" s="57"/>
      <c r="E352" s="57"/>
      <c r="F352" s="57"/>
      <c r="G352" s="57"/>
      <c r="H352" s="57"/>
      <c r="I352" s="57"/>
      <c r="J352" s="57"/>
      <c r="K352" s="57"/>
      <c r="L352" s="57"/>
      <c r="M352" s="57"/>
      <c r="N352" s="57"/>
      <c r="O352" s="57"/>
    </row>
    <row r="353" spans="1:15">
      <c r="A353" s="57"/>
      <c r="B353" s="57"/>
      <c r="C353" s="57"/>
      <c r="D353" s="57"/>
      <c r="E353" s="57"/>
      <c r="F353" s="57"/>
      <c r="G353" s="57"/>
      <c r="H353" s="57"/>
      <c r="I353" s="57"/>
      <c r="J353" s="57"/>
      <c r="K353" s="57"/>
      <c r="L353" s="57"/>
      <c r="M353" s="57"/>
      <c r="N353" s="57"/>
      <c r="O353" s="57"/>
    </row>
    <row r="354" spans="1:15">
      <c r="A354" s="57"/>
      <c r="B354" s="57"/>
      <c r="C354" s="57"/>
      <c r="D354" s="57"/>
      <c r="E354" s="57"/>
      <c r="F354" s="57"/>
      <c r="G354" s="57"/>
      <c r="H354" s="57"/>
      <c r="I354" s="57"/>
      <c r="J354" s="57"/>
      <c r="K354" s="57"/>
      <c r="L354" s="57"/>
      <c r="M354" s="57"/>
      <c r="N354" s="57"/>
      <c r="O354" s="57"/>
    </row>
    <row r="355" spans="1:15">
      <c r="A355" s="57"/>
      <c r="B355" s="57"/>
      <c r="C355" s="57"/>
      <c r="D355" s="57"/>
      <c r="E355" s="57"/>
      <c r="F355" s="57"/>
      <c r="G355" s="57"/>
      <c r="H355" s="57"/>
      <c r="I355" s="57"/>
      <c r="J355" s="57"/>
      <c r="K355" s="57"/>
      <c r="L355" s="57"/>
      <c r="M355" s="57"/>
      <c r="N355" s="57"/>
      <c r="O355" s="57"/>
    </row>
    <row r="356" spans="1:15">
      <c r="A356" s="57"/>
      <c r="B356" s="57"/>
      <c r="C356" s="57"/>
      <c r="D356" s="57"/>
      <c r="E356" s="57"/>
      <c r="F356" s="57"/>
      <c r="G356" s="57"/>
      <c r="H356" s="57"/>
      <c r="I356" s="57"/>
      <c r="J356" s="57"/>
      <c r="K356" s="57"/>
      <c r="L356" s="57"/>
      <c r="M356" s="57"/>
      <c r="N356" s="57"/>
      <c r="O356" s="57"/>
    </row>
    <row r="357" spans="1:15">
      <c r="A357" s="57"/>
      <c r="B357" s="57"/>
      <c r="C357" s="57"/>
      <c r="D357" s="57"/>
      <c r="E357" s="57"/>
      <c r="F357" s="57"/>
      <c r="G357" s="57"/>
      <c r="H357" s="57"/>
      <c r="I357" s="57"/>
      <c r="J357" s="57"/>
      <c r="K357" s="57"/>
      <c r="L357" s="57"/>
      <c r="M357" s="57"/>
      <c r="N357" s="57"/>
      <c r="O357" s="57"/>
    </row>
    <row r="358" spans="1:15">
      <c r="A358" s="57"/>
      <c r="B358" s="57"/>
      <c r="C358" s="57"/>
      <c r="D358" s="57"/>
      <c r="E358" s="57"/>
      <c r="F358" s="57"/>
      <c r="G358" s="57"/>
      <c r="H358" s="57"/>
      <c r="I358" s="57"/>
      <c r="J358" s="57"/>
      <c r="K358" s="57"/>
      <c r="L358" s="57"/>
      <c r="M358" s="57"/>
      <c r="N358" s="57"/>
      <c r="O358" s="57"/>
    </row>
    <row r="359" spans="1:15">
      <c r="A359" s="57"/>
      <c r="B359" s="57"/>
      <c r="C359" s="57"/>
      <c r="D359" s="57"/>
      <c r="E359" s="57"/>
      <c r="F359" s="57"/>
      <c r="G359" s="57"/>
      <c r="H359" s="57"/>
      <c r="I359" s="57"/>
      <c r="J359" s="57"/>
      <c r="K359" s="57"/>
      <c r="L359" s="57"/>
      <c r="M359" s="57"/>
      <c r="N359" s="57"/>
      <c r="O359" s="57"/>
    </row>
    <row r="360" spans="1:15">
      <c r="A360" s="57"/>
      <c r="B360" s="57"/>
      <c r="C360" s="57"/>
      <c r="D360" s="57"/>
      <c r="E360" s="57"/>
      <c r="F360" s="57"/>
      <c r="G360" s="57"/>
      <c r="H360" s="57"/>
      <c r="I360" s="57"/>
      <c r="J360" s="57"/>
      <c r="K360" s="57"/>
      <c r="L360" s="57"/>
      <c r="M360" s="57"/>
      <c r="N360" s="57"/>
      <c r="O360" s="57"/>
    </row>
    <row r="361" spans="1:15">
      <c r="A361" s="57"/>
      <c r="B361" s="57"/>
      <c r="C361" s="57"/>
      <c r="D361" s="57"/>
      <c r="E361" s="57"/>
      <c r="F361" s="57"/>
      <c r="G361" s="57"/>
      <c r="H361" s="57"/>
      <c r="I361" s="57"/>
      <c r="J361" s="57"/>
      <c r="K361" s="57"/>
      <c r="L361" s="57"/>
      <c r="M361" s="57"/>
      <c r="N361" s="57"/>
      <c r="O361" s="57"/>
    </row>
    <row r="362" spans="1:15">
      <c r="A362" s="57"/>
      <c r="B362" s="57"/>
      <c r="C362" s="57"/>
      <c r="D362" s="57"/>
      <c r="E362" s="57"/>
      <c r="F362" s="57"/>
      <c r="G362" s="57"/>
      <c r="H362" s="57"/>
      <c r="I362" s="57"/>
      <c r="J362" s="57"/>
      <c r="K362" s="57"/>
      <c r="L362" s="57"/>
      <c r="M362" s="57"/>
      <c r="N362" s="57"/>
      <c r="O362" s="57"/>
    </row>
    <row r="363" spans="1:15">
      <c r="A363" s="57"/>
      <c r="B363" s="57"/>
      <c r="C363" s="57"/>
      <c r="D363" s="57"/>
      <c r="E363" s="57"/>
      <c r="F363" s="57"/>
      <c r="G363" s="57"/>
      <c r="H363" s="57"/>
      <c r="I363" s="57"/>
      <c r="J363" s="57"/>
      <c r="K363" s="57"/>
      <c r="L363" s="57"/>
      <c r="M363" s="57"/>
      <c r="N363" s="57"/>
      <c r="O363" s="57"/>
    </row>
    <row r="364" spans="1:15">
      <c r="A364" s="57"/>
      <c r="B364" s="57"/>
      <c r="C364" s="57"/>
      <c r="D364" s="57"/>
      <c r="E364" s="57"/>
      <c r="F364" s="57"/>
      <c r="G364" s="57"/>
      <c r="H364" s="57"/>
      <c r="I364" s="57"/>
      <c r="J364" s="57"/>
      <c r="K364" s="57"/>
      <c r="L364" s="57"/>
      <c r="M364" s="57"/>
      <c r="N364" s="57"/>
      <c r="O364" s="57"/>
    </row>
    <row r="365" spans="1:15">
      <c r="A365" s="57"/>
      <c r="B365" s="57"/>
      <c r="C365" s="57"/>
      <c r="D365" s="57"/>
      <c r="E365" s="57"/>
      <c r="F365" s="57"/>
      <c r="G365" s="57"/>
      <c r="H365" s="57"/>
      <c r="I365" s="57"/>
      <c r="J365" s="57"/>
      <c r="K365" s="57"/>
      <c r="L365" s="57"/>
      <c r="M365" s="57"/>
      <c r="N365" s="57"/>
      <c r="O365" s="57"/>
    </row>
    <row r="366" spans="1:15">
      <c r="A366" s="57"/>
      <c r="B366" s="57"/>
      <c r="C366" s="57"/>
      <c r="D366" s="57"/>
      <c r="E366" s="57"/>
      <c r="F366" s="57"/>
      <c r="G366" s="57"/>
      <c r="H366" s="57"/>
      <c r="I366" s="57"/>
      <c r="J366" s="57"/>
      <c r="K366" s="57"/>
      <c r="L366" s="57"/>
      <c r="M366" s="57"/>
      <c r="N366" s="57"/>
      <c r="O366" s="57"/>
    </row>
    <row r="367" spans="1:15">
      <c r="A367" s="57"/>
      <c r="B367" s="57"/>
      <c r="C367" s="57"/>
      <c r="D367" s="57"/>
      <c r="E367" s="57"/>
      <c r="F367" s="57"/>
      <c r="G367" s="57"/>
      <c r="H367" s="57"/>
      <c r="I367" s="57"/>
      <c r="J367" s="57"/>
      <c r="K367" s="57"/>
      <c r="L367" s="57"/>
      <c r="M367" s="57"/>
      <c r="N367" s="57"/>
      <c r="O367" s="57"/>
    </row>
    <row r="368" spans="1:15">
      <c r="A368" s="57"/>
      <c r="B368" s="57"/>
      <c r="C368" s="57"/>
      <c r="D368" s="57"/>
      <c r="E368" s="57"/>
      <c r="F368" s="57"/>
      <c r="G368" s="57"/>
      <c r="H368" s="57"/>
      <c r="I368" s="57"/>
      <c r="J368" s="57"/>
      <c r="K368" s="57"/>
      <c r="L368" s="57"/>
      <c r="M368" s="57"/>
      <c r="N368" s="57"/>
      <c r="O368" s="57"/>
    </row>
    <row r="369" spans="1:15">
      <c r="A369" s="57"/>
      <c r="B369" s="57"/>
      <c r="C369" s="57"/>
      <c r="D369" s="57"/>
      <c r="E369" s="57"/>
      <c r="F369" s="57"/>
      <c r="G369" s="57"/>
      <c r="H369" s="57"/>
      <c r="I369" s="57"/>
      <c r="J369" s="57"/>
      <c r="K369" s="57"/>
      <c r="L369" s="57"/>
      <c r="M369" s="57"/>
      <c r="N369" s="57"/>
      <c r="O369" s="57"/>
    </row>
    <row r="370" spans="1:15">
      <c r="A370" s="57"/>
      <c r="B370" s="57"/>
      <c r="C370" s="57"/>
      <c r="D370" s="57"/>
      <c r="E370" s="57"/>
      <c r="F370" s="57"/>
      <c r="G370" s="57"/>
      <c r="H370" s="57"/>
      <c r="I370" s="57"/>
      <c r="J370" s="57"/>
      <c r="K370" s="57"/>
      <c r="L370" s="57"/>
      <c r="M370" s="57"/>
      <c r="N370" s="57"/>
      <c r="O370" s="57"/>
    </row>
    <row r="371" spans="1:15">
      <c r="A371" s="57"/>
      <c r="B371" s="57"/>
      <c r="C371" s="57"/>
      <c r="D371" s="57"/>
      <c r="E371" s="57"/>
      <c r="F371" s="57"/>
      <c r="G371" s="57"/>
      <c r="H371" s="57"/>
      <c r="I371" s="57"/>
      <c r="J371" s="57"/>
      <c r="K371" s="57"/>
      <c r="L371" s="57"/>
      <c r="M371" s="57"/>
      <c r="N371" s="57"/>
      <c r="O371" s="57"/>
    </row>
    <row r="372" spans="1:15">
      <c r="A372" s="57"/>
      <c r="B372" s="57"/>
      <c r="C372" s="57"/>
      <c r="D372" s="57"/>
      <c r="E372" s="57"/>
      <c r="F372" s="57"/>
      <c r="G372" s="57"/>
      <c r="H372" s="57"/>
      <c r="I372" s="57"/>
      <c r="J372" s="57"/>
      <c r="K372" s="57"/>
      <c r="L372" s="57"/>
      <c r="M372" s="57"/>
      <c r="N372" s="57"/>
      <c r="O372" s="57"/>
    </row>
    <row r="373" spans="1:15">
      <c r="A373" s="57"/>
      <c r="B373" s="57"/>
      <c r="C373" s="57"/>
      <c r="D373" s="57"/>
      <c r="E373" s="57"/>
      <c r="F373" s="57"/>
      <c r="G373" s="57"/>
      <c r="H373" s="57"/>
      <c r="I373" s="57"/>
      <c r="J373" s="57"/>
      <c r="K373" s="57"/>
      <c r="L373" s="57"/>
      <c r="M373" s="57"/>
      <c r="N373" s="57"/>
      <c r="O373" s="57"/>
    </row>
    <row r="374" spans="1:15">
      <c r="A374" s="57"/>
      <c r="B374" s="57"/>
      <c r="C374" s="57"/>
      <c r="D374" s="57"/>
      <c r="E374" s="57"/>
      <c r="F374" s="57"/>
      <c r="G374" s="57"/>
      <c r="H374" s="57"/>
      <c r="I374" s="57"/>
      <c r="J374" s="57"/>
      <c r="K374" s="57"/>
      <c r="L374" s="57"/>
      <c r="M374" s="57"/>
      <c r="N374" s="57"/>
      <c r="O374" s="57"/>
    </row>
    <row r="375" spans="1:15">
      <c r="A375" s="57"/>
      <c r="B375" s="57"/>
      <c r="C375" s="57"/>
      <c r="D375" s="57"/>
      <c r="E375" s="57"/>
      <c r="F375" s="57"/>
      <c r="G375" s="57"/>
      <c r="H375" s="57"/>
      <c r="I375" s="57"/>
      <c r="J375" s="57"/>
      <c r="K375" s="57"/>
      <c r="L375" s="57"/>
      <c r="M375" s="57"/>
      <c r="N375" s="57"/>
      <c r="O375" s="57"/>
    </row>
    <row r="376" spans="1:15">
      <c r="A376" s="57"/>
      <c r="B376" s="57"/>
      <c r="C376" s="57"/>
      <c r="D376" s="57"/>
      <c r="E376" s="57"/>
      <c r="F376" s="57"/>
      <c r="G376" s="57"/>
      <c r="H376" s="57"/>
      <c r="I376" s="57"/>
      <c r="J376" s="57"/>
      <c r="K376" s="57"/>
      <c r="L376" s="57"/>
      <c r="M376" s="57"/>
      <c r="N376" s="57"/>
      <c r="O376" s="57"/>
    </row>
    <row r="377" spans="1:15">
      <c r="A377" s="57"/>
      <c r="B377" s="57"/>
      <c r="C377" s="57"/>
      <c r="D377" s="57"/>
      <c r="E377" s="57"/>
      <c r="F377" s="57"/>
      <c r="G377" s="57"/>
      <c r="H377" s="57"/>
      <c r="I377" s="57"/>
      <c r="J377" s="57"/>
      <c r="K377" s="57"/>
      <c r="L377" s="57"/>
      <c r="M377" s="57"/>
      <c r="N377" s="57"/>
      <c r="O377" s="57"/>
    </row>
    <row r="378" spans="1:15">
      <c r="A378" s="57"/>
      <c r="B378" s="57"/>
      <c r="C378" s="57"/>
      <c r="D378" s="57"/>
      <c r="E378" s="57"/>
      <c r="F378" s="57"/>
      <c r="G378" s="57"/>
      <c r="H378" s="57"/>
      <c r="I378" s="57"/>
      <c r="J378" s="57"/>
      <c r="K378" s="57"/>
      <c r="L378" s="57"/>
      <c r="M378" s="57"/>
      <c r="N378" s="57"/>
      <c r="O378" s="57"/>
    </row>
    <row r="379" spans="1:15">
      <c r="A379" s="57"/>
      <c r="B379" s="57"/>
      <c r="C379" s="57"/>
      <c r="D379" s="57"/>
      <c r="E379" s="57"/>
      <c r="F379" s="57"/>
      <c r="G379" s="57"/>
      <c r="H379" s="57"/>
      <c r="I379" s="57"/>
      <c r="J379" s="57"/>
      <c r="K379" s="57"/>
      <c r="L379" s="57"/>
      <c r="M379" s="57"/>
      <c r="N379" s="57"/>
      <c r="O379" s="57"/>
    </row>
    <row r="380" spans="1:15">
      <c r="A380" s="57"/>
      <c r="B380" s="57"/>
      <c r="C380" s="57"/>
      <c r="D380" s="57"/>
      <c r="E380" s="57"/>
      <c r="F380" s="57"/>
      <c r="G380" s="57"/>
      <c r="H380" s="57"/>
      <c r="I380" s="57"/>
      <c r="J380" s="57"/>
      <c r="K380" s="57"/>
      <c r="L380" s="57"/>
      <c r="M380" s="57"/>
      <c r="N380" s="57"/>
      <c r="O380" s="57"/>
    </row>
    <row r="381" spans="1:15">
      <c r="A381" s="57"/>
      <c r="B381" s="57"/>
      <c r="C381" s="57"/>
      <c r="D381" s="57"/>
      <c r="E381" s="57"/>
      <c r="F381" s="57"/>
      <c r="G381" s="57"/>
      <c r="H381" s="57"/>
      <c r="I381" s="57"/>
      <c r="J381" s="57"/>
      <c r="K381" s="57"/>
      <c r="L381" s="57"/>
      <c r="M381" s="57"/>
      <c r="N381" s="57"/>
      <c r="O381" s="57"/>
    </row>
    <row r="382" spans="1:15">
      <c r="A382" s="57"/>
      <c r="B382" s="57"/>
      <c r="C382" s="57"/>
      <c r="D382" s="57"/>
      <c r="E382" s="57"/>
      <c r="F382" s="57"/>
      <c r="G382" s="57"/>
      <c r="H382" s="57"/>
      <c r="I382" s="57"/>
      <c r="J382" s="57"/>
      <c r="K382" s="57"/>
      <c r="L382" s="57"/>
      <c r="M382" s="57"/>
      <c r="N382" s="57"/>
      <c r="O382" s="57"/>
    </row>
    <row r="383" spans="1:15">
      <c r="A383" s="57"/>
      <c r="B383" s="57"/>
      <c r="C383" s="57"/>
      <c r="D383" s="57"/>
      <c r="E383" s="57"/>
      <c r="F383" s="57"/>
      <c r="G383" s="57"/>
      <c r="H383" s="57"/>
      <c r="I383" s="57"/>
      <c r="J383" s="57"/>
      <c r="K383" s="57"/>
      <c r="L383" s="57"/>
      <c r="M383" s="57"/>
      <c r="N383" s="57"/>
      <c r="O383" s="57"/>
    </row>
    <row r="384" spans="1:15">
      <c r="A384" s="57"/>
      <c r="B384" s="57"/>
      <c r="C384" s="57"/>
      <c r="D384" s="57"/>
      <c r="E384" s="57"/>
      <c r="F384" s="57"/>
      <c r="G384" s="57"/>
      <c r="H384" s="57"/>
      <c r="I384" s="57"/>
      <c r="J384" s="57"/>
      <c r="K384" s="57"/>
      <c r="L384" s="57"/>
      <c r="M384" s="57"/>
      <c r="N384" s="57"/>
      <c r="O384" s="57"/>
    </row>
    <row r="385" spans="1:15">
      <c r="A385" s="57"/>
      <c r="B385" s="57"/>
      <c r="C385" s="57"/>
      <c r="D385" s="57"/>
      <c r="E385" s="57"/>
      <c r="F385" s="57"/>
      <c r="G385" s="57"/>
      <c r="H385" s="57"/>
      <c r="I385" s="57"/>
      <c r="J385" s="57"/>
      <c r="K385" s="57"/>
      <c r="L385" s="57"/>
      <c r="M385" s="57"/>
      <c r="N385" s="57"/>
      <c r="O385" s="57"/>
    </row>
    <row r="386" spans="1:15">
      <c r="A386" s="57"/>
      <c r="B386" s="57"/>
      <c r="C386" s="57"/>
      <c r="D386" s="57"/>
      <c r="E386" s="57"/>
      <c r="F386" s="57"/>
      <c r="G386" s="57"/>
      <c r="H386" s="57"/>
      <c r="I386" s="57"/>
      <c r="J386" s="57"/>
      <c r="K386" s="57"/>
      <c r="L386" s="57"/>
      <c r="M386" s="57"/>
      <c r="N386" s="57"/>
      <c r="O386" s="57"/>
    </row>
    <row r="387" spans="1:15">
      <c r="A387" s="57"/>
      <c r="B387" s="57"/>
      <c r="C387" s="57"/>
      <c r="D387" s="57"/>
      <c r="E387" s="57"/>
      <c r="F387" s="57"/>
      <c r="G387" s="57"/>
      <c r="H387" s="57"/>
      <c r="I387" s="57"/>
      <c r="J387" s="57"/>
      <c r="K387" s="57"/>
      <c r="L387" s="57"/>
      <c r="M387" s="57"/>
      <c r="N387" s="57"/>
      <c r="O387" s="57"/>
    </row>
    <row r="388" spans="1:15">
      <c r="A388" s="57"/>
      <c r="B388" s="57"/>
      <c r="C388" s="57"/>
      <c r="D388" s="57"/>
      <c r="E388" s="57"/>
      <c r="F388" s="57"/>
      <c r="G388" s="57"/>
      <c r="H388" s="57"/>
      <c r="I388" s="57"/>
      <c r="J388" s="57"/>
      <c r="K388" s="57"/>
      <c r="L388" s="57"/>
      <c r="M388" s="57"/>
      <c r="N388" s="57"/>
      <c r="O388" s="57"/>
    </row>
    <row r="389" spans="1:15">
      <c r="A389" s="57"/>
      <c r="B389" s="57"/>
      <c r="C389" s="57"/>
      <c r="D389" s="57"/>
      <c r="E389" s="57"/>
      <c r="F389" s="57"/>
      <c r="G389" s="57"/>
      <c r="H389" s="57"/>
      <c r="I389" s="57"/>
      <c r="J389" s="57"/>
      <c r="K389" s="57"/>
      <c r="L389" s="57"/>
      <c r="M389" s="57"/>
      <c r="N389" s="57"/>
      <c r="O389" s="57"/>
    </row>
    <row r="390" spans="1:15">
      <c r="A390" s="57"/>
      <c r="B390" s="57"/>
      <c r="C390" s="57"/>
      <c r="D390" s="57"/>
      <c r="E390" s="57"/>
      <c r="F390" s="57"/>
      <c r="G390" s="57"/>
      <c r="H390" s="57"/>
      <c r="I390" s="57"/>
      <c r="J390" s="57"/>
      <c r="K390" s="57"/>
      <c r="L390" s="57"/>
      <c r="M390" s="57"/>
      <c r="N390" s="57"/>
      <c r="O390" s="57"/>
    </row>
    <row r="391" spans="1:15">
      <c r="A391" s="57"/>
      <c r="B391" s="57"/>
      <c r="C391" s="57"/>
      <c r="D391" s="57"/>
      <c r="E391" s="57"/>
      <c r="F391" s="57"/>
      <c r="G391" s="57"/>
      <c r="H391" s="57"/>
      <c r="I391" s="57"/>
      <c r="J391" s="57"/>
      <c r="K391" s="57"/>
      <c r="L391" s="57"/>
      <c r="M391" s="57"/>
      <c r="N391" s="57"/>
      <c r="O391" s="57"/>
    </row>
    <row r="392" spans="1:15">
      <c r="A392" s="57"/>
      <c r="B392" s="57"/>
      <c r="C392" s="57"/>
      <c r="D392" s="57"/>
      <c r="E392" s="57"/>
      <c r="F392" s="57"/>
      <c r="G392" s="57"/>
      <c r="H392" s="57"/>
      <c r="I392" s="57"/>
      <c r="J392" s="57"/>
      <c r="K392" s="57"/>
      <c r="L392" s="57"/>
      <c r="M392" s="57"/>
      <c r="N392" s="57"/>
      <c r="O392" s="57"/>
    </row>
    <row r="393" spans="1:15">
      <c r="A393" s="57"/>
      <c r="B393" s="57"/>
      <c r="C393" s="57"/>
      <c r="D393" s="57"/>
      <c r="E393" s="57"/>
      <c r="F393" s="57"/>
      <c r="G393" s="57"/>
      <c r="H393" s="57"/>
      <c r="I393" s="57"/>
      <c r="J393" s="57"/>
      <c r="K393" s="57"/>
      <c r="L393" s="57"/>
      <c r="M393" s="57"/>
      <c r="N393" s="57"/>
      <c r="O393" s="57"/>
    </row>
    <row r="394" spans="1:15">
      <c r="A394" s="57"/>
      <c r="B394" s="57"/>
      <c r="C394" s="57"/>
      <c r="D394" s="57"/>
      <c r="E394" s="57"/>
      <c r="F394" s="57"/>
      <c r="G394" s="57"/>
      <c r="H394" s="57"/>
      <c r="I394" s="57"/>
      <c r="J394" s="57"/>
      <c r="K394" s="57"/>
      <c r="L394" s="57"/>
      <c r="M394" s="57"/>
      <c r="N394" s="57"/>
      <c r="O394" s="57"/>
    </row>
    <row r="395" spans="1:15">
      <c r="A395" s="57"/>
      <c r="B395" s="57"/>
      <c r="C395" s="57"/>
      <c r="D395" s="57"/>
      <c r="E395" s="57"/>
      <c r="F395" s="57"/>
      <c r="G395" s="57"/>
      <c r="H395" s="57"/>
      <c r="I395" s="57"/>
      <c r="J395" s="57"/>
      <c r="K395" s="57"/>
      <c r="L395" s="57"/>
      <c r="M395" s="57"/>
      <c r="N395" s="57"/>
      <c r="O395" s="57"/>
    </row>
    <row r="396" spans="1:15">
      <c r="A396" s="57"/>
      <c r="B396" s="57"/>
      <c r="C396" s="57"/>
      <c r="D396" s="57"/>
      <c r="E396" s="57"/>
      <c r="F396" s="57"/>
      <c r="G396" s="57"/>
      <c r="H396" s="57"/>
      <c r="I396" s="57"/>
      <c r="J396" s="57"/>
      <c r="K396" s="57"/>
      <c r="L396" s="57"/>
      <c r="M396" s="57"/>
      <c r="N396" s="57"/>
      <c r="O396" s="57"/>
    </row>
    <row r="397" spans="1:15">
      <c r="A397" s="57"/>
      <c r="B397" s="57"/>
      <c r="C397" s="57"/>
      <c r="D397" s="57"/>
      <c r="E397" s="57"/>
      <c r="F397" s="57"/>
      <c r="G397" s="57"/>
      <c r="H397" s="57"/>
      <c r="I397" s="57"/>
      <c r="J397" s="57"/>
      <c r="K397" s="57"/>
      <c r="L397" s="57"/>
      <c r="M397" s="57"/>
      <c r="N397" s="57"/>
      <c r="O397" s="57"/>
    </row>
    <row r="398" spans="1:15">
      <c r="A398" s="57"/>
      <c r="B398" s="57"/>
      <c r="C398" s="57"/>
      <c r="D398" s="57"/>
      <c r="E398" s="57"/>
      <c r="F398" s="57"/>
      <c r="G398" s="57"/>
      <c r="H398" s="57"/>
      <c r="I398" s="57"/>
      <c r="J398" s="57"/>
      <c r="K398" s="57"/>
      <c r="L398" s="57"/>
      <c r="M398" s="57"/>
      <c r="N398" s="57"/>
      <c r="O398" s="57"/>
    </row>
    <row r="399" spans="1:15">
      <c r="A399" s="57"/>
      <c r="B399" s="57"/>
      <c r="C399" s="57"/>
      <c r="D399" s="57"/>
      <c r="E399" s="57"/>
      <c r="F399" s="57"/>
      <c r="G399" s="57"/>
      <c r="H399" s="57"/>
      <c r="I399" s="57"/>
      <c r="J399" s="57"/>
      <c r="K399" s="57"/>
      <c r="L399" s="57"/>
      <c r="M399" s="57"/>
      <c r="N399" s="57"/>
      <c r="O399" s="57"/>
    </row>
    <row r="400" spans="1:15">
      <c r="A400" s="57"/>
      <c r="B400" s="57"/>
      <c r="C400" s="57"/>
      <c r="D400" s="57"/>
      <c r="E400" s="57"/>
      <c r="F400" s="57"/>
      <c r="G400" s="57"/>
      <c r="H400" s="57"/>
      <c r="I400" s="57"/>
      <c r="J400" s="57"/>
      <c r="K400" s="57"/>
      <c r="L400" s="57"/>
      <c r="M400" s="57"/>
      <c r="N400" s="57"/>
      <c r="O400" s="57"/>
    </row>
    <row r="401" spans="1:15">
      <c r="A401" s="57"/>
      <c r="B401" s="57"/>
      <c r="C401" s="57"/>
      <c r="D401" s="57"/>
      <c r="E401" s="57"/>
      <c r="F401" s="57"/>
      <c r="G401" s="57"/>
      <c r="H401" s="57"/>
      <c r="I401" s="57"/>
      <c r="J401" s="57"/>
      <c r="K401" s="57"/>
      <c r="L401" s="57"/>
      <c r="M401" s="57"/>
      <c r="N401" s="57"/>
      <c r="O401" s="57"/>
    </row>
    <row r="402" spans="1:15">
      <c r="A402" s="57"/>
      <c r="B402" s="57"/>
      <c r="C402" s="57"/>
      <c r="D402" s="57"/>
      <c r="E402" s="57"/>
      <c r="F402" s="57"/>
      <c r="G402" s="57"/>
      <c r="H402" s="57"/>
      <c r="I402" s="57"/>
      <c r="J402" s="57"/>
      <c r="K402" s="57"/>
      <c r="L402" s="57"/>
      <c r="M402" s="57"/>
      <c r="N402" s="57"/>
      <c r="O402" s="57"/>
    </row>
    <row r="403" spans="1:15">
      <c r="A403" s="57"/>
      <c r="B403" s="57"/>
      <c r="C403" s="57"/>
      <c r="D403" s="57"/>
      <c r="E403" s="57"/>
      <c r="F403" s="57"/>
      <c r="G403" s="57"/>
      <c r="H403" s="57"/>
      <c r="I403" s="57"/>
      <c r="J403" s="57"/>
      <c r="K403" s="57"/>
      <c r="L403" s="57"/>
      <c r="M403" s="57"/>
      <c r="N403" s="57"/>
      <c r="O403" s="57"/>
    </row>
    <row r="404" spans="1:15">
      <c r="A404" s="57"/>
      <c r="B404" s="57"/>
      <c r="C404" s="57"/>
      <c r="D404" s="57"/>
      <c r="E404" s="57"/>
      <c r="F404" s="57"/>
      <c r="G404" s="57"/>
      <c r="H404" s="57"/>
      <c r="I404" s="57"/>
      <c r="J404" s="57"/>
      <c r="K404" s="57"/>
      <c r="L404" s="57"/>
      <c r="M404" s="57"/>
      <c r="N404" s="57"/>
      <c r="O404" s="57"/>
    </row>
    <row r="405" spans="1:15">
      <c r="A405" s="57"/>
      <c r="B405" s="57"/>
      <c r="C405" s="57"/>
      <c r="D405" s="57"/>
      <c r="E405" s="57"/>
      <c r="F405" s="57"/>
      <c r="G405" s="57"/>
      <c r="H405" s="57"/>
      <c r="I405" s="57"/>
      <c r="J405" s="57"/>
      <c r="K405" s="57"/>
      <c r="L405" s="57"/>
      <c r="M405" s="57"/>
      <c r="N405" s="57"/>
      <c r="O405" s="57"/>
    </row>
    <row r="406" spans="1:15">
      <c r="A406" s="57"/>
      <c r="B406" s="57"/>
      <c r="C406" s="57"/>
      <c r="D406" s="57"/>
      <c r="E406" s="57"/>
      <c r="F406" s="57"/>
      <c r="G406" s="57"/>
      <c r="H406" s="57"/>
      <c r="I406" s="57"/>
      <c r="J406" s="57"/>
      <c r="K406" s="57"/>
      <c r="L406" s="57"/>
      <c r="M406" s="57"/>
      <c r="N406" s="57"/>
      <c r="O406" s="57"/>
    </row>
    <row r="407" spans="1:15">
      <c r="A407" s="57"/>
      <c r="B407" s="57"/>
      <c r="C407" s="57"/>
      <c r="D407" s="57"/>
      <c r="E407" s="57"/>
      <c r="F407" s="57"/>
      <c r="G407" s="57"/>
      <c r="H407" s="57"/>
      <c r="I407" s="57"/>
      <c r="J407" s="57"/>
      <c r="K407" s="57"/>
      <c r="L407" s="57"/>
      <c r="M407" s="57"/>
      <c r="N407" s="57"/>
      <c r="O407" s="57"/>
    </row>
    <row r="408" spans="1:15">
      <c r="A408" s="57"/>
      <c r="B408" s="57"/>
      <c r="C408" s="57"/>
      <c r="D408" s="57"/>
      <c r="E408" s="57"/>
      <c r="F408" s="57"/>
      <c r="G408" s="57"/>
      <c r="H408" s="57"/>
      <c r="I408" s="57"/>
      <c r="J408" s="57"/>
      <c r="K408" s="57"/>
      <c r="L408" s="57"/>
      <c r="M408" s="57"/>
      <c r="N408" s="57"/>
      <c r="O408" s="57"/>
    </row>
    <row r="409" spans="1:15">
      <c r="A409" s="57"/>
      <c r="B409" s="57"/>
      <c r="C409" s="57"/>
      <c r="D409" s="57"/>
      <c r="E409" s="57"/>
      <c r="F409" s="57"/>
      <c r="G409" s="57"/>
      <c r="H409" s="57"/>
      <c r="I409" s="57"/>
      <c r="J409" s="57"/>
      <c r="K409" s="57"/>
      <c r="L409" s="57"/>
      <c r="M409" s="57"/>
      <c r="N409" s="57"/>
      <c r="O409" s="57"/>
    </row>
    <row r="410" spans="1:15">
      <c r="A410" s="57"/>
      <c r="B410" s="57"/>
      <c r="C410" s="57"/>
      <c r="D410" s="57"/>
      <c r="E410" s="57"/>
      <c r="F410" s="57"/>
      <c r="G410" s="57"/>
      <c r="H410" s="57"/>
      <c r="I410" s="57"/>
      <c r="J410" s="57"/>
      <c r="K410" s="57"/>
      <c r="L410" s="57"/>
      <c r="M410" s="57"/>
      <c r="N410" s="57"/>
      <c r="O410" s="57"/>
    </row>
    <row r="411" spans="1:15">
      <c r="A411" s="57"/>
      <c r="B411" s="57"/>
      <c r="C411" s="57"/>
      <c r="D411" s="57"/>
      <c r="E411" s="57"/>
      <c r="F411" s="57"/>
      <c r="G411" s="57"/>
      <c r="H411" s="57"/>
      <c r="I411" s="57"/>
      <c r="J411" s="57"/>
      <c r="K411" s="57"/>
      <c r="L411" s="57"/>
      <c r="M411" s="57"/>
      <c r="N411" s="57"/>
      <c r="O411" s="57"/>
    </row>
    <row r="412" spans="1:15">
      <c r="A412" s="57"/>
      <c r="B412" s="57"/>
      <c r="C412" s="57"/>
      <c r="D412" s="57"/>
      <c r="E412" s="57"/>
      <c r="F412" s="57"/>
      <c r="G412" s="57"/>
      <c r="H412" s="57"/>
      <c r="I412" s="57"/>
      <c r="J412" s="57"/>
      <c r="K412" s="57"/>
      <c r="L412" s="57"/>
      <c r="M412" s="57"/>
      <c r="N412" s="57"/>
      <c r="O412" s="57"/>
    </row>
    <row r="413" spans="1:15">
      <c r="A413" s="57"/>
      <c r="B413" s="57"/>
      <c r="C413" s="57"/>
      <c r="D413" s="57"/>
      <c r="E413" s="57"/>
      <c r="F413" s="57"/>
      <c r="G413" s="57"/>
      <c r="H413" s="57"/>
      <c r="I413" s="57"/>
      <c r="J413" s="57"/>
      <c r="K413" s="57"/>
      <c r="L413" s="57"/>
      <c r="M413" s="57"/>
      <c r="N413" s="57"/>
      <c r="O413" s="57"/>
    </row>
    <row r="414" spans="1:15">
      <c r="A414" s="57"/>
      <c r="B414" s="57"/>
      <c r="C414" s="57"/>
      <c r="D414" s="57"/>
      <c r="E414" s="57"/>
      <c r="F414" s="57"/>
      <c r="G414" s="57"/>
      <c r="H414" s="57"/>
      <c r="I414" s="57"/>
      <c r="J414" s="57"/>
      <c r="K414" s="57"/>
      <c r="L414" s="57"/>
      <c r="M414" s="57"/>
      <c r="N414" s="57"/>
      <c r="O414" s="57"/>
    </row>
    <row r="415" spans="1:15">
      <c r="A415" s="57"/>
      <c r="B415" s="57"/>
      <c r="C415" s="57"/>
      <c r="D415" s="57"/>
      <c r="E415" s="57"/>
      <c r="F415" s="57"/>
      <c r="G415" s="57"/>
      <c r="H415" s="57"/>
      <c r="I415" s="57"/>
      <c r="J415" s="57"/>
      <c r="K415" s="57"/>
      <c r="L415" s="57"/>
      <c r="M415" s="57"/>
      <c r="N415" s="57"/>
      <c r="O415" s="57"/>
    </row>
    <row r="416" spans="1:15">
      <c r="A416" s="57"/>
      <c r="B416" s="57"/>
      <c r="C416" s="57"/>
      <c r="D416" s="57"/>
      <c r="E416" s="57"/>
      <c r="F416" s="57"/>
      <c r="G416" s="57"/>
      <c r="H416" s="57"/>
      <c r="I416" s="57"/>
      <c r="J416" s="57"/>
      <c r="K416" s="57"/>
      <c r="L416" s="57"/>
      <c r="M416" s="57"/>
      <c r="N416" s="57"/>
      <c r="O416" s="57"/>
    </row>
    <row r="417" spans="1:15">
      <c r="A417" s="57"/>
      <c r="B417" s="57"/>
      <c r="C417" s="57"/>
      <c r="D417" s="57"/>
      <c r="E417" s="57"/>
      <c r="F417" s="57"/>
      <c r="G417" s="57"/>
      <c r="H417" s="57"/>
      <c r="I417" s="57"/>
      <c r="J417" s="57"/>
      <c r="K417" s="57"/>
      <c r="L417" s="57"/>
      <c r="M417" s="57"/>
      <c r="N417" s="57"/>
      <c r="O417" s="57"/>
    </row>
    <row r="418" spans="1:15">
      <c r="A418" s="57"/>
      <c r="B418" s="57"/>
      <c r="C418" s="57"/>
      <c r="D418" s="57"/>
      <c r="E418" s="57"/>
      <c r="F418" s="57"/>
      <c r="G418" s="57"/>
      <c r="H418" s="57"/>
      <c r="I418" s="57"/>
      <c r="J418" s="57"/>
      <c r="K418" s="57"/>
      <c r="L418" s="57"/>
      <c r="M418" s="57"/>
      <c r="N418" s="57"/>
      <c r="O418" s="57"/>
    </row>
    <row r="419" spans="1:15">
      <c r="A419" s="57"/>
      <c r="B419" s="57"/>
      <c r="C419" s="57"/>
      <c r="D419" s="57"/>
      <c r="E419" s="57"/>
      <c r="F419" s="57"/>
      <c r="G419" s="57"/>
      <c r="H419" s="57"/>
      <c r="I419" s="57"/>
      <c r="J419" s="57"/>
      <c r="K419" s="57"/>
      <c r="L419" s="57"/>
      <c r="M419" s="57"/>
      <c r="N419" s="57"/>
      <c r="O419" s="57"/>
    </row>
    <row r="420" spans="1:15">
      <c r="A420" s="57"/>
      <c r="B420" s="57"/>
      <c r="C420" s="57"/>
      <c r="D420" s="57"/>
      <c r="E420" s="57"/>
      <c r="F420" s="57"/>
      <c r="G420" s="57"/>
      <c r="H420" s="57"/>
      <c r="I420" s="57"/>
      <c r="J420" s="57"/>
      <c r="K420" s="57"/>
      <c r="L420" s="57"/>
      <c r="M420" s="57"/>
      <c r="N420" s="57"/>
      <c r="O420" s="57"/>
    </row>
    <row r="421" spans="1:15">
      <c r="A421" s="57"/>
      <c r="B421" s="57"/>
      <c r="C421" s="57"/>
      <c r="D421" s="57"/>
      <c r="E421" s="57"/>
      <c r="F421" s="57"/>
      <c r="G421" s="57"/>
      <c r="H421" s="57"/>
      <c r="I421" s="57"/>
      <c r="J421" s="57"/>
      <c r="K421" s="57"/>
      <c r="L421" s="57"/>
      <c r="M421" s="57"/>
      <c r="N421" s="57"/>
      <c r="O421" s="57"/>
    </row>
    <row r="422" spans="1:15">
      <c r="A422" s="57"/>
      <c r="B422" s="57"/>
      <c r="C422" s="57"/>
      <c r="D422" s="57"/>
      <c r="E422" s="57"/>
      <c r="F422" s="57"/>
      <c r="G422" s="57"/>
      <c r="H422" s="57"/>
      <c r="I422" s="57"/>
      <c r="J422" s="57"/>
      <c r="K422" s="57"/>
      <c r="L422" s="57"/>
      <c r="M422" s="57"/>
      <c r="N422" s="57"/>
      <c r="O422" s="57"/>
    </row>
    <row r="423" spans="1:15">
      <c r="A423" s="57"/>
      <c r="B423" s="57"/>
      <c r="C423" s="57"/>
      <c r="D423" s="57"/>
      <c r="E423" s="57"/>
      <c r="F423" s="57"/>
      <c r="G423" s="57"/>
      <c r="H423" s="57"/>
      <c r="I423" s="57"/>
      <c r="J423" s="57"/>
      <c r="K423" s="57"/>
      <c r="L423" s="57"/>
      <c r="M423" s="57"/>
      <c r="N423" s="57"/>
      <c r="O423" s="57"/>
    </row>
    <row r="424" spans="1:15">
      <c r="A424" s="57"/>
      <c r="B424" s="57"/>
      <c r="C424" s="57"/>
      <c r="D424" s="57"/>
      <c r="E424" s="57"/>
      <c r="F424" s="57"/>
      <c r="G424" s="57"/>
      <c r="H424" s="57"/>
      <c r="I424" s="57"/>
      <c r="J424" s="57"/>
      <c r="K424" s="57"/>
      <c r="L424" s="57"/>
      <c r="M424" s="57"/>
      <c r="N424" s="57"/>
      <c r="O424" s="57"/>
    </row>
    <row r="425" spans="1:15">
      <c r="A425" s="57"/>
      <c r="B425" s="57"/>
      <c r="C425" s="57"/>
      <c r="D425" s="57"/>
      <c r="E425" s="57"/>
      <c r="F425" s="57"/>
      <c r="G425" s="57"/>
      <c r="H425" s="57"/>
      <c r="I425" s="57"/>
      <c r="J425" s="57"/>
      <c r="K425" s="57"/>
      <c r="L425" s="57"/>
      <c r="M425" s="57"/>
      <c r="N425" s="57"/>
      <c r="O425" s="57"/>
    </row>
    <row r="426" spans="1:15">
      <c r="A426" s="57"/>
      <c r="B426" s="57"/>
      <c r="C426" s="57"/>
      <c r="D426" s="57"/>
      <c r="E426" s="57"/>
      <c r="F426" s="57"/>
      <c r="G426" s="57"/>
      <c r="H426" s="57"/>
      <c r="I426" s="57"/>
      <c r="J426" s="57"/>
      <c r="K426" s="57"/>
      <c r="L426" s="57"/>
      <c r="M426" s="57"/>
      <c r="N426" s="57"/>
      <c r="O426" s="57"/>
    </row>
    <row r="427" spans="1:15">
      <c r="A427" s="57"/>
      <c r="B427" s="57"/>
      <c r="C427" s="57"/>
      <c r="D427" s="57"/>
      <c r="E427" s="57"/>
      <c r="F427" s="57"/>
      <c r="G427" s="57"/>
      <c r="H427" s="57"/>
      <c r="I427" s="57"/>
      <c r="J427" s="57"/>
      <c r="K427" s="57"/>
      <c r="L427" s="57"/>
      <c r="M427" s="57"/>
      <c r="N427" s="57"/>
      <c r="O427" s="57"/>
    </row>
    <row r="428" spans="1:15">
      <c r="A428" s="57"/>
      <c r="B428" s="57"/>
      <c r="C428" s="57"/>
      <c r="D428" s="57"/>
      <c r="E428" s="57"/>
      <c r="F428" s="57"/>
      <c r="G428" s="57"/>
      <c r="H428" s="57"/>
      <c r="I428" s="57"/>
      <c r="J428" s="57"/>
      <c r="K428" s="57"/>
      <c r="L428" s="57"/>
      <c r="M428" s="57"/>
      <c r="N428" s="57"/>
      <c r="O428" s="57"/>
    </row>
    <row r="429" spans="1:15">
      <c r="A429" s="57"/>
      <c r="B429" s="57"/>
      <c r="C429" s="57"/>
      <c r="D429" s="57"/>
      <c r="E429" s="57"/>
      <c r="F429" s="57"/>
      <c r="G429" s="57"/>
      <c r="H429" s="57"/>
      <c r="I429" s="57"/>
      <c r="J429" s="57"/>
      <c r="K429" s="57"/>
      <c r="L429" s="57"/>
      <c r="M429" s="57"/>
      <c r="N429" s="57"/>
      <c r="O429" s="57"/>
    </row>
    <row r="430" spans="1:15">
      <c r="A430" s="57"/>
      <c r="B430" s="57"/>
      <c r="C430" s="57"/>
      <c r="D430" s="57"/>
      <c r="E430" s="57"/>
      <c r="F430" s="57"/>
      <c r="G430" s="57"/>
      <c r="H430" s="57"/>
      <c r="I430" s="57"/>
      <c r="J430" s="57"/>
      <c r="K430" s="57"/>
      <c r="L430" s="57"/>
      <c r="M430" s="57"/>
      <c r="N430" s="57"/>
      <c r="O430" s="57"/>
    </row>
    <row r="431" spans="1:15">
      <c r="A431" s="57"/>
      <c r="B431" s="57"/>
      <c r="C431" s="57"/>
      <c r="D431" s="57"/>
      <c r="E431" s="57"/>
      <c r="F431" s="57"/>
      <c r="G431" s="57"/>
      <c r="H431" s="57"/>
      <c r="I431" s="57"/>
      <c r="J431" s="57"/>
      <c r="K431" s="57"/>
      <c r="L431" s="57"/>
      <c r="M431" s="57"/>
      <c r="N431" s="57"/>
      <c r="O431" s="57"/>
    </row>
    <row r="432" spans="1:15">
      <c r="A432" s="57"/>
      <c r="B432" s="57"/>
      <c r="C432" s="57"/>
      <c r="D432" s="57"/>
      <c r="E432" s="57"/>
      <c r="F432" s="57"/>
      <c r="G432" s="57"/>
      <c r="H432" s="57"/>
      <c r="I432" s="57"/>
      <c r="J432" s="57"/>
      <c r="K432" s="57"/>
      <c r="L432" s="57"/>
      <c r="M432" s="57"/>
      <c r="N432" s="57"/>
      <c r="O432" s="57"/>
    </row>
    <row r="433" spans="1:15">
      <c r="A433" s="57"/>
      <c r="B433" s="57"/>
      <c r="C433" s="57"/>
      <c r="D433" s="57"/>
      <c r="E433" s="57"/>
      <c r="F433" s="57"/>
      <c r="G433" s="57"/>
      <c r="H433" s="57"/>
      <c r="I433" s="57"/>
      <c r="J433" s="57"/>
      <c r="K433" s="57"/>
      <c r="L433" s="57"/>
      <c r="M433" s="57"/>
      <c r="N433" s="57"/>
      <c r="O433" s="57"/>
    </row>
    <row r="434" spans="1:15">
      <c r="A434" s="57"/>
      <c r="B434" s="57"/>
      <c r="C434" s="57"/>
      <c r="D434" s="57"/>
      <c r="E434" s="57"/>
      <c r="F434" s="57"/>
      <c r="G434" s="57"/>
      <c r="H434" s="57"/>
      <c r="I434" s="57"/>
      <c r="J434" s="57"/>
      <c r="K434" s="57"/>
      <c r="L434" s="57"/>
      <c r="M434" s="57"/>
      <c r="N434" s="57"/>
      <c r="O434" s="57"/>
    </row>
    <row r="435" spans="1:15">
      <c r="A435" s="57"/>
      <c r="B435" s="57"/>
      <c r="C435" s="57"/>
      <c r="D435" s="57"/>
      <c r="E435" s="57"/>
      <c r="F435" s="57"/>
      <c r="G435" s="57"/>
      <c r="H435" s="57"/>
      <c r="I435" s="57"/>
      <c r="J435" s="57"/>
      <c r="K435" s="57"/>
      <c r="L435" s="57"/>
      <c r="M435" s="57"/>
      <c r="N435" s="57"/>
      <c r="O435" s="57"/>
    </row>
    <row r="436" spans="1:15">
      <c r="A436" s="57"/>
      <c r="B436" s="57"/>
      <c r="C436" s="57"/>
      <c r="D436" s="57"/>
      <c r="E436" s="57"/>
      <c r="F436" s="57"/>
      <c r="G436" s="57"/>
      <c r="H436" s="57"/>
      <c r="I436" s="57"/>
      <c r="J436" s="57"/>
      <c r="K436" s="57"/>
      <c r="L436" s="57"/>
      <c r="M436" s="57"/>
      <c r="N436" s="57"/>
      <c r="O436" s="57"/>
    </row>
    <row r="437" spans="1:15">
      <c r="A437" s="57"/>
      <c r="B437" s="57"/>
      <c r="C437" s="57"/>
      <c r="D437" s="57"/>
      <c r="E437" s="57"/>
      <c r="F437" s="57"/>
      <c r="G437" s="57"/>
      <c r="H437" s="57"/>
      <c r="I437" s="57"/>
      <c r="J437" s="57"/>
      <c r="K437" s="57"/>
      <c r="L437" s="57"/>
      <c r="M437" s="57"/>
      <c r="N437" s="57"/>
      <c r="O437" s="57"/>
    </row>
    <row r="438" spans="1:15">
      <c r="A438" s="57"/>
      <c r="B438" s="57"/>
      <c r="C438" s="57"/>
      <c r="D438" s="57"/>
      <c r="E438" s="57"/>
      <c r="F438" s="57"/>
      <c r="G438" s="57"/>
      <c r="H438" s="57"/>
      <c r="I438" s="57"/>
      <c r="J438" s="57"/>
      <c r="K438" s="57"/>
      <c r="L438" s="57"/>
      <c r="M438" s="57"/>
      <c r="N438" s="57"/>
      <c r="O438" s="57"/>
    </row>
    <row r="439" spans="1:15">
      <c r="A439" s="57"/>
      <c r="B439" s="57"/>
      <c r="C439" s="57"/>
      <c r="D439" s="57"/>
      <c r="E439" s="57"/>
      <c r="F439" s="57"/>
      <c r="G439" s="57"/>
      <c r="H439" s="57"/>
      <c r="I439" s="57"/>
      <c r="J439" s="57"/>
      <c r="K439" s="57"/>
      <c r="L439" s="57"/>
      <c r="M439" s="57"/>
      <c r="N439" s="57"/>
      <c r="O439" s="57"/>
    </row>
    <row r="440" spans="1:15">
      <c r="A440" s="57"/>
      <c r="B440" s="57"/>
      <c r="C440" s="57"/>
      <c r="D440" s="57"/>
      <c r="E440" s="57"/>
      <c r="F440" s="57"/>
      <c r="G440" s="57"/>
      <c r="H440" s="57"/>
      <c r="I440" s="57"/>
      <c r="J440" s="57"/>
      <c r="K440" s="57"/>
      <c r="L440" s="57"/>
      <c r="M440" s="57"/>
      <c r="N440" s="57"/>
      <c r="O440" s="57"/>
    </row>
    <row r="441" spans="1:15">
      <c r="A441" s="57"/>
      <c r="B441" s="57"/>
      <c r="C441" s="57"/>
      <c r="D441" s="57"/>
      <c r="E441" s="57"/>
      <c r="F441" s="57"/>
      <c r="G441" s="57"/>
      <c r="H441" s="57"/>
      <c r="I441" s="57"/>
      <c r="J441" s="57"/>
      <c r="K441" s="57"/>
      <c r="L441" s="57"/>
      <c r="M441" s="57"/>
      <c r="N441" s="57"/>
      <c r="O441" s="57"/>
    </row>
    <row r="442" spans="1:15">
      <c r="A442" s="57"/>
      <c r="B442" s="57"/>
      <c r="C442" s="57"/>
      <c r="D442" s="57"/>
      <c r="E442" s="57"/>
      <c r="F442" s="57"/>
      <c r="G442" s="57"/>
      <c r="H442" s="57"/>
      <c r="I442" s="57"/>
      <c r="J442" s="57"/>
      <c r="K442" s="57"/>
      <c r="L442" s="57"/>
      <c r="M442" s="57"/>
      <c r="N442" s="57"/>
      <c r="O442" s="57"/>
    </row>
    <row r="443" spans="1:15">
      <c r="A443" s="57"/>
      <c r="B443" s="57"/>
      <c r="C443" s="57"/>
      <c r="D443" s="57"/>
      <c r="E443" s="57"/>
      <c r="F443" s="57"/>
      <c r="G443" s="57"/>
      <c r="H443" s="57"/>
      <c r="I443" s="57"/>
      <c r="J443" s="57"/>
      <c r="K443" s="57"/>
      <c r="L443" s="57"/>
      <c r="M443" s="57"/>
      <c r="N443" s="57"/>
      <c r="O443" s="57"/>
    </row>
    <row r="444" spans="1:15">
      <c r="A444" s="57"/>
      <c r="B444" s="57"/>
      <c r="C444" s="57"/>
      <c r="D444" s="57"/>
      <c r="E444" s="57"/>
      <c r="F444" s="57"/>
      <c r="G444" s="57"/>
      <c r="H444" s="57"/>
      <c r="I444" s="57"/>
      <c r="J444" s="57"/>
      <c r="K444" s="57"/>
      <c r="L444" s="57"/>
      <c r="M444" s="57"/>
      <c r="N444" s="57"/>
      <c r="O444" s="57"/>
    </row>
    <row r="445" spans="1:15">
      <c r="A445" s="57"/>
      <c r="B445" s="57"/>
      <c r="C445" s="57"/>
      <c r="D445" s="57"/>
      <c r="E445" s="57"/>
      <c r="F445" s="57"/>
      <c r="G445" s="57"/>
      <c r="H445" s="57"/>
      <c r="I445" s="57"/>
      <c r="J445" s="57"/>
      <c r="K445" s="57"/>
      <c r="L445" s="57"/>
      <c r="M445" s="57"/>
      <c r="N445" s="57"/>
      <c r="O445" s="57"/>
    </row>
    <row r="446" spans="1:15">
      <c r="A446" s="57"/>
      <c r="B446" s="57"/>
      <c r="C446" s="57"/>
      <c r="D446" s="57"/>
      <c r="E446" s="57"/>
      <c r="F446" s="57"/>
      <c r="G446" s="57"/>
      <c r="H446" s="57"/>
      <c r="I446" s="57"/>
      <c r="J446" s="57"/>
      <c r="K446" s="57"/>
      <c r="L446" s="57"/>
      <c r="M446" s="57"/>
      <c r="N446" s="57"/>
      <c r="O446" s="57"/>
    </row>
    <row r="447" spans="1:15">
      <c r="A447" s="57"/>
      <c r="B447" s="57"/>
      <c r="C447" s="57"/>
      <c r="D447" s="57"/>
      <c r="E447" s="57"/>
      <c r="F447" s="57"/>
      <c r="G447" s="57"/>
      <c r="H447" s="57"/>
      <c r="I447" s="57"/>
      <c r="J447" s="57"/>
      <c r="K447" s="57"/>
      <c r="L447" s="57"/>
      <c r="M447" s="57"/>
      <c r="N447" s="57"/>
      <c r="O447" s="57"/>
    </row>
    <row r="448" spans="1:15">
      <c r="A448" s="57"/>
      <c r="B448" s="57"/>
      <c r="C448" s="57"/>
      <c r="D448" s="57"/>
      <c r="E448" s="57"/>
      <c r="F448" s="57"/>
      <c r="G448" s="57"/>
      <c r="H448" s="57"/>
      <c r="I448" s="57"/>
      <c r="J448" s="57"/>
      <c r="K448" s="57"/>
      <c r="L448" s="57"/>
      <c r="M448" s="57"/>
      <c r="N448" s="57"/>
      <c r="O448" s="57"/>
    </row>
    <row r="449" spans="1:15">
      <c r="A449" s="57"/>
      <c r="B449" s="57"/>
      <c r="C449" s="57"/>
      <c r="D449" s="57"/>
      <c r="E449" s="57"/>
      <c r="F449" s="57"/>
      <c r="G449" s="57"/>
      <c r="H449" s="57"/>
      <c r="I449" s="57"/>
      <c r="J449" s="57"/>
      <c r="K449" s="57"/>
      <c r="L449" s="57"/>
      <c r="M449" s="57"/>
      <c r="N449" s="57"/>
      <c r="O449" s="57"/>
    </row>
    <row r="450" spans="1:15">
      <c r="A450" s="57"/>
      <c r="B450" s="57"/>
      <c r="C450" s="57"/>
      <c r="D450" s="57"/>
      <c r="E450" s="57"/>
      <c r="F450" s="57"/>
      <c r="G450" s="57"/>
      <c r="H450" s="57"/>
      <c r="I450" s="57"/>
      <c r="J450" s="57"/>
      <c r="K450" s="57"/>
      <c r="L450" s="57"/>
      <c r="M450" s="57"/>
      <c r="N450" s="57"/>
      <c r="O450" s="57"/>
    </row>
    <row r="451" spans="1:15">
      <c r="A451" s="57"/>
      <c r="B451" s="57"/>
      <c r="C451" s="57"/>
      <c r="D451" s="57"/>
      <c r="E451" s="57"/>
      <c r="F451" s="57"/>
      <c r="G451" s="57"/>
      <c r="H451" s="57"/>
      <c r="I451" s="57"/>
      <c r="J451" s="57"/>
      <c r="K451" s="57"/>
      <c r="L451" s="57"/>
      <c r="M451" s="57"/>
      <c r="N451" s="57"/>
      <c r="O451" s="57"/>
    </row>
    <row r="452" spans="1:15">
      <c r="A452" s="57"/>
      <c r="B452" s="57"/>
      <c r="C452" s="57"/>
      <c r="D452" s="57"/>
      <c r="E452" s="57"/>
      <c r="F452" s="57"/>
      <c r="G452" s="57"/>
      <c r="H452" s="57"/>
      <c r="I452" s="57"/>
      <c r="J452" s="57"/>
      <c r="K452" s="57"/>
      <c r="L452" s="57"/>
      <c r="M452" s="57"/>
      <c r="N452" s="57"/>
      <c r="O452" s="57"/>
    </row>
    <row r="453" spans="1:15">
      <c r="A453" s="57"/>
      <c r="B453" s="57"/>
      <c r="C453" s="57"/>
      <c r="D453" s="57"/>
      <c r="E453" s="57"/>
      <c r="F453" s="57"/>
      <c r="G453" s="57"/>
      <c r="H453" s="57"/>
      <c r="I453" s="57"/>
      <c r="J453" s="57"/>
      <c r="K453" s="57"/>
      <c r="L453" s="57"/>
      <c r="M453" s="57"/>
      <c r="N453" s="57"/>
      <c r="O453" s="57"/>
    </row>
    <row r="454" spans="1:15">
      <c r="A454" s="57"/>
      <c r="B454" s="57"/>
      <c r="C454" s="57"/>
      <c r="D454" s="57"/>
      <c r="E454" s="57"/>
      <c r="F454" s="57"/>
      <c r="G454" s="57"/>
      <c r="H454" s="57"/>
      <c r="I454" s="57"/>
      <c r="J454" s="57"/>
      <c r="K454" s="57"/>
      <c r="L454" s="57"/>
      <c r="M454" s="57"/>
      <c r="N454" s="57"/>
      <c r="O454" s="57"/>
    </row>
    <row r="455" spans="1:15">
      <c r="A455" s="57"/>
      <c r="B455" s="57"/>
      <c r="C455" s="57"/>
      <c r="D455" s="57"/>
      <c r="E455" s="57"/>
      <c r="F455" s="57"/>
      <c r="G455" s="57"/>
      <c r="H455" s="57"/>
      <c r="I455" s="57"/>
      <c r="J455" s="57"/>
      <c r="K455" s="57"/>
      <c r="L455" s="57"/>
      <c r="M455" s="57"/>
      <c r="N455" s="57"/>
      <c r="O455" s="57"/>
    </row>
    <row r="456" spans="1:15">
      <c r="A456" s="57"/>
      <c r="B456" s="57"/>
      <c r="C456" s="57"/>
      <c r="D456" s="57"/>
      <c r="E456" s="57"/>
      <c r="F456" s="57"/>
      <c r="G456" s="57"/>
      <c r="H456" s="57"/>
      <c r="I456" s="57"/>
      <c r="J456" s="57"/>
      <c r="K456" s="57"/>
      <c r="L456" s="57"/>
      <c r="M456" s="57"/>
      <c r="N456" s="57"/>
      <c r="O456" s="57"/>
    </row>
    <row r="457" spans="1:15">
      <c r="A457" s="57"/>
      <c r="B457" s="57"/>
      <c r="C457" s="57"/>
      <c r="D457" s="57"/>
      <c r="E457" s="57"/>
      <c r="F457" s="57"/>
      <c r="G457" s="57"/>
      <c r="H457" s="57"/>
      <c r="I457" s="57"/>
      <c r="J457" s="57"/>
      <c r="K457" s="57"/>
      <c r="L457" s="57"/>
      <c r="M457" s="57"/>
      <c r="N457" s="57"/>
      <c r="O457" s="57"/>
    </row>
    <row r="458" spans="1:15">
      <c r="A458" s="57"/>
      <c r="B458" s="57"/>
      <c r="C458" s="57"/>
      <c r="D458" s="57"/>
      <c r="E458" s="57"/>
      <c r="F458" s="57"/>
      <c r="G458" s="57"/>
      <c r="H458" s="57"/>
      <c r="I458" s="57"/>
      <c r="J458" s="57"/>
      <c r="K458" s="57"/>
      <c r="L458" s="57"/>
      <c r="M458" s="57"/>
      <c r="N458" s="57"/>
      <c r="O458" s="57"/>
    </row>
    <row r="459" spans="1:15">
      <c r="A459" s="57"/>
      <c r="B459" s="57"/>
      <c r="C459" s="57"/>
      <c r="D459" s="57"/>
      <c r="E459" s="57"/>
      <c r="F459" s="57"/>
      <c r="G459" s="57"/>
      <c r="H459" s="57"/>
      <c r="I459" s="57"/>
      <c r="J459" s="57"/>
      <c r="K459" s="57"/>
      <c r="L459" s="57"/>
      <c r="M459" s="57"/>
      <c r="N459" s="57"/>
      <c r="O459" s="57"/>
    </row>
    <row r="460" spans="1:15">
      <c r="A460" s="57"/>
      <c r="B460" s="57"/>
      <c r="C460" s="57"/>
      <c r="D460" s="57"/>
      <c r="E460" s="57"/>
      <c r="F460" s="57"/>
      <c r="G460" s="57"/>
      <c r="H460" s="57"/>
      <c r="I460" s="57"/>
      <c r="J460" s="57"/>
      <c r="K460" s="57"/>
      <c r="L460" s="57"/>
      <c r="M460" s="57"/>
      <c r="N460" s="57"/>
      <c r="O460" s="57"/>
    </row>
    <row r="461" spans="1:15">
      <c r="A461" s="57"/>
      <c r="B461" s="57"/>
      <c r="C461" s="57"/>
      <c r="D461" s="57"/>
      <c r="E461" s="57"/>
      <c r="F461" s="57"/>
      <c r="G461" s="57"/>
      <c r="H461" s="57"/>
      <c r="I461" s="57"/>
      <c r="J461" s="57"/>
      <c r="K461" s="57"/>
      <c r="L461" s="57"/>
      <c r="M461" s="57"/>
      <c r="N461" s="57"/>
      <c r="O461" s="57"/>
    </row>
    <row r="462" spans="1:15">
      <c r="A462" s="57"/>
      <c r="B462" s="57"/>
      <c r="C462" s="57"/>
      <c r="D462" s="57"/>
      <c r="E462" s="57"/>
      <c r="F462" s="57"/>
      <c r="G462" s="57"/>
      <c r="H462" s="57"/>
      <c r="I462" s="57"/>
      <c r="J462" s="57"/>
      <c r="K462" s="57"/>
      <c r="L462" s="57"/>
      <c r="M462" s="57"/>
      <c r="N462" s="57"/>
      <c r="O462" s="57"/>
    </row>
    <row r="463" spans="1:15">
      <c r="A463" s="57"/>
      <c r="B463" s="57"/>
      <c r="C463" s="57"/>
      <c r="D463" s="57"/>
      <c r="E463" s="57"/>
      <c r="F463" s="57"/>
      <c r="G463" s="57"/>
      <c r="H463" s="57"/>
      <c r="I463" s="57"/>
      <c r="J463" s="57"/>
      <c r="K463" s="57"/>
      <c r="L463" s="57"/>
      <c r="M463" s="57"/>
      <c r="N463" s="57"/>
      <c r="O463" s="57"/>
    </row>
    <row r="464" spans="1:15">
      <c r="A464" s="57"/>
      <c r="B464" s="57"/>
      <c r="C464" s="57"/>
      <c r="D464" s="57"/>
      <c r="E464" s="57"/>
      <c r="F464" s="57"/>
      <c r="G464" s="57"/>
      <c r="H464" s="57"/>
      <c r="I464" s="57"/>
      <c r="J464" s="57"/>
      <c r="K464" s="57"/>
      <c r="L464" s="57"/>
      <c r="M464" s="57"/>
      <c r="N464" s="57"/>
      <c r="O464" s="57"/>
    </row>
    <row r="465" spans="1:15">
      <c r="A465" s="57"/>
      <c r="B465" s="57"/>
      <c r="C465" s="57"/>
      <c r="D465" s="57"/>
      <c r="E465" s="57"/>
      <c r="F465" s="57"/>
      <c r="G465" s="57"/>
      <c r="H465" s="57"/>
      <c r="I465" s="57"/>
      <c r="J465" s="57"/>
      <c r="K465" s="57"/>
      <c r="L465" s="57"/>
      <c r="M465" s="57"/>
      <c r="N465" s="57"/>
      <c r="O465" s="57"/>
    </row>
    <row r="466" spans="1:15">
      <c r="A466" s="57"/>
      <c r="B466" s="57"/>
      <c r="C466" s="57"/>
      <c r="D466" s="57"/>
      <c r="E466" s="57"/>
      <c r="F466" s="57"/>
      <c r="G466" s="57"/>
      <c r="H466" s="57"/>
      <c r="I466" s="57"/>
      <c r="J466" s="57"/>
      <c r="K466" s="57"/>
      <c r="L466" s="57"/>
      <c r="M466" s="57"/>
      <c r="N466" s="57"/>
      <c r="O466" s="57"/>
    </row>
    <row r="467" spans="1:15">
      <c r="A467" s="57"/>
      <c r="B467" s="57"/>
      <c r="C467" s="57"/>
      <c r="D467" s="57"/>
      <c r="E467" s="57"/>
      <c r="F467" s="57"/>
      <c r="G467" s="57"/>
      <c r="H467" s="57"/>
      <c r="I467" s="57"/>
      <c r="J467" s="57"/>
      <c r="K467" s="57"/>
      <c r="L467" s="57"/>
      <c r="M467" s="57"/>
      <c r="N467" s="57"/>
      <c r="O467" s="57"/>
    </row>
    <row r="468" spans="1:15">
      <c r="A468" s="57"/>
      <c r="B468" s="57"/>
      <c r="C468" s="57"/>
      <c r="D468" s="57"/>
      <c r="E468" s="57"/>
      <c r="F468" s="57"/>
      <c r="G468" s="57"/>
      <c r="H468" s="57"/>
      <c r="I468" s="57"/>
      <c r="J468" s="57"/>
      <c r="K468" s="57"/>
      <c r="L468" s="57"/>
      <c r="M468" s="57"/>
      <c r="N468" s="57"/>
      <c r="O468" s="57"/>
    </row>
    <row r="469" spans="1:15">
      <c r="A469" s="57"/>
      <c r="B469" s="57"/>
      <c r="C469" s="57"/>
      <c r="D469" s="57"/>
      <c r="E469" s="57"/>
      <c r="F469" s="57"/>
      <c r="G469" s="57"/>
      <c r="H469" s="57"/>
      <c r="I469" s="57"/>
      <c r="J469" s="57"/>
      <c r="K469" s="57"/>
      <c r="L469" s="57"/>
      <c r="M469" s="57"/>
      <c r="N469" s="57"/>
      <c r="O469" s="57"/>
    </row>
    <row r="470" spans="1:15">
      <c r="A470" s="57"/>
      <c r="B470" s="57"/>
      <c r="C470" s="57"/>
      <c r="D470" s="57"/>
      <c r="E470" s="57"/>
      <c r="F470" s="57"/>
      <c r="G470" s="57"/>
      <c r="H470" s="57"/>
      <c r="I470" s="57"/>
      <c r="J470" s="57"/>
      <c r="K470" s="57"/>
      <c r="L470" s="57"/>
      <c r="M470" s="57"/>
      <c r="N470" s="57"/>
      <c r="O470" s="57"/>
    </row>
    <row r="471" spans="1:15">
      <c r="A471" s="57"/>
      <c r="B471" s="57"/>
      <c r="C471" s="57"/>
      <c r="D471" s="57"/>
      <c r="E471" s="57"/>
      <c r="F471" s="57"/>
      <c r="G471" s="57"/>
      <c r="H471" s="57"/>
      <c r="I471" s="57"/>
      <c r="J471" s="57"/>
      <c r="K471" s="57"/>
      <c r="L471" s="57"/>
      <c r="M471" s="57"/>
      <c r="N471" s="57"/>
      <c r="O471" s="57"/>
    </row>
    <row r="472" spans="1:15">
      <c r="A472" s="57"/>
      <c r="B472" s="57"/>
      <c r="C472" s="57"/>
      <c r="D472" s="57"/>
      <c r="E472" s="57"/>
      <c r="F472" s="57"/>
      <c r="G472" s="57"/>
      <c r="H472" s="57"/>
      <c r="I472" s="57"/>
      <c r="J472" s="57"/>
      <c r="K472" s="57"/>
      <c r="L472" s="57"/>
      <c r="M472" s="57"/>
      <c r="N472" s="57"/>
      <c r="O472" s="57"/>
    </row>
    <row r="473" spans="1:15">
      <c r="A473" s="57"/>
      <c r="B473" s="57"/>
      <c r="C473" s="57"/>
      <c r="D473" s="57"/>
      <c r="E473" s="57"/>
      <c r="F473" s="57"/>
      <c r="G473" s="57"/>
      <c r="H473" s="57"/>
      <c r="I473" s="57"/>
      <c r="J473" s="57"/>
      <c r="K473" s="57"/>
      <c r="L473" s="57"/>
      <c r="M473" s="57"/>
      <c r="N473" s="57"/>
      <c r="O473" s="57"/>
    </row>
    <row r="474" spans="1:15">
      <c r="A474" s="57"/>
      <c r="B474" s="57"/>
      <c r="C474" s="57"/>
      <c r="D474" s="57"/>
      <c r="E474" s="57"/>
      <c r="F474" s="57"/>
      <c r="G474" s="57"/>
      <c r="H474" s="57"/>
      <c r="I474" s="57"/>
      <c r="J474" s="57"/>
      <c r="K474" s="57"/>
      <c r="L474" s="57"/>
      <c r="M474" s="57"/>
      <c r="N474" s="57"/>
      <c r="O474" s="57"/>
    </row>
    <row r="475" spans="1:15">
      <c r="A475" s="57"/>
      <c r="B475" s="57"/>
      <c r="C475" s="57"/>
      <c r="D475" s="57"/>
      <c r="E475" s="57"/>
      <c r="F475" s="57"/>
      <c r="G475" s="57"/>
      <c r="H475" s="57"/>
      <c r="I475" s="57"/>
      <c r="J475" s="57"/>
      <c r="K475" s="57"/>
      <c r="L475" s="57"/>
      <c r="M475" s="57"/>
      <c r="N475" s="57"/>
      <c r="O475" s="57"/>
    </row>
    <row r="476" spans="1:15">
      <c r="A476" s="57"/>
      <c r="B476" s="57"/>
      <c r="C476" s="57"/>
      <c r="D476" s="57"/>
      <c r="E476" s="57"/>
      <c r="F476" s="57"/>
      <c r="G476" s="57"/>
      <c r="H476" s="57"/>
      <c r="I476" s="57"/>
      <c r="J476" s="57"/>
      <c r="K476" s="57"/>
      <c r="L476" s="57"/>
      <c r="M476" s="57"/>
      <c r="N476" s="57"/>
      <c r="O476" s="57"/>
    </row>
    <row r="477" spans="1:15">
      <c r="A477" s="57"/>
      <c r="B477" s="57"/>
      <c r="C477" s="57"/>
      <c r="D477" s="57"/>
      <c r="E477" s="57"/>
      <c r="F477" s="57"/>
      <c r="G477" s="57"/>
      <c r="H477" s="57"/>
      <c r="I477" s="57"/>
      <c r="J477" s="57"/>
      <c r="K477" s="57"/>
      <c r="L477" s="57"/>
      <c r="M477" s="57"/>
      <c r="N477" s="57"/>
      <c r="O477" s="57"/>
    </row>
    <row r="478" spans="1:15">
      <c r="A478" s="57"/>
      <c r="B478" s="57"/>
      <c r="C478" s="57"/>
      <c r="D478" s="57"/>
      <c r="E478" s="57"/>
      <c r="F478" s="57"/>
      <c r="G478" s="57"/>
      <c r="H478" s="57"/>
      <c r="I478" s="57"/>
      <c r="J478" s="57"/>
      <c r="K478" s="57"/>
      <c r="L478" s="57"/>
      <c r="M478" s="57"/>
      <c r="N478" s="57"/>
      <c r="O478" s="57"/>
    </row>
    <row r="479" spans="1:15">
      <c r="A479" s="57"/>
      <c r="B479" s="57"/>
      <c r="C479" s="57"/>
      <c r="D479" s="57"/>
      <c r="E479" s="57"/>
      <c r="F479" s="57"/>
      <c r="G479" s="57"/>
      <c r="H479" s="57"/>
      <c r="I479" s="57"/>
      <c r="J479" s="57"/>
      <c r="K479" s="57"/>
      <c r="L479" s="57"/>
      <c r="M479" s="57"/>
      <c r="N479" s="57"/>
      <c r="O479" s="57"/>
    </row>
    <row r="480" spans="1:15">
      <c r="A480" s="57"/>
      <c r="B480" s="57"/>
      <c r="C480" s="57"/>
      <c r="D480" s="57"/>
      <c r="E480" s="57"/>
      <c r="F480" s="57"/>
      <c r="G480" s="57"/>
      <c r="H480" s="57"/>
      <c r="I480" s="57"/>
      <c r="J480" s="57"/>
      <c r="K480" s="57"/>
      <c r="L480" s="57"/>
      <c r="M480" s="57"/>
      <c r="N480" s="57"/>
      <c r="O480" s="57"/>
    </row>
    <row r="481" spans="1:15">
      <c r="A481" s="57"/>
      <c r="B481" s="57"/>
      <c r="C481" s="57"/>
      <c r="D481" s="57"/>
      <c r="E481" s="57"/>
      <c r="F481" s="57"/>
      <c r="G481" s="57"/>
      <c r="H481" s="57"/>
      <c r="I481" s="57"/>
      <c r="J481" s="57"/>
      <c r="K481" s="57"/>
      <c r="L481" s="57"/>
      <c r="M481" s="57"/>
      <c r="N481" s="57"/>
      <c r="O481" s="57"/>
    </row>
    <row r="482" spans="1:15">
      <c r="A482" s="57"/>
      <c r="B482" s="57"/>
      <c r="C482" s="57"/>
      <c r="D482" s="57"/>
      <c r="E482" s="57"/>
      <c r="F482" s="57"/>
      <c r="G482" s="57"/>
      <c r="H482" s="57"/>
      <c r="I482" s="57"/>
      <c r="J482" s="57"/>
      <c r="K482" s="57"/>
      <c r="L482" s="57"/>
      <c r="M482" s="57"/>
      <c r="N482" s="57"/>
      <c r="O482" s="57"/>
    </row>
    <row r="483" spans="1:15">
      <c r="A483" s="57"/>
      <c r="B483" s="57"/>
      <c r="C483" s="57"/>
      <c r="D483" s="57"/>
      <c r="E483" s="57"/>
      <c r="F483" s="57"/>
      <c r="G483" s="57"/>
      <c r="H483" s="57"/>
      <c r="I483" s="57"/>
      <c r="J483" s="57"/>
      <c r="K483" s="57"/>
      <c r="L483" s="57"/>
      <c r="M483" s="57"/>
      <c r="N483" s="57"/>
      <c r="O483" s="57"/>
    </row>
    <row r="484" spans="1:15">
      <c r="A484" s="57"/>
      <c r="B484" s="57"/>
      <c r="C484" s="57"/>
      <c r="D484" s="57"/>
      <c r="E484" s="57"/>
      <c r="F484" s="57"/>
      <c r="G484" s="57"/>
      <c r="H484" s="57"/>
      <c r="I484" s="57"/>
      <c r="J484" s="57"/>
      <c r="K484" s="57"/>
      <c r="L484" s="57"/>
      <c r="M484" s="57"/>
      <c r="N484" s="57"/>
      <c r="O484" s="57"/>
    </row>
    <row r="485" spans="1:15">
      <c r="A485" s="57"/>
      <c r="B485" s="57"/>
      <c r="C485" s="57"/>
      <c r="D485" s="57"/>
      <c r="E485" s="57"/>
      <c r="F485" s="57"/>
      <c r="G485" s="57"/>
      <c r="H485" s="57"/>
      <c r="I485" s="57"/>
      <c r="J485" s="57"/>
      <c r="K485" s="57"/>
      <c r="L485" s="57"/>
      <c r="M485" s="57"/>
      <c r="N485" s="57"/>
      <c r="O485" s="57"/>
    </row>
    <row r="486" spans="1:15">
      <c r="A486" s="57"/>
      <c r="B486" s="57"/>
      <c r="C486" s="57"/>
      <c r="D486" s="57"/>
      <c r="E486" s="57"/>
      <c r="F486" s="57"/>
      <c r="G486" s="57"/>
      <c r="H486" s="57"/>
      <c r="I486" s="57"/>
      <c r="J486" s="57"/>
      <c r="K486" s="57"/>
      <c r="L486" s="57"/>
      <c r="M486" s="57"/>
      <c r="N486" s="57"/>
      <c r="O486" s="57"/>
    </row>
    <row r="487" spans="1:15">
      <c r="A487" s="57"/>
      <c r="B487" s="57"/>
      <c r="C487" s="57"/>
      <c r="D487" s="57"/>
      <c r="E487" s="57"/>
      <c r="F487" s="57"/>
      <c r="G487" s="57"/>
      <c r="H487" s="57"/>
      <c r="I487" s="57"/>
      <c r="J487" s="57"/>
      <c r="K487" s="57"/>
      <c r="L487" s="57"/>
      <c r="M487" s="57"/>
      <c r="N487" s="57"/>
      <c r="O487" s="57"/>
    </row>
    <row r="488" spans="1:15">
      <c r="A488" s="57"/>
      <c r="B488" s="57"/>
      <c r="C488" s="57"/>
      <c r="D488" s="57"/>
      <c r="E488" s="57"/>
      <c r="F488" s="57"/>
      <c r="G488" s="57"/>
      <c r="H488" s="57"/>
      <c r="I488" s="57"/>
      <c r="J488" s="57"/>
      <c r="K488" s="57"/>
      <c r="L488" s="57"/>
      <c r="M488" s="57"/>
      <c r="N488" s="57"/>
      <c r="O488" s="57"/>
    </row>
    <row r="489" spans="1:15">
      <c r="A489" s="57"/>
      <c r="B489" s="57"/>
      <c r="C489" s="57"/>
      <c r="D489" s="57"/>
      <c r="E489" s="57"/>
      <c r="F489" s="57"/>
      <c r="G489" s="57"/>
      <c r="H489" s="57"/>
      <c r="I489" s="57"/>
      <c r="J489" s="57"/>
      <c r="K489" s="57"/>
      <c r="L489" s="57"/>
      <c r="M489" s="57"/>
      <c r="N489" s="57"/>
      <c r="O489" s="57"/>
    </row>
    <row r="490" spans="1:15">
      <c r="A490" s="57"/>
      <c r="B490" s="57"/>
      <c r="C490" s="57"/>
      <c r="D490" s="57"/>
      <c r="E490" s="57"/>
      <c r="F490" s="57"/>
      <c r="G490" s="57"/>
      <c r="H490" s="57"/>
      <c r="I490" s="57"/>
      <c r="J490" s="57"/>
      <c r="K490" s="57"/>
      <c r="L490" s="57"/>
      <c r="M490" s="57"/>
      <c r="N490" s="57"/>
      <c r="O490" s="57"/>
    </row>
    <row r="491" spans="1:15">
      <c r="A491" s="57"/>
      <c r="B491" s="57"/>
      <c r="C491" s="57"/>
      <c r="D491" s="57"/>
      <c r="E491" s="57"/>
      <c r="F491" s="57"/>
      <c r="G491" s="57"/>
      <c r="H491" s="57"/>
      <c r="I491" s="57"/>
      <c r="J491" s="57"/>
      <c r="K491" s="57"/>
      <c r="L491" s="57"/>
      <c r="M491" s="57"/>
      <c r="N491" s="57"/>
      <c r="O491" s="57"/>
    </row>
    <row r="492" spans="1:15">
      <c r="A492" s="57"/>
      <c r="B492" s="57"/>
      <c r="C492" s="57"/>
      <c r="D492" s="57"/>
      <c r="E492" s="57"/>
      <c r="F492" s="57"/>
      <c r="G492" s="57"/>
      <c r="H492" s="57"/>
      <c r="I492" s="57"/>
      <c r="J492" s="57"/>
      <c r="K492" s="57"/>
      <c r="L492" s="57"/>
      <c r="M492" s="57"/>
      <c r="N492" s="57"/>
      <c r="O492" s="57"/>
    </row>
    <row r="493" spans="1:15">
      <c r="A493" s="57"/>
      <c r="B493" s="57"/>
      <c r="C493" s="57"/>
      <c r="D493" s="57"/>
      <c r="E493" s="57"/>
      <c r="F493" s="57"/>
      <c r="G493" s="57"/>
      <c r="H493" s="57"/>
      <c r="I493" s="57"/>
      <c r="J493" s="57"/>
      <c r="K493" s="57"/>
      <c r="L493" s="57"/>
      <c r="M493" s="57"/>
      <c r="N493" s="57"/>
      <c r="O493" s="57"/>
    </row>
    <row r="494" spans="1:15">
      <c r="A494" s="57"/>
      <c r="B494" s="57"/>
      <c r="C494" s="57"/>
      <c r="D494" s="57"/>
      <c r="E494" s="57"/>
      <c r="F494" s="57"/>
      <c r="G494" s="57"/>
      <c r="H494" s="57"/>
      <c r="I494" s="57"/>
      <c r="J494" s="57"/>
      <c r="K494" s="57"/>
      <c r="L494" s="57"/>
      <c r="M494" s="57"/>
      <c r="N494" s="57"/>
      <c r="O494" s="57"/>
    </row>
    <row r="495" spans="1:15">
      <c r="A495" s="57"/>
      <c r="B495" s="57"/>
      <c r="C495" s="57"/>
      <c r="D495" s="57"/>
      <c r="E495" s="57"/>
      <c r="F495" s="57"/>
      <c r="G495" s="57"/>
      <c r="H495" s="57"/>
      <c r="I495" s="57"/>
      <c r="J495" s="57"/>
      <c r="K495" s="57"/>
      <c r="L495" s="57"/>
      <c r="M495" s="57"/>
      <c r="N495" s="57"/>
      <c r="O495" s="57"/>
    </row>
    <row r="496" spans="1:15">
      <c r="A496" s="57"/>
      <c r="B496" s="57"/>
      <c r="C496" s="57"/>
      <c r="D496" s="57"/>
      <c r="E496" s="57"/>
      <c r="F496" s="57"/>
      <c r="G496" s="57"/>
      <c r="H496" s="57"/>
      <c r="I496" s="57"/>
      <c r="J496" s="57"/>
      <c r="K496" s="57"/>
      <c r="L496" s="57"/>
      <c r="M496" s="57"/>
      <c r="N496" s="57"/>
      <c r="O496" s="57"/>
    </row>
    <row r="497" spans="1:15">
      <c r="A497" s="57"/>
      <c r="B497" s="57"/>
      <c r="C497" s="57"/>
      <c r="D497" s="57"/>
      <c r="E497" s="57"/>
      <c r="F497" s="57"/>
      <c r="G497" s="57"/>
      <c r="H497" s="57"/>
      <c r="I497" s="57"/>
      <c r="J497" s="57"/>
      <c r="K497" s="57"/>
      <c r="L497" s="57"/>
      <c r="M497" s="57"/>
      <c r="N497" s="57"/>
      <c r="O497" s="57"/>
    </row>
    <row r="498" spans="1:15">
      <c r="A498" s="57"/>
      <c r="B498" s="57"/>
      <c r="C498" s="57"/>
      <c r="D498" s="57"/>
      <c r="E498" s="57"/>
      <c r="F498" s="57"/>
      <c r="G498" s="57"/>
      <c r="H498" s="57"/>
      <c r="I498" s="57"/>
      <c r="J498" s="57"/>
      <c r="K498" s="57"/>
      <c r="L498" s="57"/>
      <c r="M498" s="57"/>
      <c r="N498" s="57"/>
      <c r="O498" s="57"/>
    </row>
    <row r="499" spans="1:15">
      <c r="A499" s="57"/>
      <c r="B499" s="57"/>
      <c r="C499" s="57"/>
      <c r="D499" s="57"/>
      <c r="E499" s="57"/>
      <c r="F499" s="57"/>
      <c r="G499" s="57"/>
      <c r="H499" s="57"/>
      <c r="I499" s="57"/>
      <c r="J499" s="57"/>
      <c r="K499" s="57"/>
      <c r="L499" s="57"/>
      <c r="M499" s="57"/>
      <c r="N499" s="57"/>
      <c r="O499" s="57"/>
    </row>
    <row r="500" spans="1:15">
      <c r="A500" s="57"/>
      <c r="B500" s="57"/>
      <c r="C500" s="57"/>
      <c r="D500" s="57"/>
      <c r="E500" s="57"/>
      <c r="F500" s="57"/>
      <c r="G500" s="57"/>
      <c r="H500" s="57"/>
      <c r="I500" s="57"/>
      <c r="J500" s="57"/>
      <c r="K500" s="57"/>
      <c r="L500" s="57"/>
      <c r="M500" s="57"/>
      <c r="N500" s="57"/>
      <c r="O500" s="57"/>
    </row>
    <row r="501" spans="1:15">
      <c r="A501" s="57"/>
      <c r="B501" s="57"/>
      <c r="C501" s="57"/>
      <c r="D501" s="57"/>
      <c r="E501" s="57"/>
      <c r="F501" s="57"/>
      <c r="G501" s="57"/>
      <c r="H501" s="57"/>
      <c r="I501" s="57"/>
      <c r="J501" s="57"/>
      <c r="K501" s="57"/>
      <c r="L501" s="57"/>
      <c r="M501" s="57"/>
      <c r="N501" s="57"/>
      <c r="O501" s="57"/>
    </row>
    <row r="502" spans="1:15">
      <c r="A502" s="57"/>
      <c r="B502" s="57"/>
      <c r="C502" s="57"/>
      <c r="D502" s="57"/>
      <c r="E502" s="57"/>
      <c r="F502" s="57"/>
      <c r="G502" s="57"/>
      <c r="H502" s="57"/>
      <c r="I502" s="57"/>
      <c r="J502" s="57"/>
      <c r="K502" s="57"/>
      <c r="L502" s="57"/>
      <c r="M502" s="57"/>
      <c r="N502" s="57"/>
      <c r="O502" s="57"/>
    </row>
    <row r="503" spans="1:15">
      <c r="A503" s="57"/>
      <c r="B503" s="57"/>
      <c r="C503" s="57"/>
      <c r="D503" s="57"/>
      <c r="E503" s="57"/>
      <c r="F503" s="57"/>
      <c r="G503" s="57"/>
      <c r="H503" s="57"/>
      <c r="I503" s="57"/>
      <c r="J503" s="57"/>
      <c r="K503" s="57"/>
      <c r="L503" s="57"/>
      <c r="M503" s="57"/>
      <c r="N503" s="57"/>
      <c r="O503" s="57"/>
    </row>
    <row r="504" spans="1:15">
      <c r="A504" s="57"/>
      <c r="B504" s="57"/>
      <c r="C504" s="57"/>
      <c r="D504" s="57"/>
      <c r="E504" s="57"/>
      <c r="F504" s="57"/>
      <c r="G504" s="57"/>
      <c r="H504" s="57"/>
      <c r="I504" s="57"/>
      <c r="J504" s="57"/>
      <c r="K504" s="57"/>
      <c r="L504" s="57"/>
      <c r="M504" s="57"/>
      <c r="N504" s="57"/>
      <c r="O504" s="57"/>
    </row>
    <row r="505" spans="1:15">
      <c r="A505" s="57"/>
      <c r="B505" s="57"/>
      <c r="C505" s="57"/>
      <c r="D505" s="57"/>
      <c r="E505" s="57"/>
      <c r="F505" s="57"/>
      <c r="G505" s="57"/>
      <c r="H505" s="57"/>
      <c r="I505" s="57"/>
      <c r="J505" s="57"/>
      <c r="K505" s="57"/>
      <c r="L505" s="57"/>
      <c r="M505" s="57"/>
      <c r="N505" s="57"/>
      <c r="O505" s="57"/>
    </row>
    <row r="506" spans="1:15">
      <c r="A506" s="57"/>
      <c r="B506" s="57"/>
      <c r="C506" s="57"/>
      <c r="D506" s="57"/>
      <c r="E506" s="57"/>
      <c r="F506" s="57"/>
      <c r="G506" s="57"/>
      <c r="H506" s="57"/>
      <c r="I506" s="57"/>
      <c r="J506" s="57"/>
      <c r="K506" s="57"/>
      <c r="L506" s="57"/>
      <c r="M506" s="57"/>
      <c r="N506" s="57"/>
      <c r="O506" s="57"/>
    </row>
    <row r="507" spans="1:15">
      <c r="A507" s="57"/>
      <c r="B507" s="57"/>
      <c r="C507" s="57"/>
      <c r="D507" s="57"/>
      <c r="E507" s="57"/>
      <c r="F507" s="57"/>
      <c r="G507" s="57"/>
      <c r="H507" s="57"/>
      <c r="I507" s="57"/>
      <c r="J507" s="57"/>
      <c r="K507" s="57"/>
      <c r="L507" s="57"/>
      <c r="M507" s="57"/>
      <c r="N507" s="57"/>
      <c r="O507" s="57"/>
    </row>
    <row r="508" spans="1:15">
      <c r="A508" s="57"/>
      <c r="B508" s="57"/>
      <c r="C508" s="57"/>
      <c r="D508" s="57"/>
      <c r="E508" s="57"/>
      <c r="F508" s="57"/>
      <c r="G508" s="57"/>
      <c r="H508" s="57"/>
      <c r="I508" s="57"/>
      <c r="J508" s="57"/>
      <c r="K508" s="57"/>
      <c r="L508" s="57"/>
      <c r="M508" s="57"/>
      <c r="N508" s="57"/>
      <c r="O508" s="57"/>
    </row>
    <row r="509" spans="1:15">
      <c r="A509" s="57"/>
      <c r="B509" s="57"/>
      <c r="C509" s="57"/>
      <c r="D509" s="57"/>
      <c r="E509" s="57"/>
      <c r="F509" s="57"/>
      <c r="G509" s="57"/>
      <c r="H509" s="57"/>
      <c r="I509" s="57"/>
      <c r="J509" s="57"/>
      <c r="K509" s="57"/>
      <c r="L509" s="57"/>
      <c r="M509" s="57"/>
      <c r="N509" s="57"/>
      <c r="O509" s="57"/>
    </row>
    <row r="510" spans="1:15">
      <c r="A510" s="57"/>
      <c r="B510" s="57"/>
      <c r="C510" s="57"/>
      <c r="D510" s="57"/>
      <c r="E510" s="57"/>
      <c r="F510" s="57"/>
      <c r="G510" s="57"/>
      <c r="H510" s="57"/>
      <c r="I510" s="57"/>
      <c r="J510" s="57"/>
      <c r="K510" s="57"/>
      <c r="L510" s="57"/>
      <c r="M510" s="57"/>
      <c r="N510" s="57"/>
      <c r="O510" s="57"/>
    </row>
    <row r="511" spans="1:15">
      <c r="A511" s="57"/>
      <c r="B511" s="57"/>
      <c r="C511" s="57"/>
      <c r="D511" s="57"/>
      <c r="E511" s="57"/>
      <c r="F511" s="57"/>
      <c r="G511" s="57"/>
      <c r="H511" s="57"/>
      <c r="I511" s="57"/>
      <c r="J511" s="57"/>
      <c r="K511" s="57"/>
      <c r="L511" s="57"/>
      <c r="M511" s="57"/>
      <c r="N511" s="57"/>
      <c r="O511" s="57"/>
    </row>
    <row r="512" spans="1:15">
      <c r="A512" s="57"/>
      <c r="B512" s="57"/>
      <c r="C512" s="57"/>
      <c r="D512" s="57"/>
      <c r="E512" s="57"/>
      <c r="F512" s="57"/>
      <c r="G512" s="57"/>
      <c r="H512" s="57"/>
      <c r="I512" s="57"/>
      <c r="J512" s="57"/>
      <c r="K512" s="57"/>
      <c r="L512" s="57"/>
      <c r="M512" s="57"/>
      <c r="N512" s="57"/>
      <c r="O512" s="57"/>
    </row>
    <row r="513" spans="1:15">
      <c r="A513" s="57"/>
      <c r="B513" s="57"/>
      <c r="C513" s="57"/>
      <c r="D513" s="57"/>
      <c r="E513" s="57"/>
      <c r="F513" s="57"/>
      <c r="G513" s="57"/>
      <c r="H513" s="57"/>
      <c r="I513" s="57"/>
      <c r="J513" s="57"/>
      <c r="K513" s="57"/>
      <c r="L513" s="57"/>
      <c r="M513" s="57"/>
      <c r="N513" s="57"/>
      <c r="O513" s="57"/>
    </row>
    <row r="514" spans="1:15">
      <c r="A514" s="57"/>
      <c r="B514" s="57"/>
      <c r="C514" s="57"/>
      <c r="D514" s="57"/>
      <c r="E514" s="57"/>
      <c r="F514" s="57"/>
      <c r="G514" s="57"/>
      <c r="H514" s="57"/>
      <c r="I514" s="57"/>
      <c r="J514" s="57"/>
      <c r="K514" s="57"/>
      <c r="L514" s="57"/>
      <c r="M514" s="57"/>
      <c r="N514" s="57"/>
      <c r="O514" s="57"/>
    </row>
    <row r="515" spans="1:15">
      <c r="A515" s="57"/>
      <c r="B515" s="57"/>
      <c r="C515" s="57"/>
      <c r="D515" s="57"/>
      <c r="E515" s="57"/>
      <c r="F515" s="57"/>
      <c r="G515" s="57"/>
      <c r="H515" s="57"/>
      <c r="I515" s="57"/>
      <c r="J515" s="57"/>
      <c r="K515" s="57"/>
      <c r="L515" s="57"/>
      <c r="M515" s="57"/>
      <c r="N515" s="57"/>
      <c r="O515" s="57"/>
    </row>
    <row r="516" spans="1:15">
      <c r="A516" s="57"/>
      <c r="B516" s="57"/>
      <c r="C516" s="57"/>
      <c r="D516" s="57"/>
      <c r="E516" s="57"/>
      <c r="F516" s="57"/>
      <c r="G516" s="57"/>
      <c r="H516" s="57"/>
      <c r="I516" s="57"/>
      <c r="J516" s="57"/>
      <c r="K516" s="57"/>
      <c r="L516" s="57"/>
      <c r="M516" s="57"/>
      <c r="N516" s="57"/>
      <c r="O516" s="57"/>
    </row>
    <row r="517" spans="1:15">
      <c r="A517" s="57"/>
      <c r="B517" s="57"/>
      <c r="C517" s="57"/>
      <c r="D517" s="57"/>
      <c r="E517" s="57"/>
      <c r="F517" s="57"/>
      <c r="G517" s="57"/>
      <c r="H517" s="57"/>
      <c r="I517" s="57"/>
      <c r="J517" s="57"/>
      <c r="K517" s="57"/>
      <c r="L517" s="57"/>
      <c r="M517" s="57"/>
      <c r="N517" s="57"/>
      <c r="O517" s="57"/>
    </row>
    <row r="518" spans="1:15">
      <c r="A518" s="57"/>
      <c r="B518" s="57"/>
      <c r="C518" s="57"/>
      <c r="D518" s="57"/>
      <c r="E518" s="57"/>
      <c r="F518" s="57"/>
      <c r="G518" s="57"/>
      <c r="H518" s="57"/>
      <c r="I518" s="57"/>
      <c r="J518" s="57"/>
      <c r="K518" s="57"/>
      <c r="L518" s="57"/>
      <c r="M518" s="57"/>
      <c r="N518" s="57"/>
      <c r="O518" s="57"/>
    </row>
    <row r="519" spans="1:15">
      <c r="A519" s="57"/>
      <c r="B519" s="57"/>
      <c r="C519" s="57"/>
      <c r="D519" s="57"/>
      <c r="E519" s="57"/>
      <c r="F519" s="57"/>
      <c r="G519" s="57"/>
      <c r="H519" s="57"/>
      <c r="I519" s="57"/>
      <c r="J519" s="57"/>
      <c r="K519" s="57"/>
      <c r="L519" s="57"/>
      <c r="M519" s="57"/>
      <c r="N519" s="57"/>
      <c r="O519" s="57"/>
    </row>
    <row r="520" spans="1:15">
      <c r="A520" s="57"/>
      <c r="B520" s="57"/>
      <c r="C520" s="57"/>
      <c r="D520" s="57"/>
      <c r="E520" s="57"/>
      <c r="F520" s="57"/>
      <c r="G520" s="57"/>
      <c r="H520" s="57"/>
      <c r="I520" s="57"/>
      <c r="J520" s="57"/>
      <c r="K520" s="57"/>
      <c r="L520" s="57"/>
      <c r="M520" s="57"/>
      <c r="N520" s="57"/>
      <c r="O520" s="57"/>
    </row>
    <row r="521" spans="1:15">
      <c r="A521" s="57"/>
      <c r="B521" s="57"/>
      <c r="C521" s="57"/>
      <c r="D521" s="57"/>
      <c r="E521" s="57"/>
      <c r="F521" s="57"/>
      <c r="G521" s="57"/>
      <c r="H521" s="57"/>
      <c r="I521" s="57"/>
      <c r="J521" s="57"/>
      <c r="K521" s="57"/>
      <c r="L521" s="57"/>
      <c r="M521" s="57"/>
      <c r="N521" s="57"/>
      <c r="O521" s="57"/>
    </row>
    <row r="522" spans="1:15">
      <c r="A522" s="57"/>
      <c r="B522" s="57"/>
      <c r="C522" s="57"/>
      <c r="D522" s="57"/>
      <c r="E522" s="57"/>
      <c r="F522" s="57"/>
      <c r="G522" s="57"/>
      <c r="H522" s="57"/>
      <c r="I522" s="57"/>
      <c r="J522" s="57"/>
      <c r="K522" s="57"/>
      <c r="L522" s="57"/>
      <c r="M522" s="57"/>
      <c r="N522" s="57"/>
      <c r="O522" s="57"/>
    </row>
    <row r="523" spans="1:15">
      <c r="A523" s="57"/>
      <c r="B523" s="57"/>
      <c r="C523" s="57"/>
      <c r="D523" s="57"/>
      <c r="E523" s="57"/>
      <c r="F523" s="57"/>
      <c r="G523" s="57"/>
      <c r="H523" s="57"/>
      <c r="I523" s="57"/>
      <c r="J523" s="57"/>
      <c r="K523" s="57"/>
      <c r="L523" s="57"/>
      <c r="M523" s="57"/>
      <c r="N523" s="57"/>
      <c r="O523" s="57"/>
    </row>
    <row r="524" spans="1:15">
      <c r="A524" s="57"/>
      <c r="B524" s="57"/>
      <c r="C524" s="57"/>
      <c r="D524" s="57"/>
      <c r="E524" s="57"/>
      <c r="F524" s="57"/>
      <c r="G524" s="57"/>
      <c r="H524" s="57"/>
      <c r="I524" s="57"/>
      <c r="J524" s="57"/>
      <c r="K524" s="57"/>
      <c r="L524" s="57"/>
      <c r="M524" s="57"/>
      <c r="N524" s="57"/>
      <c r="O524" s="57"/>
    </row>
    <row r="525" spans="1:15">
      <c r="A525" s="57"/>
      <c r="B525" s="57"/>
      <c r="C525" s="57"/>
      <c r="D525" s="57"/>
      <c r="E525" s="57"/>
      <c r="F525" s="57"/>
      <c r="G525" s="57"/>
      <c r="H525" s="57"/>
      <c r="I525" s="57"/>
      <c r="J525" s="57"/>
      <c r="K525" s="57"/>
      <c r="L525" s="57"/>
      <c r="M525" s="57"/>
      <c r="N525" s="57"/>
      <c r="O525" s="57"/>
    </row>
    <row r="526" spans="1:15">
      <c r="A526" s="57"/>
      <c r="B526" s="57"/>
      <c r="C526" s="57"/>
      <c r="D526" s="57"/>
      <c r="E526" s="57"/>
      <c r="F526" s="57"/>
      <c r="G526" s="57"/>
      <c r="H526" s="57"/>
      <c r="I526" s="57"/>
      <c r="J526" s="57"/>
      <c r="K526" s="57"/>
      <c r="L526" s="57"/>
      <c r="M526" s="57"/>
      <c r="N526" s="57"/>
      <c r="O526" s="57"/>
    </row>
    <row r="527" spans="1:15">
      <c r="A527" s="57"/>
      <c r="B527" s="57"/>
      <c r="C527" s="57"/>
      <c r="D527" s="57"/>
      <c r="E527" s="57"/>
      <c r="F527" s="57"/>
      <c r="G527" s="57"/>
      <c r="H527" s="57"/>
      <c r="I527" s="57"/>
      <c r="J527" s="57"/>
      <c r="K527" s="57"/>
      <c r="L527" s="57"/>
      <c r="M527" s="57"/>
      <c r="N527" s="57"/>
      <c r="O527" s="57"/>
    </row>
    <row r="528" spans="1:15">
      <c r="A528" s="57"/>
      <c r="B528" s="57"/>
      <c r="C528" s="57"/>
      <c r="D528" s="57"/>
      <c r="E528" s="57"/>
      <c r="F528" s="57"/>
      <c r="G528" s="57"/>
      <c r="H528" s="57"/>
      <c r="I528" s="57"/>
      <c r="J528" s="57"/>
      <c r="K528" s="57"/>
      <c r="L528" s="57"/>
      <c r="M528" s="57"/>
      <c r="N528" s="57"/>
      <c r="O528" s="57"/>
    </row>
    <row r="529" spans="1:15">
      <c r="A529" s="57"/>
      <c r="B529" s="57"/>
      <c r="C529" s="57"/>
      <c r="D529" s="57"/>
      <c r="E529" s="57"/>
      <c r="F529" s="57"/>
      <c r="G529" s="57"/>
      <c r="H529" s="57"/>
      <c r="I529" s="57"/>
      <c r="J529" s="57"/>
      <c r="K529" s="57"/>
      <c r="L529" s="57"/>
      <c r="M529" s="57"/>
      <c r="N529" s="57"/>
      <c r="O529" s="57"/>
    </row>
    <row r="530" spans="1:15">
      <c r="A530" s="57"/>
      <c r="B530" s="57"/>
      <c r="C530" s="57"/>
      <c r="D530" s="57"/>
      <c r="E530" s="57"/>
      <c r="F530" s="57"/>
      <c r="G530" s="57"/>
      <c r="H530" s="57"/>
      <c r="I530" s="57"/>
      <c r="J530" s="57"/>
      <c r="K530" s="57"/>
      <c r="L530" s="57"/>
      <c r="M530" s="57"/>
      <c r="N530" s="57"/>
      <c r="O530" s="57"/>
    </row>
    <row r="531" spans="1:15">
      <c r="A531" s="57"/>
      <c r="B531" s="57"/>
      <c r="C531" s="57"/>
      <c r="D531" s="57"/>
      <c r="E531" s="57"/>
      <c r="F531" s="57"/>
      <c r="G531" s="57"/>
      <c r="H531" s="57"/>
      <c r="I531" s="57"/>
      <c r="J531" s="57"/>
      <c r="K531" s="57"/>
      <c r="L531" s="57"/>
      <c r="M531" s="57"/>
      <c r="N531" s="57"/>
      <c r="O531" s="57"/>
    </row>
    <row r="532" spans="1:15">
      <c r="A532" s="57"/>
      <c r="B532" s="57"/>
      <c r="C532" s="57"/>
      <c r="D532" s="57"/>
      <c r="E532" s="57"/>
      <c r="F532" s="57"/>
      <c r="G532" s="57"/>
      <c r="H532" s="57"/>
      <c r="I532" s="57"/>
      <c r="J532" s="57"/>
      <c r="K532" s="57"/>
      <c r="L532" s="57"/>
      <c r="M532" s="57"/>
      <c r="N532" s="57"/>
      <c r="O532" s="57"/>
    </row>
    <row r="533" spans="1:15">
      <c r="A533" s="57"/>
      <c r="B533" s="57"/>
      <c r="C533" s="57"/>
      <c r="D533" s="57"/>
      <c r="E533" s="57"/>
      <c r="F533" s="57"/>
      <c r="G533" s="57"/>
      <c r="H533" s="57"/>
      <c r="I533" s="57"/>
      <c r="J533" s="57"/>
      <c r="K533" s="57"/>
      <c r="L533" s="57"/>
      <c r="M533" s="57"/>
      <c r="N533" s="57"/>
      <c r="O533" s="57"/>
    </row>
    <row r="534" spans="1:15">
      <c r="A534" s="57"/>
      <c r="B534" s="57"/>
      <c r="C534" s="57"/>
      <c r="D534" s="57"/>
      <c r="E534" s="57"/>
      <c r="F534" s="57"/>
      <c r="G534" s="57"/>
      <c r="H534" s="57"/>
      <c r="I534" s="57"/>
      <c r="J534" s="57"/>
      <c r="K534" s="57"/>
      <c r="L534" s="57"/>
      <c r="M534" s="57"/>
      <c r="N534" s="57"/>
      <c r="O534" s="57"/>
    </row>
    <row r="535" spans="1:15">
      <c r="A535" s="57"/>
      <c r="B535" s="57"/>
      <c r="C535" s="57"/>
      <c r="D535" s="57"/>
      <c r="E535" s="57"/>
      <c r="F535" s="57"/>
      <c r="G535" s="57"/>
      <c r="H535" s="57"/>
      <c r="I535" s="57"/>
      <c r="J535" s="57"/>
      <c r="K535" s="57"/>
      <c r="L535" s="57"/>
      <c r="M535" s="57"/>
      <c r="N535" s="57"/>
      <c r="O535" s="57"/>
    </row>
    <row r="536" spans="1:15">
      <c r="A536" s="57"/>
      <c r="B536" s="57"/>
      <c r="C536" s="57"/>
      <c r="D536" s="57"/>
      <c r="E536" s="57"/>
      <c r="F536" s="57"/>
      <c r="G536" s="57"/>
      <c r="H536" s="57"/>
      <c r="I536" s="57"/>
      <c r="J536" s="57"/>
      <c r="K536" s="57"/>
      <c r="L536" s="57"/>
      <c r="M536" s="57"/>
      <c r="N536" s="57"/>
      <c r="O536" s="57"/>
    </row>
    <row r="537" spans="1:15">
      <c r="A537" s="57"/>
      <c r="B537" s="57"/>
      <c r="C537" s="57"/>
      <c r="D537" s="57"/>
      <c r="E537" s="57"/>
      <c r="F537" s="57"/>
      <c r="G537" s="57"/>
      <c r="H537" s="57"/>
      <c r="I537" s="57"/>
      <c r="J537" s="57"/>
      <c r="K537" s="57"/>
      <c r="L537" s="57"/>
      <c r="M537" s="57"/>
      <c r="N537" s="57"/>
      <c r="O537" s="57"/>
    </row>
    <row r="538" spans="1:15">
      <c r="A538" s="57"/>
      <c r="B538" s="57"/>
      <c r="C538" s="57"/>
      <c r="D538" s="57"/>
      <c r="E538" s="57"/>
      <c r="F538" s="57"/>
      <c r="G538" s="57"/>
      <c r="H538" s="57"/>
      <c r="I538" s="57"/>
      <c r="J538" s="57"/>
      <c r="K538" s="57"/>
      <c r="L538" s="57"/>
      <c r="M538" s="57"/>
      <c r="N538" s="57"/>
      <c r="O538" s="57"/>
    </row>
    <row r="539" spans="1:15">
      <c r="A539" s="57"/>
      <c r="B539" s="57"/>
      <c r="C539" s="57"/>
      <c r="D539" s="57"/>
      <c r="E539" s="57"/>
      <c r="F539" s="57"/>
      <c r="G539" s="57"/>
      <c r="H539" s="57"/>
      <c r="I539" s="57"/>
      <c r="J539" s="57"/>
      <c r="K539" s="57"/>
      <c r="L539" s="57"/>
      <c r="M539" s="57"/>
      <c r="N539" s="57"/>
      <c r="O539" s="57"/>
    </row>
    <row r="540" spans="1:15">
      <c r="A540" s="57"/>
      <c r="B540" s="57"/>
      <c r="C540" s="57"/>
      <c r="D540" s="57"/>
      <c r="E540" s="57"/>
      <c r="F540" s="57"/>
      <c r="G540" s="57"/>
      <c r="H540" s="57"/>
      <c r="I540" s="57"/>
      <c r="J540" s="57"/>
      <c r="K540" s="57"/>
      <c r="L540" s="57"/>
      <c r="M540" s="57"/>
      <c r="N540" s="57"/>
      <c r="O540" s="57"/>
    </row>
    <row r="541" spans="1:15">
      <c r="A541" s="57"/>
      <c r="B541" s="57"/>
      <c r="C541" s="57"/>
      <c r="D541" s="57"/>
      <c r="E541" s="57"/>
      <c r="F541" s="57"/>
      <c r="G541" s="57"/>
      <c r="H541" s="57"/>
      <c r="I541" s="57"/>
      <c r="J541" s="57"/>
      <c r="K541" s="57"/>
      <c r="L541" s="57"/>
      <c r="M541" s="57"/>
      <c r="N541" s="57"/>
      <c r="O541" s="57"/>
    </row>
    <row r="542" spans="1:15">
      <c r="A542" s="57"/>
      <c r="B542" s="57"/>
      <c r="C542" s="57"/>
      <c r="D542" s="57"/>
      <c r="E542" s="57"/>
      <c r="F542" s="57"/>
      <c r="G542" s="57"/>
      <c r="H542" s="57"/>
      <c r="I542" s="57"/>
      <c r="J542" s="57"/>
      <c r="K542" s="57"/>
      <c r="L542" s="57"/>
      <c r="M542" s="57"/>
      <c r="N542" s="57"/>
      <c r="O542" s="57"/>
    </row>
    <row r="543" spans="1:15">
      <c r="A543" s="57"/>
      <c r="B543" s="57"/>
      <c r="C543" s="57"/>
      <c r="D543" s="57"/>
      <c r="E543" s="57"/>
      <c r="F543" s="57"/>
      <c r="G543" s="57"/>
      <c r="H543" s="57"/>
      <c r="I543" s="57"/>
      <c r="J543" s="57"/>
      <c r="K543" s="57"/>
      <c r="L543" s="57"/>
      <c r="M543" s="57"/>
      <c r="N543" s="57"/>
      <c r="O543" s="57"/>
    </row>
    <row r="544" spans="1:15">
      <c r="A544" s="57"/>
      <c r="B544" s="57"/>
      <c r="C544" s="57"/>
      <c r="D544" s="57"/>
      <c r="E544" s="57"/>
      <c r="F544" s="57"/>
      <c r="G544" s="57"/>
      <c r="H544" s="57"/>
      <c r="I544" s="57"/>
      <c r="J544" s="57"/>
      <c r="K544" s="57"/>
      <c r="L544" s="57"/>
      <c r="M544" s="57"/>
      <c r="N544" s="57"/>
      <c r="O544" s="57"/>
    </row>
    <row r="545" spans="1:15">
      <c r="A545" s="57"/>
      <c r="B545" s="57"/>
      <c r="C545" s="57"/>
      <c r="D545" s="57"/>
      <c r="E545" s="57"/>
      <c r="F545" s="57"/>
      <c r="G545" s="57"/>
      <c r="H545" s="57"/>
      <c r="I545" s="57"/>
      <c r="J545" s="57"/>
      <c r="K545" s="57"/>
      <c r="L545" s="57"/>
      <c r="M545" s="57"/>
      <c r="N545" s="57"/>
      <c r="O545" s="57"/>
    </row>
    <row r="546" spans="1:15">
      <c r="A546" s="57"/>
      <c r="B546" s="57"/>
      <c r="C546" s="57"/>
      <c r="D546" s="57"/>
      <c r="E546" s="57"/>
      <c r="F546" s="57"/>
      <c r="G546" s="57"/>
      <c r="H546" s="57"/>
      <c r="I546" s="57"/>
      <c r="J546" s="57"/>
      <c r="K546" s="57"/>
      <c r="L546" s="57"/>
      <c r="M546" s="57"/>
      <c r="N546" s="57"/>
      <c r="O546" s="57"/>
    </row>
    <row r="547" spans="1:15">
      <c r="A547" s="57"/>
      <c r="B547" s="57"/>
      <c r="C547" s="57"/>
      <c r="D547" s="57"/>
      <c r="E547" s="57"/>
      <c r="F547" s="57"/>
      <c r="G547" s="57"/>
      <c r="H547" s="57"/>
      <c r="I547" s="57"/>
      <c r="J547" s="57"/>
      <c r="K547" s="57"/>
      <c r="L547" s="57"/>
      <c r="M547" s="57"/>
      <c r="N547" s="57"/>
      <c r="O547" s="57"/>
    </row>
    <row r="548" spans="1:15">
      <c r="A548" s="57"/>
      <c r="B548" s="57"/>
      <c r="C548" s="57"/>
      <c r="D548" s="57"/>
      <c r="E548" s="57"/>
      <c r="F548" s="57"/>
      <c r="G548" s="57"/>
      <c r="H548" s="57"/>
      <c r="I548" s="57"/>
      <c r="J548" s="57"/>
      <c r="K548" s="57"/>
      <c r="L548" s="57"/>
      <c r="M548" s="57"/>
      <c r="N548" s="57"/>
      <c r="O548" s="57"/>
    </row>
    <row r="549" spans="1:15">
      <c r="A549" s="57"/>
      <c r="B549" s="57"/>
      <c r="C549" s="57"/>
      <c r="D549" s="57"/>
      <c r="E549" s="57"/>
      <c r="F549" s="57"/>
      <c r="G549" s="57"/>
      <c r="H549" s="57"/>
      <c r="I549" s="57"/>
      <c r="J549" s="57"/>
      <c r="K549" s="57"/>
      <c r="L549" s="57"/>
      <c r="M549" s="57"/>
      <c r="N549" s="57"/>
      <c r="O549" s="57"/>
    </row>
    <row r="550" spans="1:15">
      <c r="A550" s="57"/>
      <c r="B550" s="57"/>
      <c r="C550" s="57"/>
      <c r="D550" s="57"/>
      <c r="E550" s="57"/>
      <c r="F550" s="57"/>
      <c r="G550" s="57"/>
      <c r="H550" s="57"/>
      <c r="I550" s="57"/>
      <c r="J550" s="57"/>
      <c r="K550" s="57"/>
      <c r="L550" s="57"/>
      <c r="M550" s="57"/>
      <c r="N550" s="57"/>
      <c r="O550" s="57"/>
    </row>
    <row r="551" spans="1:15">
      <c r="A551" s="57"/>
      <c r="B551" s="57"/>
      <c r="C551" s="57"/>
      <c r="D551" s="57"/>
      <c r="E551" s="57"/>
      <c r="F551" s="57"/>
      <c r="G551" s="57"/>
      <c r="H551" s="57"/>
      <c r="I551" s="57"/>
      <c r="J551" s="57"/>
      <c r="K551" s="57"/>
      <c r="L551" s="57"/>
      <c r="M551" s="57"/>
      <c r="N551" s="57"/>
      <c r="O551" s="57"/>
    </row>
    <row r="552" spans="1:15">
      <c r="A552" s="57"/>
      <c r="B552" s="57"/>
      <c r="C552" s="57"/>
      <c r="D552" s="57"/>
      <c r="E552" s="57"/>
      <c r="F552" s="57"/>
      <c r="G552" s="57"/>
      <c r="H552" s="57"/>
      <c r="I552" s="57"/>
      <c r="J552" s="57"/>
      <c r="K552" s="57"/>
      <c r="L552" s="57"/>
      <c r="M552" s="57"/>
      <c r="N552" s="57"/>
      <c r="O552" s="57"/>
    </row>
    <row r="553" spans="1:15">
      <c r="A553" s="57"/>
      <c r="B553" s="57"/>
      <c r="C553" s="57"/>
      <c r="D553" s="57"/>
      <c r="E553" s="57"/>
      <c r="F553" s="57"/>
      <c r="G553" s="57"/>
      <c r="H553" s="57"/>
      <c r="I553" s="57"/>
      <c r="J553" s="57"/>
      <c r="K553" s="57"/>
      <c r="L553" s="57"/>
      <c r="M553" s="57"/>
      <c r="N553" s="57"/>
      <c r="O553" s="57"/>
    </row>
    <row r="554" spans="1:15">
      <c r="A554" s="57"/>
      <c r="B554" s="57"/>
      <c r="C554" s="57"/>
      <c r="D554" s="57"/>
      <c r="E554" s="57"/>
      <c r="F554" s="57"/>
      <c r="G554" s="57"/>
      <c r="H554" s="57"/>
      <c r="I554" s="57"/>
      <c r="J554" s="57"/>
      <c r="K554" s="57"/>
      <c r="L554" s="57"/>
      <c r="M554" s="57"/>
      <c r="N554" s="57"/>
      <c r="O554" s="57"/>
    </row>
    <row r="555" spans="1:15">
      <c r="A555" s="57"/>
      <c r="B555" s="57"/>
      <c r="C555" s="57"/>
      <c r="D555" s="57"/>
      <c r="E555" s="57"/>
      <c r="F555" s="57"/>
      <c r="G555" s="57"/>
      <c r="H555" s="57"/>
      <c r="I555" s="57"/>
      <c r="J555" s="57"/>
      <c r="K555" s="57"/>
      <c r="L555" s="57"/>
      <c r="M555" s="57"/>
      <c r="N555" s="57"/>
      <c r="O555" s="57"/>
    </row>
    <row r="556" spans="1:15">
      <c r="A556" s="57"/>
      <c r="B556" s="57"/>
      <c r="C556" s="57"/>
      <c r="D556" s="57"/>
      <c r="E556" s="57"/>
      <c r="F556" s="57"/>
      <c r="G556" s="57"/>
      <c r="H556" s="57"/>
      <c r="I556" s="57"/>
      <c r="J556" s="57"/>
      <c r="K556" s="57"/>
      <c r="L556" s="57"/>
      <c r="M556" s="57"/>
      <c r="N556" s="57"/>
      <c r="O556" s="57"/>
    </row>
    <row r="557" spans="1:15">
      <c r="A557" s="57"/>
      <c r="B557" s="57"/>
      <c r="C557" s="57"/>
      <c r="D557" s="57"/>
      <c r="E557" s="57"/>
      <c r="F557" s="57"/>
      <c r="G557" s="57"/>
      <c r="H557" s="57"/>
      <c r="I557" s="57"/>
      <c r="J557" s="57"/>
      <c r="K557" s="57"/>
      <c r="L557" s="57"/>
      <c r="M557" s="57"/>
      <c r="N557" s="57"/>
      <c r="O557" s="57"/>
    </row>
    <row r="558" spans="1:15">
      <c r="A558" s="57"/>
      <c r="B558" s="57"/>
      <c r="C558" s="57"/>
      <c r="D558" s="57"/>
      <c r="E558" s="57"/>
      <c r="F558" s="57"/>
      <c r="G558" s="57"/>
      <c r="H558" s="57"/>
      <c r="I558" s="57"/>
      <c r="J558" s="57"/>
      <c r="K558" s="57"/>
      <c r="L558" s="57"/>
      <c r="M558" s="57"/>
      <c r="N558" s="57"/>
      <c r="O558" s="57"/>
    </row>
    <row r="559" spans="1:15">
      <c r="A559" s="57"/>
      <c r="B559" s="57"/>
      <c r="C559" s="57"/>
      <c r="D559" s="57"/>
      <c r="E559" s="57"/>
      <c r="F559" s="57"/>
      <c r="G559" s="57"/>
      <c r="H559" s="57"/>
      <c r="I559" s="57"/>
      <c r="J559" s="57"/>
      <c r="K559" s="57"/>
      <c r="L559" s="57"/>
      <c r="M559" s="57"/>
      <c r="N559" s="57"/>
      <c r="O559" s="57"/>
    </row>
    <row r="560" spans="1:15">
      <c r="A560" s="57"/>
      <c r="B560" s="57"/>
      <c r="C560" s="57"/>
      <c r="D560" s="57"/>
      <c r="E560" s="57"/>
      <c r="F560" s="57"/>
      <c r="G560" s="57"/>
      <c r="H560" s="57"/>
      <c r="I560" s="57"/>
      <c r="J560" s="57"/>
      <c r="K560" s="57"/>
      <c r="L560" s="57"/>
      <c r="M560" s="57"/>
      <c r="N560" s="57"/>
      <c r="O560" s="57"/>
    </row>
    <row r="561" spans="1:15">
      <c r="A561" s="57"/>
      <c r="B561" s="57"/>
      <c r="C561" s="57"/>
      <c r="D561" s="57"/>
      <c r="E561" s="57"/>
      <c r="F561" s="57"/>
      <c r="G561" s="57"/>
      <c r="H561" s="57"/>
      <c r="I561" s="57"/>
      <c r="J561" s="57"/>
      <c r="K561" s="57"/>
      <c r="L561" s="57"/>
      <c r="M561" s="57"/>
      <c r="N561" s="57"/>
      <c r="O561" s="57"/>
    </row>
    <row r="562" spans="1:15">
      <c r="A562" s="57"/>
      <c r="B562" s="57"/>
      <c r="C562" s="57"/>
      <c r="D562" s="57"/>
      <c r="E562" s="57"/>
      <c r="F562" s="57"/>
      <c r="G562" s="57"/>
      <c r="H562" s="57"/>
      <c r="I562" s="57"/>
      <c r="J562" s="57"/>
      <c r="K562" s="57"/>
      <c r="L562" s="57"/>
      <c r="M562" s="57"/>
      <c r="N562" s="57"/>
      <c r="O562" s="57"/>
    </row>
    <row r="563" spans="1:15">
      <c r="A563" s="57"/>
      <c r="B563" s="57"/>
      <c r="C563" s="57"/>
      <c r="D563" s="57"/>
      <c r="E563" s="57"/>
      <c r="F563" s="57"/>
      <c r="G563" s="57"/>
      <c r="H563" s="57"/>
      <c r="I563" s="57"/>
      <c r="J563" s="57"/>
      <c r="K563" s="57"/>
      <c r="L563" s="57"/>
      <c r="M563" s="57"/>
      <c r="N563" s="57"/>
      <c r="O563" s="57"/>
    </row>
    <row r="564" spans="1:15">
      <c r="A564" s="57"/>
      <c r="B564" s="57"/>
      <c r="C564" s="57"/>
      <c r="D564" s="57"/>
      <c r="E564" s="57"/>
      <c r="F564" s="57"/>
      <c r="G564" s="57"/>
      <c r="H564" s="57"/>
      <c r="I564" s="57"/>
      <c r="J564" s="57"/>
      <c r="K564" s="57"/>
      <c r="L564" s="57"/>
      <c r="M564" s="57"/>
      <c r="N564" s="57"/>
      <c r="O564" s="57"/>
    </row>
    <row r="565" spans="1:15">
      <c r="A565" s="57"/>
      <c r="B565" s="57"/>
      <c r="C565" s="57"/>
      <c r="D565" s="57"/>
      <c r="E565" s="57"/>
      <c r="F565" s="57"/>
      <c r="G565" s="57"/>
      <c r="H565" s="57"/>
      <c r="I565" s="57"/>
      <c r="J565" s="57"/>
      <c r="K565" s="57"/>
      <c r="L565" s="57"/>
      <c r="M565" s="57"/>
      <c r="N565" s="57"/>
      <c r="O565" s="57"/>
    </row>
    <row r="566" spans="1:15">
      <c r="A566" s="57"/>
      <c r="B566" s="57"/>
      <c r="C566" s="57"/>
      <c r="D566" s="57"/>
      <c r="E566" s="57"/>
      <c r="F566" s="57"/>
      <c r="G566" s="57"/>
      <c r="H566" s="57"/>
      <c r="I566" s="57"/>
      <c r="J566" s="57"/>
      <c r="K566" s="57"/>
      <c r="L566" s="57"/>
      <c r="M566" s="57"/>
      <c r="N566" s="57"/>
      <c r="O566" s="57"/>
    </row>
    <row r="567" spans="1:15">
      <c r="A567" s="57"/>
      <c r="B567" s="57"/>
      <c r="C567" s="57"/>
      <c r="D567" s="57"/>
      <c r="E567" s="57"/>
      <c r="F567" s="57"/>
      <c r="G567" s="57"/>
      <c r="H567" s="57"/>
      <c r="I567" s="57"/>
      <c r="J567" s="57"/>
      <c r="K567" s="57"/>
      <c r="L567" s="57"/>
      <c r="M567" s="57"/>
      <c r="N567" s="57"/>
      <c r="O567" s="57"/>
    </row>
    <row r="568" spans="1:15">
      <c r="A568" s="57"/>
      <c r="B568" s="57"/>
      <c r="C568" s="57"/>
      <c r="D568" s="57"/>
      <c r="E568" s="57"/>
      <c r="F568" s="57"/>
      <c r="G568" s="57"/>
      <c r="H568" s="57"/>
      <c r="I568" s="57"/>
      <c r="J568" s="57"/>
      <c r="K568" s="57"/>
      <c r="L568" s="57"/>
      <c r="M568" s="57"/>
      <c r="N568" s="57"/>
      <c r="O568" s="57"/>
    </row>
    <row r="569" spans="1:15">
      <c r="A569" s="57"/>
      <c r="B569" s="57"/>
      <c r="C569" s="57"/>
      <c r="D569" s="57"/>
      <c r="E569" s="57"/>
      <c r="F569" s="57"/>
      <c r="G569" s="57"/>
      <c r="H569" s="57"/>
      <c r="I569" s="57"/>
      <c r="J569" s="57"/>
      <c r="K569" s="57"/>
      <c r="L569" s="57"/>
      <c r="M569" s="57"/>
      <c r="N569" s="57"/>
      <c r="O569" s="57"/>
    </row>
    <row r="570" spans="1:15">
      <c r="A570" s="57"/>
      <c r="B570" s="57"/>
      <c r="C570" s="57"/>
      <c r="D570" s="57"/>
      <c r="E570" s="57"/>
      <c r="F570" s="57"/>
      <c r="G570" s="57"/>
      <c r="H570" s="57"/>
      <c r="I570" s="57"/>
      <c r="J570" s="57"/>
      <c r="K570" s="57"/>
      <c r="L570" s="57"/>
      <c r="M570" s="57"/>
      <c r="N570" s="57"/>
      <c r="O570" s="57"/>
    </row>
    <row r="571" spans="1:15">
      <c r="A571" s="57"/>
      <c r="B571" s="57"/>
      <c r="C571" s="57"/>
      <c r="D571" s="57"/>
      <c r="E571" s="57"/>
      <c r="F571" s="57"/>
      <c r="G571" s="57"/>
      <c r="H571" s="57"/>
      <c r="I571" s="57"/>
      <c r="J571" s="57"/>
      <c r="K571" s="57"/>
      <c r="L571" s="57"/>
      <c r="M571" s="57"/>
      <c r="N571" s="57"/>
      <c r="O571" s="57"/>
    </row>
    <row r="572" spans="1:15">
      <c r="A572" s="57"/>
      <c r="B572" s="57"/>
      <c r="C572" s="57"/>
      <c r="D572" s="57"/>
      <c r="E572" s="57"/>
      <c r="F572" s="57"/>
      <c r="G572" s="57"/>
      <c r="H572" s="57"/>
      <c r="I572" s="57"/>
      <c r="J572" s="57"/>
      <c r="K572" s="57"/>
      <c r="L572" s="57"/>
      <c r="M572" s="57"/>
      <c r="N572" s="57"/>
      <c r="O572" s="57"/>
    </row>
    <row r="573" spans="1:15">
      <c r="A573" s="57"/>
      <c r="B573" s="57"/>
      <c r="C573" s="57"/>
      <c r="D573" s="57"/>
      <c r="E573" s="57"/>
      <c r="F573" s="57"/>
      <c r="G573" s="57"/>
      <c r="H573" s="57"/>
      <c r="I573" s="57"/>
      <c r="J573" s="57"/>
      <c r="K573" s="57"/>
      <c r="L573" s="57"/>
      <c r="M573" s="57"/>
      <c r="N573" s="57"/>
      <c r="O573" s="57"/>
    </row>
    <row r="574" spans="1:15">
      <c r="A574" s="57"/>
      <c r="B574" s="57"/>
      <c r="C574" s="57"/>
      <c r="D574" s="57"/>
      <c r="E574" s="57"/>
      <c r="F574" s="57"/>
      <c r="G574" s="57"/>
      <c r="H574" s="57"/>
      <c r="I574" s="57"/>
      <c r="J574" s="57"/>
      <c r="K574" s="57"/>
      <c r="L574" s="57"/>
      <c r="M574" s="57"/>
      <c r="N574" s="57"/>
      <c r="O574" s="57"/>
    </row>
    <row r="575" spans="1:15">
      <c r="A575" s="57"/>
      <c r="B575" s="57"/>
      <c r="C575" s="57"/>
      <c r="D575" s="57"/>
      <c r="E575" s="57"/>
      <c r="F575" s="57"/>
      <c r="G575" s="57"/>
      <c r="H575" s="57"/>
      <c r="I575" s="57"/>
      <c r="J575" s="57"/>
      <c r="K575" s="57"/>
      <c r="L575" s="57"/>
      <c r="M575" s="57"/>
      <c r="N575" s="57"/>
      <c r="O575" s="57"/>
    </row>
    <row r="576" spans="1:15">
      <c r="A576" s="57"/>
      <c r="B576" s="57"/>
      <c r="C576" s="57"/>
      <c r="D576" s="57"/>
      <c r="E576" s="57"/>
      <c r="F576" s="57"/>
      <c r="G576" s="57"/>
      <c r="H576" s="57"/>
      <c r="I576" s="57"/>
      <c r="J576" s="57"/>
      <c r="K576" s="57"/>
      <c r="L576" s="57"/>
      <c r="M576" s="57"/>
      <c r="N576" s="57"/>
      <c r="O576" s="57"/>
    </row>
    <row r="577" spans="1:15">
      <c r="A577" s="57"/>
      <c r="B577" s="57"/>
      <c r="C577" s="57"/>
      <c r="D577" s="57"/>
      <c r="E577" s="57"/>
      <c r="F577" s="57"/>
      <c r="G577" s="57"/>
      <c r="H577" s="57"/>
      <c r="I577" s="57"/>
      <c r="J577" s="57"/>
      <c r="K577" s="57"/>
      <c r="L577" s="57"/>
      <c r="M577" s="57"/>
      <c r="N577" s="57"/>
      <c r="O577" s="57"/>
    </row>
    <row r="578" spans="1:15">
      <c r="A578" s="57"/>
      <c r="B578" s="57"/>
      <c r="C578" s="57"/>
      <c r="D578" s="57"/>
      <c r="E578" s="57"/>
      <c r="F578" s="57"/>
      <c r="G578" s="57"/>
      <c r="H578" s="57"/>
      <c r="I578" s="57"/>
      <c r="J578" s="57"/>
      <c r="K578" s="57"/>
      <c r="L578" s="57"/>
      <c r="M578" s="57"/>
      <c r="N578" s="57"/>
      <c r="O578" s="57"/>
    </row>
    <row r="579" spans="1:15">
      <c r="A579" s="57"/>
      <c r="B579" s="57"/>
      <c r="C579" s="57"/>
      <c r="D579" s="57"/>
      <c r="E579" s="57"/>
      <c r="F579" s="57"/>
      <c r="G579" s="57"/>
      <c r="H579" s="57"/>
      <c r="I579" s="57"/>
      <c r="J579" s="57"/>
      <c r="K579" s="57"/>
      <c r="L579" s="57"/>
      <c r="M579" s="57"/>
      <c r="N579" s="57"/>
      <c r="O579" s="57"/>
    </row>
    <row r="580" spans="1:15">
      <c r="A580" s="57"/>
      <c r="B580" s="57"/>
      <c r="C580" s="57"/>
      <c r="D580" s="57"/>
      <c r="E580" s="57"/>
      <c r="F580" s="57"/>
      <c r="G580" s="57"/>
      <c r="H580" s="57"/>
      <c r="I580" s="57"/>
      <c r="J580" s="57"/>
      <c r="K580" s="57"/>
      <c r="L580" s="57"/>
      <c r="M580" s="57"/>
      <c r="N580" s="57"/>
      <c r="O580" s="57"/>
    </row>
    <row r="581" spans="1:15">
      <c r="A581" s="57"/>
      <c r="B581" s="57"/>
      <c r="C581" s="57"/>
      <c r="D581" s="57"/>
      <c r="E581" s="57"/>
      <c r="F581" s="57"/>
      <c r="G581" s="57"/>
      <c r="H581" s="57"/>
      <c r="I581" s="57"/>
      <c r="J581" s="57"/>
      <c r="K581" s="57"/>
      <c r="L581" s="57"/>
      <c r="M581" s="57"/>
      <c r="N581" s="57"/>
      <c r="O581" s="57"/>
    </row>
    <row r="582" spans="1:15">
      <c r="A582" s="57"/>
      <c r="B582" s="57"/>
      <c r="C582" s="57"/>
      <c r="D582" s="57"/>
      <c r="E582" s="57"/>
      <c r="F582" s="57"/>
      <c r="G582" s="57"/>
      <c r="H582" s="57"/>
      <c r="I582" s="57"/>
      <c r="J582" s="57"/>
      <c r="K582" s="57"/>
      <c r="L582" s="57"/>
      <c r="M582" s="57"/>
      <c r="N582" s="57"/>
      <c r="O582" s="57"/>
    </row>
    <row r="583" spans="1:15">
      <c r="A583" s="57"/>
      <c r="B583" s="57"/>
      <c r="C583" s="57"/>
      <c r="D583" s="57"/>
      <c r="E583" s="57"/>
      <c r="F583" s="57"/>
      <c r="G583" s="57"/>
      <c r="H583" s="57"/>
      <c r="I583" s="57"/>
      <c r="J583" s="57"/>
      <c r="K583" s="57"/>
      <c r="L583" s="57"/>
      <c r="M583" s="57"/>
      <c r="N583" s="57"/>
      <c r="O583" s="57"/>
    </row>
    <row r="584" spans="1:15">
      <c r="A584" s="57"/>
      <c r="B584" s="57"/>
      <c r="C584" s="57"/>
      <c r="D584" s="57"/>
      <c r="E584" s="57"/>
      <c r="F584" s="57"/>
      <c r="G584" s="57"/>
      <c r="H584" s="57"/>
      <c r="I584" s="57"/>
      <c r="J584" s="57"/>
      <c r="K584" s="57"/>
      <c r="L584" s="57"/>
      <c r="M584" s="57"/>
      <c r="N584" s="57"/>
      <c r="O584" s="57"/>
    </row>
    <row r="585" spans="1:15">
      <c r="A585" s="57"/>
      <c r="B585" s="57"/>
      <c r="C585" s="57"/>
      <c r="D585" s="57"/>
      <c r="E585" s="57"/>
      <c r="F585" s="57"/>
      <c r="G585" s="57"/>
      <c r="H585" s="57"/>
      <c r="I585" s="57"/>
      <c r="J585" s="57"/>
      <c r="K585" s="57"/>
      <c r="L585" s="57"/>
      <c r="M585" s="57"/>
      <c r="N585" s="57"/>
      <c r="O585" s="57"/>
    </row>
    <row r="586" spans="1:15">
      <c r="A586" s="57"/>
      <c r="B586" s="57"/>
      <c r="C586" s="57"/>
      <c r="D586" s="57"/>
      <c r="E586" s="57"/>
      <c r="F586" s="57"/>
      <c r="G586" s="57"/>
      <c r="H586" s="57"/>
      <c r="I586" s="57"/>
      <c r="J586" s="57"/>
      <c r="K586" s="57"/>
      <c r="L586" s="57"/>
      <c r="M586" s="57"/>
      <c r="N586" s="57"/>
      <c r="O586" s="57"/>
    </row>
    <row r="587" spans="1:15">
      <c r="A587" s="57"/>
      <c r="B587" s="57"/>
      <c r="C587" s="57"/>
      <c r="D587" s="57"/>
      <c r="E587" s="57"/>
      <c r="F587" s="57"/>
      <c r="G587" s="57"/>
      <c r="H587" s="57"/>
      <c r="I587" s="57"/>
      <c r="J587" s="57"/>
      <c r="K587" s="57"/>
      <c r="L587" s="57"/>
      <c r="M587" s="57"/>
      <c r="N587" s="57"/>
      <c r="O587" s="57"/>
    </row>
    <row r="588" spans="1:15">
      <c r="A588" s="57"/>
      <c r="B588" s="57"/>
      <c r="C588" s="57"/>
      <c r="D588" s="57"/>
      <c r="E588" s="57"/>
      <c r="F588" s="57"/>
      <c r="G588" s="57"/>
      <c r="H588" s="57"/>
      <c r="I588" s="57"/>
      <c r="J588" s="57"/>
      <c r="K588" s="57"/>
      <c r="L588" s="57"/>
      <c r="M588" s="57"/>
      <c r="N588" s="57"/>
      <c r="O588" s="57"/>
    </row>
    <row r="589" spans="1:15">
      <c r="A589" s="57"/>
      <c r="B589" s="57"/>
      <c r="C589" s="57"/>
      <c r="D589" s="57"/>
      <c r="E589" s="57"/>
      <c r="F589" s="57"/>
      <c r="G589" s="57"/>
      <c r="H589" s="57"/>
      <c r="I589" s="57"/>
      <c r="J589" s="57"/>
      <c r="K589" s="57"/>
      <c r="L589" s="57"/>
      <c r="M589" s="57"/>
      <c r="N589" s="57"/>
      <c r="O589" s="57"/>
    </row>
    <row r="590" spans="1:15">
      <c r="A590" s="57"/>
      <c r="B590" s="57"/>
      <c r="C590" s="57"/>
      <c r="D590" s="57"/>
      <c r="E590" s="57"/>
      <c r="F590" s="57"/>
      <c r="G590" s="57"/>
      <c r="H590" s="57"/>
      <c r="I590" s="57"/>
      <c r="J590" s="57"/>
      <c r="K590" s="57"/>
      <c r="L590" s="57"/>
      <c r="M590" s="57"/>
      <c r="N590" s="57"/>
      <c r="O590" s="57"/>
    </row>
    <row r="591" spans="1:15">
      <c r="A591" s="57"/>
      <c r="B591" s="57"/>
      <c r="C591" s="57"/>
      <c r="D591" s="57"/>
      <c r="E591" s="57"/>
      <c r="F591" s="57"/>
      <c r="G591" s="57"/>
      <c r="H591" s="57"/>
      <c r="I591" s="57"/>
      <c r="J591" s="57"/>
      <c r="K591" s="57"/>
      <c r="L591" s="57"/>
      <c r="M591" s="57"/>
      <c r="N591" s="57"/>
      <c r="O591" s="57"/>
    </row>
    <row r="592" spans="1:15">
      <c r="A592" s="57"/>
      <c r="B592" s="57"/>
      <c r="C592" s="57"/>
      <c r="D592" s="57"/>
      <c r="E592" s="57"/>
      <c r="F592" s="57"/>
      <c r="G592" s="57"/>
      <c r="H592" s="57"/>
      <c r="I592" s="57"/>
      <c r="J592" s="57"/>
      <c r="K592" s="57"/>
      <c r="L592" s="57"/>
      <c r="M592" s="57"/>
      <c r="N592" s="57"/>
      <c r="O592" s="57"/>
    </row>
    <row r="593" spans="1:15">
      <c r="A593" s="57"/>
      <c r="B593" s="57"/>
      <c r="C593" s="57"/>
      <c r="D593" s="57"/>
      <c r="E593" s="57"/>
      <c r="F593" s="57"/>
      <c r="G593" s="57"/>
      <c r="H593" s="57"/>
      <c r="I593" s="57"/>
      <c r="J593" s="57"/>
      <c r="K593" s="57"/>
      <c r="L593" s="57"/>
      <c r="M593" s="57"/>
      <c r="N593" s="57"/>
      <c r="O593" s="57"/>
    </row>
    <row r="594" spans="1:15">
      <c r="A594" s="57"/>
      <c r="B594" s="57"/>
      <c r="C594" s="57"/>
      <c r="D594" s="57"/>
      <c r="E594" s="57"/>
      <c r="F594" s="57"/>
      <c r="G594" s="57"/>
      <c r="H594" s="57"/>
      <c r="I594" s="57"/>
      <c r="J594" s="57"/>
      <c r="K594" s="57"/>
      <c r="L594" s="57"/>
      <c r="M594" s="57"/>
      <c r="N594" s="57"/>
      <c r="O594" s="57"/>
    </row>
    <row r="595" spans="1:15">
      <c r="A595" s="57"/>
      <c r="B595" s="57"/>
      <c r="C595" s="57"/>
      <c r="D595" s="57"/>
      <c r="E595" s="57"/>
      <c r="F595" s="57"/>
      <c r="G595" s="57"/>
      <c r="H595" s="57"/>
      <c r="I595" s="57"/>
      <c r="J595" s="57"/>
      <c r="K595" s="57"/>
      <c r="L595" s="57"/>
      <c r="M595" s="57"/>
      <c r="N595" s="57"/>
      <c r="O595" s="57"/>
    </row>
    <row r="596" spans="1:15">
      <c r="A596" s="57"/>
      <c r="B596" s="57"/>
      <c r="C596" s="57"/>
      <c r="D596" s="57"/>
      <c r="E596" s="57"/>
      <c r="F596" s="57"/>
      <c r="G596" s="57"/>
      <c r="H596" s="57"/>
      <c r="I596" s="57"/>
      <c r="J596" s="57"/>
      <c r="K596" s="57"/>
      <c r="L596" s="57"/>
      <c r="M596" s="57"/>
      <c r="N596" s="57"/>
      <c r="O596" s="57"/>
    </row>
    <row r="597" spans="1:15">
      <c r="A597" s="57"/>
      <c r="B597" s="57"/>
      <c r="C597" s="57"/>
      <c r="D597" s="57"/>
      <c r="E597" s="57"/>
      <c r="F597" s="57"/>
      <c r="G597" s="57"/>
      <c r="H597" s="57"/>
      <c r="I597" s="57"/>
      <c r="J597" s="57"/>
      <c r="K597" s="57"/>
      <c r="L597" s="57"/>
      <c r="M597" s="57"/>
      <c r="N597" s="57"/>
      <c r="O597" s="57"/>
    </row>
    <row r="598" spans="1:15">
      <c r="A598" s="57"/>
      <c r="B598" s="57"/>
      <c r="C598" s="57"/>
      <c r="D598" s="57"/>
      <c r="E598" s="57"/>
      <c r="F598" s="57"/>
      <c r="G598" s="57"/>
      <c r="H598" s="57"/>
      <c r="I598" s="57"/>
      <c r="J598" s="57"/>
      <c r="K598" s="57"/>
      <c r="L598" s="57"/>
      <c r="M598" s="57"/>
      <c r="N598" s="57"/>
      <c r="O598" s="57"/>
    </row>
    <row r="599" spans="1:15">
      <c r="A599" s="57"/>
      <c r="B599" s="57"/>
      <c r="C599" s="57"/>
      <c r="D599" s="57"/>
      <c r="E599" s="57"/>
      <c r="F599" s="57"/>
      <c r="G599" s="57"/>
      <c r="H599" s="57"/>
      <c r="I599" s="57"/>
      <c r="J599" s="57"/>
      <c r="K599" s="57"/>
      <c r="L599" s="57"/>
      <c r="M599" s="57"/>
      <c r="N599" s="57"/>
      <c r="O599" s="57"/>
    </row>
    <row r="600" spans="1:15">
      <c r="A600" s="57"/>
      <c r="B600" s="57"/>
      <c r="C600" s="57"/>
      <c r="D600" s="57"/>
      <c r="E600" s="57"/>
      <c r="F600" s="57"/>
      <c r="G600" s="57"/>
      <c r="H600" s="57"/>
      <c r="I600" s="57"/>
      <c r="J600" s="57"/>
      <c r="K600" s="57"/>
      <c r="L600" s="57"/>
      <c r="M600" s="57"/>
      <c r="N600" s="57"/>
      <c r="O600" s="57"/>
    </row>
    <row r="601" spans="1:15">
      <c r="A601" s="57"/>
      <c r="B601" s="57"/>
      <c r="C601" s="57"/>
      <c r="D601" s="57"/>
      <c r="E601" s="57"/>
      <c r="F601" s="57"/>
      <c r="G601" s="57"/>
      <c r="H601" s="57"/>
      <c r="I601" s="57"/>
      <c r="J601" s="57"/>
      <c r="K601" s="57"/>
      <c r="L601" s="57"/>
      <c r="M601" s="57"/>
      <c r="N601" s="57"/>
      <c r="O601" s="57"/>
    </row>
    <row r="602" spans="1:15">
      <c r="A602" s="57"/>
      <c r="B602" s="57"/>
      <c r="C602" s="57"/>
      <c r="D602" s="57"/>
      <c r="E602" s="57"/>
      <c r="F602" s="57"/>
      <c r="G602" s="57"/>
      <c r="H602" s="57"/>
      <c r="I602" s="57"/>
      <c r="J602" s="57"/>
      <c r="K602" s="57"/>
      <c r="L602" s="57"/>
      <c r="M602" s="57"/>
      <c r="N602" s="57"/>
      <c r="O602" s="57"/>
    </row>
    <row r="603" spans="1:15">
      <c r="A603" s="57"/>
      <c r="B603" s="57"/>
      <c r="C603" s="57"/>
      <c r="D603" s="57"/>
      <c r="E603" s="57"/>
      <c r="F603" s="57"/>
      <c r="G603" s="57"/>
      <c r="H603" s="57"/>
      <c r="I603" s="57"/>
      <c r="J603" s="57"/>
      <c r="K603" s="57"/>
      <c r="L603" s="57"/>
      <c r="M603" s="57"/>
      <c r="N603" s="57"/>
      <c r="O603" s="57"/>
    </row>
    <row r="604" spans="1:15">
      <c r="A604" s="57"/>
      <c r="B604" s="57"/>
      <c r="C604" s="57"/>
      <c r="D604" s="57"/>
      <c r="E604" s="57"/>
      <c r="F604" s="57"/>
      <c r="G604" s="57"/>
      <c r="H604" s="57"/>
      <c r="I604" s="57"/>
      <c r="J604" s="57"/>
      <c r="K604" s="57"/>
      <c r="L604" s="57"/>
      <c r="M604" s="57"/>
      <c r="N604" s="57"/>
      <c r="O604" s="57"/>
    </row>
    <row r="605" spans="1:15">
      <c r="A605" s="57"/>
      <c r="B605" s="57"/>
      <c r="C605" s="57"/>
      <c r="D605" s="57"/>
      <c r="E605" s="57"/>
      <c r="F605" s="57"/>
      <c r="G605" s="57"/>
      <c r="H605" s="57"/>
      <c r="I605" s="57"/>
      <c r="J605" s="57"/>
      <c r="K605" s="57"/>
      <c r="L605" s="57"/>
      <c r="M605" s="57"/>
      <c r="N605" s="57"/>
      <c r="O605" s="57"/>
    </row>
    <row r="606" spans="1:15">
      <c r="A606" s="57"/>
      <c r="B606" s="57"/>
      <c r="C606" s="57"/>
      <c r="D606" s="57"/>
      <c r="E606" s="57"/>
      <c r="F606" s="57"/>
      <c r="G606" s="57"/>
      <c r="H606" s="57"/>
      <c r="I606" s="57"/>
      <c r="J606" s="57"/>
      <c r="K606" s="57"/>
      <c r="L606" s="57"/>
      <c r="M606" s="57"/>
      <c r="N606" s="57"/>
      <c r="O606" s="57"/>
    </row>
    <row r="607" spans="1:15">
      <c r="A607" s="57"/>
      <c r="B607" s="57"/>
      <c r="C607" s="57"/>
      <c r="D607" s="57"/>
      <c r="E607" s="57"/>
      <c r="F607" s="57"/>
      <c r="G607" s="57"/>
      <c r="H607" s="57"/>
      <c r="I607" s="57"/>
      <c r="J607" s="57"/>
      <c r="K607" s="57"/>
      <c r="L607" s="57"/>
      <c r="M607" s="57"/>
      <c r="N607" s="57"/>
      <c r="O607" s="57"/>
    </row>
    <row r="608" spans="1:15">
      <c r="A608" s="57"/>
      <c r="B608" s="57"/>
      <c r="C608" s="57"/>
      <c r="D608" s="57"/>
      <c r="E608" s="57"/>
      <c r="F608" s="57"/>
      <c r="G608" s="57"/>
      <c r="H608" s="57"/>
      <c r="I608" s="57"/>
      <c r="J608" s="57"/>
      <c r="K608" s="57"/>
      <c r="L608" s="57"/>
      <c r="M608" s="57"/>
      <c r="N608" s="57"/>
      <c r="O608" s="57"/>
    </row>
    <row r="609" spans="1:15">
      <c r="A609" s="57"/>
      <c r="B609" s="57"/>
      <c r="C609" s="57"/>
      <c r="D609" s="57"/>
      <c r="E609" s="57"/>
      <c r="F609" s="57"/>
      <c r="G609" s="57"/>
      <c r="H609" s="57"/>
      <c r="I609" s="57"/>
      <c r="J609" s="57"/>
      <c r="K609" s="57"/>
      <c r="L609" s="57"/>
      <c r="M609" s="57"/>
      <c r="N609" s="57"/>
      <c r="O609" s="57"/>
    </row>
    <row r="610" spans="1:15">
      <c r="A610" s="57"/>
      <c r="B610" s="57"/>
      <c r="C610" s="57"/>
      <c r="D610" s="57"/>
      <c r="E610" s="57"/>
      <c r="F610" s="57"/>
      <c r="G610" s="57"/>
      <c r="H610" s="57"/>
      <c r="I610" s="57"/>
      <c r="J610" s="57"/>
      <c r="K610" s="57"/>
      <c r="L610" s="57"/>
      <c r="M610" s="57"/>
      <c r="N610" s="57"/>
      <c r="O610" s="57"/>
    </row>
    <row r="611" spans="1:15">
      <c r="A611" s="57"/>
      <c r="B611" s="57"/>
      <c r="C611" s="57"/>
      <c r="D611" s="57"/>
      <c r="E611" s="57"/>
      <c r="F611" s="57"/>
      <c r="G611" s="57"/>
      <c r="H611" s="57"/>
      <c r="I611" s="57"/>
      <c r="J611" s="57"/>
      <c r="K611" s="57"/>
      <c r="L611" s="57"/>
      <c r="M611" s="57"/>
      <c r="N611" s="57"/>
      <c r="O611" s="57"/>
    </row>
    <row r="612" spans="1:15">
      <c r="A612" s="57"/>
      <c r="B612" s="57"/>
      <c r="C612" s="57"/>
      <c r="D612" s="57"/>
      <c r="E612" s="57"/>
      <c r="F612" s="57"/>
      <c r="G612" s="57"/>
      <c r="H612" s="57"/>
      <c r="I612" s="57"/>
      <c r="J612" s="57"/>
      <c r="K612" s="57"/>
      <c r="L612" s="57"/>
      <c r="M612" s="57"/>
      <c r="N612" s="57"/>
      <c r="O612" s="57"/>
    </row>
    <row r="613" spans="1:15">
      <c r="A613" s="57"/>
      <c r="B613" s="57"/>
      <c r="C613" s="57"/>
      <c r="D613" s="57"/>
      <c r="E613" s="57"/>
      <c r="F613" s="57"/>
      <c r="G613" s="57"/>
      <c r="H613" s="57"/>
      <c r="I613" s="57"/>
      <c r="J613" s="57"/>
      <c r="K613" s="57"/>
      <c r="L613" s="57"/>
      <c r="M613" s="57"/>
      <c r="N613" s="57"/>
      <c r="O613" s="57"/>
    </row>
    <row r="614" spans="1:15">
      <c r="A614" s="57"/>
      <c r="B614" s="57"/>
      <c r="C614" s="57"/>
      <c r="D614" s="57"/>
      <c r="E614" s="57"/>
      <c r="F614" s="57"/>
      <c r="G614" s="57"/>
      <c r="H614" s="57"/>
      <c r="I614" s="57"/>
      <c r="J614" s="57"/>
      <c r="K614" s="57"/>
      <c r="L614" s="57"/>
      <c r="M614" s="57"/>
      <c r="N614" s="57"/>
      <c r="O614" s="57"/>
    </row>
    <row r="615" spans="1:15">
      <c r="A615" s="57"/>
      <c r="B615" s="57"/>
      <c r="C615" s="57"/>
      <c r="D615" s="57"/>
      <c r="E615" s="57"/>
      <c r="F615" s="57"/>
      <c r="G615" s="57"/>
      <c r="H615" s="57"/>
      <c r="I615" s="57"/>
      <c r="J615" s="57"/>
      <c r="K615" s="57"/>
      <c r="L615" s="57"/>
      <c r="M615" s="57"/>
      <c r="N615" s="57"/>
      <c r="O615" s="57"/>
    </row>
    <row r="616" spans="1:15">
      <c r="A616" s="57"/>
      <c r="B616" s="57"/>
      <c r="C616" s="57"/>
      <c r="D616" s="57"/>
      <c r="E616" s="57"/>
      <c r="F616" s="57"/>
      <c r="G616" s="57"/>
      <c r="H616" s="57"/>
      <c r="I616" s="57"/>
      <c r="J616" s="57"/>
      <c r="K616" s="57"/>
      <c r="L616" s="57"/>
      <c r="M616" s="57"/>
      <c r="N616" s="57"/>
      <c r="O616" s="57"/>
    </row>
    <row r="617" spans="1:15">
      <c r="A617" s="57"/>
      <c r="B617" s="57"/>
      <c r="C617" s="57"/>
      <c r="D617" s="57"/>
      <c r="E617" s="57"/>
      <c r="F617" s="57"/>
      <c r="G617" s="57"/>
      <c r="H617" s="57"/>
      <c r="I617" s="57"/>
      <c r="J617" s="57"/>
      <c r="K617" s="57"/>
      <c r="L617" s="57"/>
      <c r="M617" s="57"/>
      <c r="N617" s="57"/>
      <c r="O617" s="57"/>
    </row>
    <row r="618" spans="1:15">
      <c r="A618" s="57"/>
      <c r="B618" s="57"/>
      <c r="C618" s="57"/>
      <c r="D618" s="57"/>
      <c r="E618" s="57"/>
      <c r="F618" s="57"/>
      <c r="G618" s="57"/>
      <c r="H618" s="57"/>
      <c r="I618" s="57"/>
      <c r="J618" s="57"/>
      <c r="K618" s="57"/>
      <c r="L618" s="57"/>
      <c r="M618" s="57"/>
      <c r="N618" s="57"/>
      <c r="O618" s="57"/>
    </row>
    <row r="619" spans="1:15">
      <c r="A619" s="57"/>
      <c r="B619" s="57"/>
      <c r="C619" s="57"/>
      <c r="D619" s="57"/>
      <c r="E619" s="57"/>
      <c r="F619" s="57"/>
      <c r="G619" s="57"/>
      <c r="H619" s="57"/>
      <c r="I619" s="57"/>
      <c r="J619" s="57"/>
      <c r="K619" s="57"/>
      <c r="L619" s="57"/>
      <c r="M619" s="57"/>
      <c r="N619" s="57"/>
      <c r="O619" s="57"/>
    </row>
    <row r="620" spans="1:15">
      <c r="A620" s="57"/>
      <c r="B620" s="57"/>
      <c r="C620" s="57"/>
      <c r="D620" s="57"/>
      <c r="E620" s="57"/>
      <c r="F620" s="57"/>
      <c r="G620" s="57"/>
      <c r="H620" s="57"/>
      <c r="I620" s="57"/>
      <c r="J620" s="57"/>
      <c r="K620" s="57"/>
      <c r="L620" s="57"/>
      <c r="M620" s="57"/>
      <c r="N620" s="57"/>
      <c r="O620" s="57"/>
    </row>
    <row r="621" spans="1:15">
      <c r="A621" s="57"/>
      <c r="B621" s="57"/>
      <c r="C621" s="57"/>
      <c r="D621" s="57"/>
      <c r="E621" s="57"/>
      <c r="F621" s="57"/>
      <c r="G621" s="57"/>
      <c r="H621" s="57"/>
      <c r="I621" s="57"/>
      <c r="J621" s="57"/>
      <c r="K621" s="57"/>
      <c r="L621" s="57"/>
      <c r="M621" s="57"/>
      <c r="N621" s="57"/>
      <c r="O621" s="57"/>
    </row>
    <row r="622" spans="1:15">
      <c r="A622" s="57"/>
      <c r="B622" s="57"/>
      <c r="C622" s="57"/>
      <c r="D622" s="57"/>
      <c r="E622" s="57"/>
      <c r="F622" s="57"/>
      <c r="G622" s="57"/>
      <c r="H622" s="57"/>
      <c r="I622" s="57"/>
      <c r="J622" s="57"/>
      <c r="K622" s="57"/>
      <c r="L622" s="57"/>
      <c r="M622" s="57"/>
      <c r="N622" s="57"/>
      <c r="O622" s="57"/>
    </row>
    <row r="623" spans="1:15">
      <c r="A623" s="57"/>
      <c r="B623" s="57"/>
      <c r="C623" s="57"/>
      <c r="D623" s="57"/>
      <c r="E623" s="57"/>
      <c r="F623" s="57"/>
      <c r="G623" s="57"/>
      <c r="H623" s="57"/>
      <c r="I623" s="57"/>
      <c r="J623" s="57"/>
      <c r="K623" s="57"/>
      <c r="L623" s="57"/>
      <c r="M623" s="57"/>
      <c r="N623" s="57"/>
      <c r="O623" s="57"/>
    </row>
    <row r="624" spans="1:15">
      <c r="A624" s="57"/>
      <c r="B624" s="57"/>
      <c r="C624" s="57"/>
      <c r="D624" s="57"/>
      <c r="E624" s="57"/>
      <c r="F624" s="57"/>
      <c r="G624" s="57"/>
      <c r="H624" s="57"/>
      <c r="I624" s="57"/>
      <c r="J624" s="57"/>
      <c r="K624" s="57"/>
      <c r="L624" s="57"/>
      <c r="M624" s="57"/>
      <c r="N624" s="57"/>
      <c r="O624" s="57"/>
    </row>
    <row r="625" spans="1:15">
      <c r="A625" s="57"/>
      <c r="B625" s="57"/>
      <c r="C625" s="57"/>
      <c r="D625" s="57"/>
      <c r="E625" s="57"/>
      <c r="F625" s="57"/>
      <c r="G625" s="57"/>
      <c r="H625" s="57"/>
      <c r="I625" s="57"/>
      <c r="J625" s="57"/>
      <c r="K625" s="57"/>
      <c r="L625" s="57"/>
      <c r="M625" s="57"/>
      <c r="N625" s="57"/>
      <c r="O625" s="57"/>
    </row>
    <row r="626" spans="1:15">
      <c r="A626" s="57"/>
      <c r="B626" s="57"/>
      <c r="C626" s="57"/>
      <c r="D626" s="57"/>
      <c r="E626" s="57"/>
      <c r="F626" s="57"/>
      <c r="G626" s="57"/>
      <c r="H626" s="57"/>
      <c r="I626" s="57"/>
      <c r="J626" s="57"/>
      <c r="K626" s="57"/>
      <c r="L626" s="57"/>
      <c r="M626" s="57"/>
      <c r="N626" s="57"/>
      <c r="O626" s="57"/>
    </row>
    <row r="627" spans="1:15">
      <c r="A627" s="57"/>
      <c r="B627" s="57"/>
      <c r="C627" s="57"/>
      <c r="D627" s="57"/>
      <c r="E627" s="57"/>
      <c r="F627" s="57"/>
      <c r="G627" s="57"/>
      <c r="H627" s="57"/>
      <c r="I627" s="57"/>
      <c r="J627" s="57"/>
      <c r="K627" s="57"/>
      <c r="L627" s="57"/>
      <c r="M627" s="57"/>
      <c r="N627" s="57"/>
      <c r="O627" s="57"/>
    </row>
    <row r="628" spans="1:15">
      <c r="A628" s="57"/>
      <c r="B628" s="57"/>
      <c r="C628" s="57"/>
      <c r="D628" s="57"/>
      <c r="E628" s="57"/>
      <c r="F628" s="57"/>
      <c r="G628" s="57"/>
      <c r="H628" s="57"/>
      <c r="I628" s="57"/>
      <c r="J628" s="57"/>
      <c r="K628" s="57"/>
      <c r="L628" s="57"/>
      <c r="M628" s="57"/>
      <c r="N628" s="57"/>
      <c r="O628" s="57"/>
    </row>
    <row r="629" spans="1:15">
      <c r="A629" s="57"/>
      <c r="B629" s="57"/>
      <c r="C629" s="57"/>
      <c r="D629" s="57"/>
      <c r="E629" s="57"/>
      <c r="F629" s="57"/>
      <c r="G629" s="57"/>
      <c r="H629" s="57"/>
      <c r="I629" s="57"/>
      <c r="J629" s="57"/>
      <c r="K629" s="57"/>
      <c r="L629" s="57"/>
      <c r="M629" s="57"/>
      <c r="N629" s="57"/>
      <c r="O629" s="57"/>
    </row>
    <row r="630" spans="1:15">
      <c r="A630" s="57"/>
      <c r="B630" s="57"/>
      <c r="C630" s="57"/>
      <c r="D630" s="57"/>
      <c r="E630" s="57"/>
      <c r="F630" s="57"/>
      <c r="G630" s="57"/>
      <c r="H630" s="57"/>
      <c r="I630" s="57"/>
      <c r="J630" s="57"/>
      <c r="K630" s="57"/>
      <c r="L630" s="57"/>
      <c r="M630" s="57"/>
      <c r="N630" s="57"/>
      <c r="O630" s="57"/>
    </row>
    <row r="631" spans="1:15">
      <c r="A631" s="57"/>
      <c r="B631" s="57"/>
      <c r="C631" s="57"/>
      <c r="D631" s="57"/>
      <c r="E631" s="57"/>
      <c r="F631" s="57"/>
      <c r="G631" s="57"/>
      <c r="H631" s="57"/>
      <c r="I631" s="57"/>
      <c r="J631" s="57"/>
      <c r="K631" s="57"/>
      <c r="L631" s="57"/>
      <c r="M631" s="57"/>
      <c r="N631" s="57"/>
      <c r="O631" s="57"/>
    </row>
    <row r="632" spans="1:15">
      <c r="A632" s="57"/>
      <c r="B632" s="57"/>
      <c r="C632" s="57"/>
      <c r="D632" s="57"/>
      <c r="E632" s="57"/>
      <c r="F632" s="57"/>
      <c r="G632" s="57"/>
      <c r="H632" s="57"/>
      <c r="I632" s="57"/>
      <c r="J632" s="57"/>
      <c r="K632" s="57"/>
      <c r="L632" s="57"/>
      <c r="M632" s="57"/>
      <c r="N632" s="57"/>
      <c r="O632" s="57"/>
    </row>
    <row r="633" spans="1:15">
      <c r="A633" s="57"/>
      <c r="B633" s="57"/>
      <c r="C633" s="57"/>
      <c r="D633" s="57"/>
      <c r="E633" s="57"/>
      <c r="F633" s="57"/>
      <c r="G633" s="57"/>
      <c r="H633" s="57"/>
      <c r="I633" s="57"/>
      <c r="J633" s="57"/>
      <c r="K633" s="57"/>
      <c r="L633" s="57"/>
      <c r="M633" s="57"/>
      <c r="N633" s="57"/>
      <c r="O633" s="57"/>
    </row>
    <row r="634" spans="1:15">
      <c r="A634" s="57"/>
      <c r="B634" s="57"/>
      <c r="C634" s="57"/>
      <c r="D634" s="57"/>
      <c r="E634" s="57"/>
      <c r="F634" s="57"/>
      <c r="G634" s="57"/>
      <c r="H634" s="57"/>
      <c r="I634" s="57"/>
      <c r="J634" s="57"/>
      <c r="K634" s="57"/>
      <c r="L634" s="57"/>
      <c r="M634" s="57"/>
      <c r="N634" s="57"/>
      <c r="O634" s="57"/>
    </row>
    <row r="635" spans="1:15">
      <c r="A635" s="57"/>
      <c r="B635" s="57"/>
      <c r="C635" s="57"/>
      <c r="D635" s="57"/>
      <c r="E635" s="57"/>
      <c r="F635" s="57"/>
      <c r="G635" s="57"/>
      <c r="H635" s="57"/>
      <c r="I635" s="57"/>
      <c r="J635" s="57"/>
      <c r="K635" s="57"/>
      <c r="L635" s="57"/>
      <c r="M635" s="57"/>
      <c r="N635" s="57"/>
      <c r="O635" s="57"/>
    </row>
    <row r="636" spans="1:15">
      <c r="A636" s="57"/>
      <c r="B636" s="57"/>
      <c r="C636" s="57"/>
      <c r="D636" s="57"/>
      <c r="E636" s="57"/>
      <c r="F636" s="57"/>
      <c r="G636" s="57"/>
      <c r="H636" s="57"/>
      <c r="I636" s="57"/>
      <c r="J636" s="57"/>
      <c r="K636" s="57"/>
      <c r="L636" s="57"/>
      <c r="M636" s="57"/>
      <c r="N636" s="57"/>
      <c r="O636" s="57"/>
    </row>
    <row r="637" spans="1:15">
      <c r="A637" s="57"/>
      <c r="B637" s="57"/>
      <c r="C637" s="57"/>
      <c r="D637" s="57"/>
      <c r="E637" s="57"/>
      <c r="F637" s="57"/>
      <c r="G637" s="57"/>
      <c r="H637" s="57"/>
      <c r="I637" s="57"/>
      <c r="J637" s="57"/>
      <c r="K637" s="57"/>
      <c r="L637" s="57"/>
      <c r="M637" s="57"/>
      <c r="N637" s="57"/>
      <c r="O637" s="57"/>
    </row>
    <row r="638" spans="1:15">
      <c r="A638" s="57"/>
      <c r="B638" s="57"/>
      <c r="C638" s="57"/>
      <c r="D638" s="57"/>
      <c r="E638" s="57"/>
      <c r="F638" s="57"/>
      <c r="G638" s="57"/>
      <c r="H638" s="57"/>
      <c r="I638" s="57"/>
      <c r="J638" s="57"/>
      <c r="K638" s="57"/>
      <c r="L638" s="57"/>
      <c r="M638" s="57"/>
      <c r="N638" s="57"/>
      <c r="O638" s="57"/>
    </row>
    <row r="639" spans="1:15">
      <c r="A639" s="57"/>
      <c r="B639" s="57"/>
      <c r="C639" s="57"/>
      <c r="D639" s="57"/>
      <c r="E639" s="57"/>
      <c r="F639" s="57"/>
      <c r="G639" s="57"/>
      <c r="H639" s="57"/>
      <c r="I639" s="57"/>
      <c r="J639" s="57"/>
      <c r="K639" s="57"/>
      <c r="L639" s="57"/>
      <c r="M639" s="57"/>
      <c r="N639" s="57"/>
      <c r="O639" s="57"/>
    </row>
    <row r="640" spans="1:15">
      <c r="A640" s="57"/>
      <c r="B640" s="57"/>
      <c r="C640" s="57"/>
      <c r="D640" s="57"/>
      <c r="E640" s="57"/>
      <c r="F640" s="57"/>
      <c r="G640" s="57"/>
      <c r="H640" s="57"/>
      <c r="I640" s="57"/>
      <c r="J640" s="57"/>
      <c r="K640" s="57"/>
      <c r="L640" s="57"/>
      <c r="M640" s="57"/>
      <c r="N640" s="57"/>
      <c r="O640" s="57"/>
    </row>
    <row r="641" spans="1:15">
      <c r="A641" s="57"/>
      <c r="B641" s="57"/>
      <c r="C641" s="57"/>
      <c r="D641" s="57"/>
      <c r="E641" s="57"/>
      <c r="F641" s="57"/>
      <c r="G641" s="57"/>
      <c r="H641" s="57"/>
      <c r="I641" s="57"/>
      <c r="J641" s="57"/>
      <c r="K641" s="57"/>
      <c r="L641" s="57"/>
      <c r="M641" s="57"/>
      <c r="N641" s="57"/>
      <c r="O641" s="57"/>
    </row>
    <row r="642" spans="1:15">
      <c r="A642" s="57"/>
      <c r="B642" s="57"/>
      <c r="C642" s="57"/>
      <c r="D642" s="57"/>
      <c r="E642" s="57"/>
      <c r="F642" s="57"/>
      <c r="G642" s="57"/>
      <c r="H642" s="57"/>
      <c r="I642" s="57"/>
      <c r="J642" s="57"/>
      <c r="K642" s="57"/>
      <c r="L642" s="57"/>
      <c r="M642" s="57"/>
      <c r="N642" s="57"/>
      <c r="O642" s="57"/>
    </row>
    <row r="643" spans="1:15">
      <c r="A643" s="57"/>
      <c r="B643" s="57"/>
      <c r="C643" s="57"/>
      <c r="D643" s="57"/>
      <c r="E643" s="57"/>
      <c r="F643" s="57"/>
      <c r="G643" s="57"/>
      <c r="H643" s="57"/>
      <c r="I643" s="57"/>
      <c r="J643" s="57"/>
      <c r="K643" s="57"/>
      <c r="L643" s="57"/>
      <c r="M643" s="57"/>
      <c r="N643" s="57"/>
      <c r="O643" s="57"/>
    </row>
    <row r="644" spans="1:15">
      <c r="A644" s="57"/>
      <c r="B644" s="57"/>
      <c r="C644" s="57"/>
      <c r="D644" s="57"/>
      <c r="E644" s="57"/>
      <c r="F644" s="57"/>
      <c r="G644" s="57"/>
      <c r="H644" s="57"/>
      <c r="I644" s="57"/>
      <c r="J644" s="57"/>
      <c r="K644" s="57"/>
      <c r="L644" s="57"/>
      <c r="M644" s="57"/>
      <c r="N644" s="57"/>
      <c r="O644" s="57"/>
    </row>
    <row r="645" spans="1:15">
      <c r="A645" s="57"/>
      <c r="B645" s="57"/>
      <c r="C645" s="57"/>
      <c r="D645" s="57"/>
      <c r="E645" s="57"/>
      <c r="F645" s="57"/>
      <c r="G645" s="57"/>
      <c r="H645" s="57"/>
      <c r="I645" s="57"/>
      <c r="J645" s="57"/>
      <c r="K645" s="57"/>
      <c r="L645" s="57"/>
      <c r="M645" s="57"/>
      <c r="N645" s="57"/>
      <c r="O645" s="57"/>
    </row>
    <row r="646" spans="1:15">
      <c r="A646" s="57"/>
      <c r="B646" s="57"/>
      <c r="C646" s="57"/>
      <c r="D646" s="57"/>
      <c r="E646" s="57"/>
      <c r="F646" s="57"/>
      <c r="G646" s="57"/>
      <c r="H646" s="57"/>
      <c r="I646" s="57"/>
      <c r="J646" s="57"/>
      <c r="K646" s="57"/>
      <c r="L646" s="57"/>
      <c r="M646" s="57"/>
      <c r="N646" s="57"/>
      <c r="O646" s="57"/>
    </row>
    <row r="647" spans="1:15">
      <c r="A647" s="57"/>
      <c r="B647" s="57"/>
      <c r="C647" s="57"/>
      <c r="D647" s="57"/>
      <c r="E647" s="57"/>
      <c r="F647" s="57"/>
      <c r="G647" s="57"/>
      <c r="H647" s="57"/>
      <c r="I647" s="57"/>
      <c r="J647" s="57"/>
      <c r="K647" s="57"/>
      <c r="L647" s="57"/>
      <c r="M647" s="57"/>
      <c r="N647" s="57"/>
      <c r="O647" s="57"/>
    </row>
    <row r="648" spans="1:15">
      <c r="A648" s="57"/>
      <c r="B648" s="57"/>
      <c r="C648" s="57"/>
      <c r="D648" s="57"/>
      <c r="E648" s="57"/>
      <c r="F648" s="57"/>
      <c r="G648" s="57"/>
      <c r="H648" s="57"/>
      <c r="I648" s="57"/>
      <c r="J648" s="57"/>
      <c r="K648" s="57"/>
      <c r="L648" s="57"/>
      <c r="M648" s="57"/>
      <c r="N648" s="57"/>
      <c r="O648" s="57"/>
    </row>
    <row r="649" spans="1:15">
      <c r="A649" s="57"/>
      <c r="B649" s="57"/>
      <c r="C649" s="57"/>
      <c r="D649" s="57"/>
      <c r="E649" s="57"/>
      <c r="F649" s="57"/>
      <c r="G649" s="57"/>
      <c r="H649" s="57"/>
      <c r="I649" s="57"/>
      <c r="J649" s="57"/>
      <c r="K649" s="57"/>
      <c r="L649" s="57"/>
      <c r="M649" s="57"/>
      <c r="N649" s="57"/>
      <c r="O649" s="57"/>
    </row>
    <row r="650" spans="1:15">
      <c r="A650" s="57"/>
      <c r="B650" s="57"/>
      <c r="C650" s="57"/>
      <c r="D650" s="57"/>
      <c r="E650" s="57"/>
      <c r="F650" s="57"/>
      <c r="G650" s="57"/>
      <c r="H650" s="57"/>
      <c r="I650" s="57"/>
      <c r="J650" s="57"/>
      <c r="K650" s="57"/>
      <c r="L650" s="57"/>
      <c r="M650" s="57"/>
      <c r="N650" s="57"/>
      <c r="O650" s="57"/>
    </row>
    <row r="651" spans="1:15">
      <c r="A651" s="57"/>
      <c r="B651" s="57"/>
      <c r="C651" s="57"/>
      <c r="D651" s="57"/>
      <c r="E651" s="57"/>
      <c r="F651" s="57"/>
      <c r="G651" s="57"/>
      <c r="H651" s="57"/>
      <c r="I651" s="57"/>
      <c r="J651" s="57"/>
      <c r="K651" s="57"/>
      <c r="L651" s="57"/>
      <c r="M651" s="57"/>
      <c r="N651" s="57"/>
      <c r="O651" s="57"/>
    </row>
    <row r="652" spans="1:15">
      <c r="A652" s="57"/>
      <c r="B652" s="57"/>
      <c r="C652" s="57"/>
      <c r="D652" s="57"/>
      <c r="E652" s="57"/>
      <c r="F652" s="57"/>
      <c r="G652" s="57"/>
      <c r="H652" s="57"/>
      <c r="I652" s="57"/>
      <c r="J652" s="57"/>
      <c r="K652" s="57"/>
      <c r="L652" s="57"/>
      <c r="M652" s="57"/>
      <c r="N652" s="57"/>
      <c r="O652" s="57"/>
    </row>
    <row r="653" spans="1:15">
      <c r="A653" s="57"/>
      <c r="B653" s="57"/>
      <c r="C653" s="57"/>
      <c r="D653" s="57"/>
      <c r="E653" s="57"/>
      <c r="F653" s="57"/>
      <c r="G653" s="57"/>
      <c r="H653" s="57"/>
      <c r="I653" s="57"/>
      <c r="J653" s="57"/>
      <c r="K653" s="57"/>
      <c r="L653" s="57"/>
      <c r="M653" s="57"/>
      <c r="N653" s="57"/>
      <c r="O653" s="57"/>
    </row>
    <row r="654" spans="1:15">
      <c r="A654" s="57"/>
      <c r="B654" s="57"/>
      <c r="C654" s="57"/>
      <c r="D654" s="57"/>
      <c r="E654" s="57"/>
      <c r="F654" s="57"/>
      <c r="G654" s="57"/>
      <c r="H654" s="57"/>
      <c r="I654" s="57"/>
      <c r="J654" s="57"/>
      <c r="K654" s="57"/>
      <c r="L654" s="57"/>
      <c r="M654" s="57"/>
      <c r="N654" s="57"/>
      <c r="O654" s="57"/>
    </row>
    <row r="655" spans="1:15">
      <c r="A655" s="57"/>
      <c r="B655" s="57"/>
      <c r="C655" s="57"/>
      <c r="D655" s="57"/>
      <c r="E655" s="57"/>
      <c r="F655" s="57"/>
      <c r="G655" s="57"/>
      <c r="H655" s="57"/>
      <c r="I655" s="57"/>
      <c r="J655" s="57"/>
      <c r="K655" s="57"/>
      <c r="L655" s="57"/>
      <c r="M655" s="57"/>
      <c r="N655" s="57"/>
      <c r="O655" s="57"/>
    </row>
    <row r="656" spans="1:15">
      <c r="A656" s="57"/>
      <c r="B656" s="57"/>
      <c r="C656" s="57"/>
      <c r="D656" s="57"/>
      <c r="E656" s="57"/>
      <c r="F656" s="57"/>
      <c r="G656" s="57"/>
      <c r="H656" s="57"/>
      <c r="I656" s="57"/>
      <c r="J656" s="57"/>
      <c r="K656" s="57"/>
      <c r="L656" s="57"/>
      <c r="M656" s="57"/>
      <c r="N656" s="57"/>
      <c r="O656" s="57"/>
    </row>
    <row r="657" spans="1:15">
      <c r="A657" s="57"/>
      <c r="B657" s="57"/>
      <c r="C657" s="57"/>
      <c r="D657" s="57"/>
      <c r="E657" s="57"/>
      <c r="F657" s="57"/>
      <c r="G657" s="57"/>
      <c r="H657" s="57"/>
      <c r="I657" s="57"/>
      <c r="J657" s="57"/>
      <c r="K657" s="57"/>
      <c r="L657" s="57"/>
      <c r="M657" s="57"/>
      <c r="N657" s="57"/>
      <c r="O657" s="57"/>
    </row>
    <row r="658" spans="1:15">
      <c r="A658" s="57"/>
      <c r="B658" s="57"/>
      <c r="C658" s="57"/>
      <c r="D658" s="57"/>
      <c r="E658" s="57"/>
      <c r="F658" s="57"/>
      <c r="G658" s="57"/>
      <c r="H658" s="57"/>
      <c r="I658" s="57"/>
      <c r="J658" s="57"/>
      <c r="K658" s="57"/>
      <c r="L658" s="57"/>
      <c r="M658" s="57"/>
      <c r="N658" s="57"/>
      <c r="O658" s="57"/>
    </row>
    <row r="659" spans="1:15">
      <c r="A659" s="57"/>
      <c r="B659" s="57"/>
      <c r="C659" s="57"/>
      <c r="D659" s="57"/>
      <c r="E659" s="57"/>
      <c r="F659" s="57"/>
      <c r="G659" s="57"/>
      <c r="H659" s="57"/>
      <c r="I659" s="57"/>
      <c r="J659" s="57"/>
      <c r="K659" s="57"/>
      <c r="L659" s="57"/>
      <c r="M659" s="57"/>
      <c r="N659" s="57"/>
      <c r="O659" s="57"/>
    </row>
    <row r="660" spans="1:15">
      <c r="A660" s="57"/>
      <c r="B660" s="57"/>
      <c r="C660" s="57"/>
      <c r="D660" s="57"/>
      <c r="E660" s="57"/>
      <c r="F660" s="57"/>
      <c r="G660" s="57"/>
      <c r="H660" s="57"/>
      <c r="I660" s="57"/>
      <c r="J660" s="57"/>
      <c r="K660" s="57"/>
      <c r="L660" s="57"/>
      <c r="M660" s="57"/>
      <c r="N660" s="57"/>
      <c r="O660" s="57"/>
    </row>
    <row r="661" spans="1:15">
      <c r="A661" s="57"/>
      <c r="B661" s="57"/>
      <c r="C661" s="57"/>
      <c r="D661" s="57"/>
      <c r="E661" s="57"/>
      <c r="F661" s="57"/>
      <c r="G661" s="57"/>
      <c r="H661" s="57"/>
      <c r="I661" s="57"/>
      <c r="J661" s="57"/>
      <c r="K661" s="57"/>
      <c r="L661" s="57"/>
      <c r="M661" s="57"/>
      <c r="N661" s="57"/>
      <c r="O661" s="57"/>
    </row>
    <row r="662" spans="1:15">
      <c r="A662" s="57"/>
      <c r="B662" s="57"/>
      <c r="C662" s="57"/>
      <c r="D662" s="57"/>
      <c r="E662" s="57"/>
      <c r="F662" s="57"/>
      <c r="G662" s="57"/>
      <c r="H662" s="57"/>
      <c r="I662" s="57"/>
      <c r="J662" s="57"/>
      <c r="K662" s="57"/>
      <c r="L662" s="57"/>
      <c r="M662" s="57"/>
      <c r="N662" s="57"/>
      <c r="O662" s="57"/>
    </row>
    <row r="663" spans="1:15">
      <c r="A663" s="57"/>
      <c r="B663" s="57"/>
      <c r="C663" s="57"/>
      <c r="D663" s="57"/>
      <c r="E663" s="57"/>
      <c r="F663" s="57"/>
      <c r="G663" s="57"/>
      <c r="H663" s="57"/>
      <c r="I663" s="57"/>
      <c r="J663" s="57"/>
      <c r="K663" s="57"/>
      <c r="L663" s="57"/>
      <c r="M663" s="57"/>
      <c r="N663" s="57"/>
      <c r="O663" s="57"/>
    </row>
    <row r="664" spans="1:15">
      <c r="A664" s="57"/>
      <c r="B664" s="57"/>
      <c r="C664" s="57"/>
      <c r="D664" s="57"/>
      <c r="E664" s="57"/>
      <c r="F664" s="57"/>
      <c r="G664" s="57"/>
      <c r="H664" s="57"/>
      <c r="I664" s="57"/>
      <c r="J664" s="57"/>
      <c r="K664" s="57"/>
      <c r="L664" s="57"/>
      <c r="M664" s="57"/>
      <c r="N664" s="57"/>
      <c r="O664" s="57"/>
    </row>
    <row r="665" spans="1:15">
      <c r="A665" s="57"/>
      <c r="B665" s="57"/>
      <c r="C665" s="57"/>
      <c r="D665" s="57"/>
      <c r="E665" s="57"/>
      <c r="F665" s="57"/>
      <c r="G665" s="57"/>
      <c r="H665" s="57"/>
      <c r="I665" s="57"/>
      <c r="J665" s="57"/>
      <c r="K665" s="57"/>
      <c r="L665" s="57"/>
      <c r="M665" s="57"/>
      <c r="N665" s="57"/>
      <c r="O665" s="57"/>
    </row>
    <row r="666" spans="1:15">
      <c r="A666" s="57"/>
      <c r="B666" s="57"/>
      <c r="C666" s="57"/>
      <c r="D666" s="57"/>
      <c r="E666" s="57"/>
      <c r="F666" s="57"/>
      <c r="G666" s="57"/>
      <c r="H666" s="57"/>
      <c r="I666" s="57"/>
      <c r="J666" s="57"/>
      <c r="K666" s="57"/>
      <c r="L666" s="57"/>
      <c r="M666" s="57"/>
      <c r="N666" s="57"/>
      <c r="O666" s="57"/>
    </row>
    <row r="667" spans="1:15">
      <c r="A667" s="57"/>
      <c r="B667" s="57"/>
      <c r="C667" s="57"/>
      <c r="D667" s="57"/>
      <c r="E667" s="57"/>
      <c r="F667" s="57"/>
      <c r="G667" s="57"/>
      <c r="H667" s="57"/>
      <c r="I667" s="57"/>
      <c r="J667" s="57"/>
      <c r="K667" s="57"/>
      <c r="L667" s="57"/>
      <c r="M667" s="57"/>
      <c r="N667" s="57"/>
      <c r="O667" s="57"/>
    </row>
    <row r="668" spans="1:15">
      <c r="A668" s="57"/>
      <c r="B668" s="57"/>
      <c r="C668" s="57"/>
      <c r="D668" s="57"/>
      <c r="E668" s="57"/>
      <c r="F668" s="57"/>
      <c r="G668" s="57"/>
      <c r="H668" s="57"/>
      <c r="I668" s="57"/>
      <c r="J668" s="57"/>
      <c r="K668" s="57"/>
      <c r="L668" s="57"/>
      <c r="M668" s="57"/>
      <c r="N668" s="57"/>
      <c r="O668" s="57"/>
    </row>
    <row r="669" spans="1:15">
      <c r="A669" s="57"/>
      <c r="B669" s="57"/>
      <c r="C669" s="57"/>
      <c r="D669" s="57"/>
      <c r="E669" s="57"/>
      <c r="F669" s="57"/>
      <c r="G669" s="57"/>
      <c r="H669" s="57"/>
      <c r="I669" s="57"/>
      <c r="J669" s="57"/>
      <c r="K669" s="57"/>
      <c r="L669" s="57"/>
      <c r="M669" s="57"/>
      <c r="N669" s="57"/>
      <c r="O669" s="57"/>
    </row>
    <row r="670" spans="1:15">
      <c r="A670" s="57"/>
      <c r="B670" s="57"/>
      <c r="C670" s="57"/>
      <c r="D670" s="57"/>
      <c r="E670" s="57"/>
      <c r="F670" s="57"/>
      <c r="G670" s="57"/>
      <c r="H670" s="57"/>
      <c r="I670" s="57"/>
      <c r="J670" s="57"/>
      <c r="K670" s="57"/>
      <c r="L670" s="57"/>
      <c r="M670" s="57"/>
      <c r="N670" s="57"/>
      <c r="O670" s="57"/>
    </row>
    <row r="671" spans="1:15">
      <c r="A671" s="57"/>
      <c r="B671" s="57"/>
      <c r="C671" s="57"/>
      <c r="D671" s="57"/>
      <c r="E671" s="57"/>
      <c r="F671" s="57"/>
      <c r="G671" s="57"/>
      <c r="H671" s="57"/>
      <c r="I671" s="57"/>
      <c r="J671" s="57"/>
      <c r="K671" s="57"/>
      <c r="L671" s="57"/>
      <c r="M671" s="57"/>
      <c r="N671" s="57"/>
      <c r="O671" s="57"/>
    </row>
    <row r="672" spans="1:15">
      <c r="A672" s="57"/>
      <c r="B672" s="57"/>
      <c r="C672" s="57"/>
      <c r="D672" s="57"/>
      <c r="E672" s="57"/>
      <c r="F672" s="57"/>
      <c r="G672" s="57"/>
      <c r="H672" s="57"/>
      <c r="I672" s="57"/>
      <c r="J672" s="57"/>
      <c r="K672" s="57"/>
      <c r="L672" s="57"/>
      <c r="M672" s="57"/>
      <c r="N672" s="57"/>
      <c r="O672" s="57"/>
    </row>
    <row r="673" spans="1:15">
      <c r="A673" s="57"/>
      <c r="B673" s="57"/>
      <c r="C673" s="57"/>
      <c r="D673" s="57"/>
      <c r="E673" s="57"/>
      <c r="F673" s="57"/>
      <c r="G673" s="57"/>
      <c r="H673" s="57"/>
      <c r="I673" s="57"/>
      <c r="J673" s="57"/>
      <c r="K673" s="57"/>
      <c r="L673" s="57"/>
      <c r="M673" s="57"/>
      <c r="N673" s="57"/>
      <c r="O673" s="57"/>
    </row>
    <row r="674" spans="1:15">
      <c r="A674" s="57"/>
      <c r="B674" s="57"/>
      <c r="C674" s="57"/>
      <c r="D674" s="57"/>
      <c r="E674" s="57"/>
      <c r="F674" s="57"/>
      <c r="G674" s="57"/>
      <c r="H674" s="57"/>
      <c r="I674" s="57"/>
      <c r="J674" s="57"/>
      <c r="K674" s="57"/>
      <c r="L674" s="57"/>
      <c r="M674" s="57"/>
      <c r="N674" s="57"/>
      <c r="O674" s="57"/>
    </row>
    <row r="675" spans="1:15">
      <c r="A675" s="57"/>
      <c r="B675" s="57"/>
      <c r="C675" s="57"/>
      <c r="D675" s="57"/>
      <c r="E675" s="57"/>
      <c r="F675" s="57"/>
      <c r="G675" s="57"/>
      <c r="H675" s="57"/>
      <c r="I675" s="57"/>
      <c r="J675" s="57"/>
      <c r="K675" s="57"/>
      <c r="L675" s="57"/>
      <c r="M675" s="57"/>
      <c r="N675" s="57"/>
      <c r="O675" s="57"/>
    </row>
    <row r="676" spans="1:15">
      <c r="A676" s="57"/>
      <c r="B676" s="57"/>
      <c r="C676" s="57"/>
      <c r="D676" s="57"/>
      <c r="E676" s="57"/>
      <c r="F676" s="57"/>
      <c r="G676" s="57"/>
      <c r="H676" s="57"/>
      <c r="I676" s="57"/>
      <c r="J676" s="57"/>
      <c r="K676" s="57"/>
      <c r="L676" s="57"/>
      <c r="M676" s="57"/>
      <c r="N676" s="57"/>
      <c r="O676" s="57"/>
    </row>
    <row r="677" spans="1:15">
      <c r="A677" s="57"/>
      <c r="B677" s="57"/>
      <c r="C677" s="57"/>
      <c r="D677" s="57"/>
      <c r="E677" s="57"/>
      <c r="F677" s="57"/>
      <c r="G677" s="57"/>
      <c r="H677" s="57"/>
      <c r="I677" s="57"/>
      <c r="J677" s="57"/>
      <c r="K677" s="57"/>
      <c r="L677" s="57"/>
      <c r="M677" s="57"/>
      <c r="N677" s="57"/>
      <c r="O677" s="57"/>
    </row>
    <row r="678" spans="1:15">
      <c r="A678" s="57"/>
      <c r="B678" s="57"/>
      <c r="C678" s="57"/>
      <c r="D678" s="57"/>
      <c r="E678" s="57"/>
      <c r="F678" s="57"/>
      <c r="G678" s="57"/>
      <c r="H678" s="57"/>
      <c r="I678" s="57"/>
      <c r="J678" s="57"/>
      <c r="K678" s="57"/>
      <c r="L678" s="57"/>
      <c r="M678" s="57"/>
      <c r="N678" s="57"/>
      <c r="O678" s="57"/>
    </row>
    <row r="679" spans="1:15">
      <c r="A679" s="57"/>
      <c r="B679" s="57"/>
      <c r="C679" s="57"/>
      <c r="D679" s="57"/>
      <c r="E679" s="57"/>
      <c r="F679" s="57"/>
      <c r="G679" s="57"/>
      <c r="H679" s="57"/>
      <c r="I679" s="57"/>
      <c r="J679" s="57"/>
      <c r="K679" s="57"/>
      <c r="L679" s="57"/>
      <c r="M679" s="57"/>
      <c r="N679" s="57"/>
      <c r="O679" s="57"/>
    </row>
    <row r="680" spans="1:15">
      <c r="A680" s="57"/>
      <c r="B680" s="57"/>
      <c r="C680" s="57"/>
      <c r="D680" s="57"/>
      <c r="E680" s="57"/>
      <c r="F680" s="57"/>
      <c r="G680" s="57"/>
      <c r="H680" s="57"/>
      <c r="I680" s="57"/>
      <c r="J680" s="57"/>
      <c r="K680" s="57"/>
      <c r="L680" s="57"/>
      <c r="M680" s="57"/>
      <c r="N680" s="57"/>
      <c r="O680" s="57"/>
    </row>
    <row r="681" spans="1:15">
      <c r="A681" s="57"/>
      <c r="B681" s="57"/>
      <c r="C681" s="57"/>
      <c r="D681" s="57"/>
      <c r="E681" s="57"/>
      <c r="F681" s="57"/>
      <c r="G681" s="57"/>
      <c r="H681" s="57"/>
      <c r="I681" s="57"/>
      <c r="J681" s="57"/>
      <c r="K681" s="57"/>
      <c r="L681" s="57"/>
      <c r="M681" s="57"/>
      <c r="N681" s="57"/>
      <c r="O681" s="57"/>
    </row>
    <row r="682" spans="1:15">
      <c r="A682" s="57"/>
      <c r="B682" s="57"/>
      <c r="C682" s="57"/>
      <c r="D682" s="57"/>
      <c r="E682" s="57"/>
      <c r="F682" s="57"/>
      <c r="G682" s="57"/>
      <c r="H682" s="57"/>
      <c r="I682" s="57"/>
      <c r="J682" s="57"/>
      <c r="K682" s="57"/>
      <c r="L682" s="57"/>
      <c r="M682" s="57"/>
      <c r="N682" s="57"/>
      <c r="O682" s="57"/>
    </row>
    <row r="683" spans="1:15">
      <c r="A683" s="57"/>
      <c r="B683" s="57"/>
      <c r="C683" s="57"/>
      <c r="D683" s="57"/>
      <c r="E683" s="57"/>
      <c r="F683" s="57"/>
      <c r="G683" s="57"/>
      <c r="H683" s="57"/>
      <c r="I683" s="57"/>
      <c r="J683" s="57"/>
      <c r="K683" s="57"/>
      <c r="L683" s="57"/>
      <c r="M683" s="57"/>
      <c r="N683" s="57"/>
      <c r="O683" s="57"/>
    </row>
    <row r="684" spans="1:15">
      <c r="A684" s="57"/>
      <c r="B684" s="57"/>
      <c r="C684" s="57"/>
      <c r="D684" s="57"/>
      <c r="E684" s="57"/>
      <c r="F684" s="57"/>
      <c r="G684" s="57"/>
      <c r="H684" s="57"/>
      <c r="I684" s="57"/>
      <c r="J684" s="57"/>
      <c r="K684" s="57"/>
      <c r="L684" s="57"/>
      <c r="M684" s="57"/>
      <c r="N684" s="57"/>
      <c r="O684" s="57"/>
    </row>
    <row r="685" spans="1:15">
      <c r="A685" s="57"/>
      <c r="B685" s="57"/>
      <c r="C685" s="57"/>
      <c r="D685" s="57"/>
      <c r="E685" s="57"/>
      <c r="F685" s="57"/>
      <c r="G685" s="57"/>
      <c r="H685" s="57"/>
      <c r="I685" s="57"/>
      <c r="J685" s="57"/>
      <c r="K685" s="57"/>
      <c r="L685" s="57"/>
      <c r="M685" s="57"/>
      <c r="N685" s="57"/>
      <c r="O685" s="57"/>
    </row>
    <row r="686" spans="1:15">
      <c r="A686" s="57"/>
      <c r="B686" s="57"/>
      <c r="C686" s="57"/>
      <c r="D686" s="57"/>
      <c r="E686" s="57"/>
      <c r="F686" s="57"/>
      <c r="G686" s="57"/>
      <c r="H686" s="57"/>
      <c r="I686" s="57"/>
      <c r="J686" s="57"/>
      <c r="K686" s="57"/>
      <c r="L686" s="57"/>
      <c r="M686" s="57"/>
      <c r="N686" s="57"/>
      <c r="O686" s="57"/>
    </row>
    <row r="687" spans="1:15">
      <c r="A687" s="57"/>
      <c r="B687" s="57"/>
      <c r="C687" s="57"/>
      <c r="D687" s="57"/>
      <c r="E687" s="57"/>
      <c r="F687" s="57"/>
      <c r="G687" s="57"/>
      <c r="H687" s="57"/>
      <c r="I687" s="57"/>
      <c r="J687" s="57"/>
      <c r="K687" s="57"/>
      <c r="L687" s="57"/>
      <c r="M687" s="57"/>
      <c r="N687" s="57"/>
      <c r="O687" s="57"/>
    </row>
    <row r="688" spans="1:15">
      <c r="A688" s="57"/>
      <c r="B688" s="57"/>
      <c r="C688" s="57"/>
      <c r="D688" s="57"/>
      <c r="E688" s="57"/>
      <c r="F688" s="57"/>
      <c r="G688" s="57"/>
      <c r="H688" s="57"/>
      <c r="I688" s="57"/>
      <c r="J688" s="57"/>
      <c r="K688" s="57"/>
      <c r="L688" s="57"/>
      <c r="M688" s="57"/>
      <c r="N688" s="57"/>
      <c r="O688" s="57"/>
    </row>
    <row r="689" spans="1:15">
      <c r="A689" s="57"/>
      <c r="B689" s="57"/>
      <c r="C689" s="57"/>
      <c r="D689" s="57"/>
      <c r="E689" s="57"/>
      <c r="F689" s="57"/>
      <c r="G689" s="57"/>
      <c r="H689" s="57"/>
      <c r="I689" s="57"/>
      <c r="J689" s="57"/>
      <c r="K689" s="57"/>
      <c r="L689" s="57"/>
      <c r="M689" s="57"/>
      <c r="N689" s="57"/>
      <c r="O689" s="57"/>
    </row>
    <row r="690" spans="1:15">
      <c r="A690" s="57"/>
      <c r="B690" s="57"/>
      <c r="C690" s="57"/>
      <c r="D690" s="57"/>
      <c r="E690" s="57"/>
      <c r="F690" s="57"/>
      <c r="G690" s="57"/>
      <c r="H690" s="57"/>
      <c r="I690" s="57"/>
      <c r="J690" s="57"/>
      <c r="K690" s="57"/>
      <c r="L690" s="57"/>
      <c r="M690" s="57"/>
      <c r="N690" s="57"/>
      <c r="O690" s="57"/>
    </row>
    <row r="691" spans="1:15">
      <c r="A691" s="57"/>
      <c r="B691" s="57"/>
      <c r="C691" s="57"/>
      <c r="D691" s="57"/>
      <c r="E691" s="57"/>
      <c r="F691" s="57"/>
      <c r="G691" s="57"/>
      <c r="H691" s="57"/>
      <c r="I691" s="57"/>
      <c r="J691" s="57"/>
      <c r="K691" s="57"/>
      <c r="L691" s="57"/>
      <c r="M691" s="57"/>
      <c r="N691" s="57"/>
      <c r="O691" s="57"/>
    </row>
    <row r="692" spans="1:15">
      <c r="A692" s="57"/>
      <c r="B692" s="57"/>
      <c r="C692" s="57"/>
      <c r="D692" s="57"/>
      <c r="E692" s="57"/>
      <c r="F692" s="57"/>
      <c r="G692" s="57"/>
      <c r="H692" s="57"/>
      <c r="I692" s="57"/>
      <c r="J692" s="57"/>
      <c r="K692" s="57"/>
      <c r="L692" s="57"/>
      <c r="M692" s="57"/>
      <c r="N692" s="57"/>
      <c r="O692" s="57"/>
    </row>
    <row r="693" spans="1:15">
      <c r="A693" s="57"/>
      <c r="B693" s="57"/>
      <c r="C693" s="57"/>
      <c r="D693" s="57"/>
      <c r="E693" s="57"/>
      <c r="F693" s="57"/>
      <c r="G693" s="57"/>
      <c r="H693" s="57"/>
      <c r="I693" s="57"/>
      <c r="J693" s="57"/>
      <c r="K693" s="57"/>
      <c r="L693" s="57"/>
      <c r="M693" s="57"/>
      <c r="N693" s="57"/>
      <c r="O693" s="57"/>
    </row>
    <row r="694" spans="1:15">
      <c r="A694" s="57"/>
      <c r="B694" s="57"/>
      <c r="C694" s="57"/>
      <c r="D694" s="57"/>
      <c r="E694" s="57"/>
      <c r="F694" s="57"/>
      <c r="G694" s="57"/>
      <c r="H694" s="57"/>
      <c r="I694" s="57"/>
      <c r="J694" s="57"/>
      <c r="K694" s="57"/>
      <c r="L694" s="57"/>
      <c r="M694" s="57"/>
      <c r="N694" s="57"/>
      <c r="O694" s="57"/>
    </row>
    <row r="695" spans="1:15">
      <c r="A695" s="57"/>
      <c r="B695" s="57"/>
      <c r="C695" s="57"/>
      <c r="D695" s="57"/>
      <c r="E695" s="57"/>
      <c r="F695" s="57"/>
      <c r="G695" s="57"/>
      <c r="H695" s="57"/>
      <c r="I695" s="57"/>
      <c r="J695" s="57"/>
      <c r="K695" s="57"/>
      <c r="L695" s="57"/>
      <c r="M695" s="57"/>
      <c r="N695" s="57"/>
      <c r="O695" s="57"/>
    </row>
    <row r="696" spans="1:15">
      <c r="A696" s="57"/>
      <c r="B696" s="57"/>
      <c r="C696" s="57"/>
      <c r="D696" s="57"/>
      <c r="E696" s="57"/>
      <c r="F696" s="57"/>
      <c r="G696" s="57"/>
      <c r="H696" s="57"/>
      <c r="I696" s="57"/>
      <c r="J696" s="57"/>
      <c r="K696" s="57"/>
      <c r="L696" s="57"/>
      <c r="M696" s="57"/>
      <c r="N696" s="57"/>
      <c r="O696" s="57"/>
    </row>
    <row r="697" spans="1:15">
      <c r="A697" s="57"/>
      <c r="B697" s="57"/>
      <c r="C697" s="57"/>
      <c r="D697" s="57"/>
      <c r="E697" s="57"/>
      <c r="F697" s="57"/>
      <c r="G697" s="57"/>
      <c r="H697" s="57"/>
      <c r="I697" s="57"/>
      <c r="J697" s="57"/>
      <c r="K697" s="57"/>
      <c r="L697" s="57"/>
      <c r="M697" s="57"/>
      <c r="N697" s="57"/>
      <c r="O697" s="57"/>
    </row>
    <row r="698" spans="1:15">
      <c r="A698" s="57"/>
      <c r="B698" s="57"/>
      <c r="C698" s="57"/>
      <c r="D698" s="57"/>
      <c r="E698" s="57"/>
      <c r="F698" s="57"/>
      <c r="G698" s="57"/>
      <c r="H698" s="57"/>
      <c r="I698" s="57"/>
      <c r="J698" s="57"/>
      <c r="K698" s="57"/>
      <c r="L698" s="57"/>
      <c r="M698" s="57"/>
      <c r="N698" s="57"/>
      <c r="O698" s="57"/>
    </row>
    <row r="699" spans="1:15">
      <c r="A699" s="57"/>
      <c r="B699" s="57"/>
      <c r="C699" s="57"/>
      <c r="D699" s="57"/>
      <c r="E699" s="57"/>
      <c r="F699" s="57"/>
      <c r="G699" s="57"/>
      <c r="H699" s="57"/>
      <c r="I699" s="57"/>
      <c r="J699" s="57"/>
      <c r="K699" s="57"/>
      <c r="L699" s="57"/>
      <c r="M699" s="57"/>
      <c r="N699" s="57"/>
      <c r="O699" s="57"/>
    </row>
    <row r="700" spans="1:15">
      <c r="A700" s="57"/>
      <c r="B700" s="57"/>
      <c r="C700" s="57"/>
      <c r="D700" s="57"/>
      <c r="E700" s="57"/>
      <c r="F700" s="57"/>
      <c r="G700" s="57"/>
      <c r="H700" s="57"/>
      <c r="I700" s="57"/>
      <c r="J700" s="57"/>
      <c r="K700" s="57"/>
      <c r="L700" s="57"/>
      <c r="M700" s="57"/>
      <c r="N700" s="57"/>
      <c r="O700" s="57"/>
    </row>
    <row r="701" spans="1:15">
      <c r="A701" s="57"/>
      <c r="B701" s="57"/>
      <c r="C701" s="57"/>
      <c r="D701" s="57"/>
      <c r="E701" s="57"/>
      <c r="F701" s="57"/>
      <c r="G701" s="57"/>
      <c r="H701" s="57"/>
      <c r="I701" s="57"/>
      <c r="J701" s="57"/>
      <c r="K701" s="57"/>
      <c r="L701" s="57"/>
      <c r="M701" s="57"/>
      <c r="N701" s="57"/>
      <c r="O701" s="57"/>
    </row>
    <row r="702" spans="1:15">
      <c r="A702" s="57"/>
      <c r="B702" s="57"/>
      <c r="C702" s="57"/>
      <c r="D702" s="57"/>
      <c r="E702" s="57"/>
      <c r="F702" s="57"/>
      <c r="G702" s="57"/>
      <c r="H702" s="57"/>
      <c r="I702" s="57"/>
      <c r="J702" s="57"/>
      <c r="K702" s="57"/>
      <c r="L702" s="57"/>
      <c r="M702" s="57"/>
      <c r="N702" s="57"/>
      <c r="O702" s="57"/>
    </row>
    <row r="703" spans="1:15">
      <c r="A703" s="57"/>
      <c r="B703" s="57"/>
      <c r="C703" s="57"/>
      <c r="D703" s="57"/>
      <c r="E703" s="57"/>
      <c r="F703" s="57"/>
      <c r="G703" s="57"/>
      <c r="H703" s="57"/>
      <c r="I703" s="57"/>
      <c r="J703" s="57"/>
      <c r="K703" s="57"/>
      <c r="L703" s="57"/>
      <c r="M703" s="57"/>
      <c r="N703" s="57"/>
      <c r="O703" s="57"/>
    </row>
    <row r="704" spans="1:15">
      <c r="A704" s="57"/>
      <c r="B704" s="57"/>
      <c r="C704" s="57"/>
      <c r="D704" s="57"/>
      <c r="E704" s="57"/>
      <c r="F704" s="57"/>
      <c r="G704" s="57"/>
      <c r="H704" s="57"/>
      <c r="I704" s="57"/>
      <c r="J704" s="57"/>
      <c r="K704" s="57"/>
      <c r="L704" s="57"/>
      <c r="M704" s="57"/>
      <c r="N704" s="57"/>
      <c r="O704" s="57"/>
    </row>
    <row r="705" spans="1:15">
      <c r="A705" s="57"/>
      <c r="B705" s="57"/>
      <c r="C705" s="57"/>
      <c r="D705" s="57"/>
      <c r="E705" s="57"/>
      <c r="F705" s="57"/>
      <c r="G705" s="57"/>
      <c r="H705" s="57"/>
      <c r="I705" s="57"/>
      <c r="J705" s="57"/>
      <c r="K705" s="57"/>
      <c r="L705" s="57"/>
      <c r="M705" s="57"/>
      <c r="N705" s="57"/>
      <c r="O705" s="57"/>
    </row>
    <row r="706" spans="1:15">
      <c r="A706" s="57"/>
      <c r="B706" s="57"/>
      <c r="C706" s="57"/>
      <c r="D706" s="57"/>
      <c r="E706" s="57"/>
      <c r="F706" s="57"/>
      <c r="G706" s="57"/>
      <c r="H706" s="57"/>
      <c r="I706" s="57"/>
      <c r="J706" s="57"/>
      <c r="K706" s="57"/>
      <c r="L706" s="57"/>
      <c r="M706" s="57"/>
      <c r="N706" s="57"/>
      <c r="O706" s="57"/>
    </row>
    <row r="707" spans="1:15">
      <c r="A707" s="57"/>
      <c r="B707" s="57"/>
      <c r="C707" s="57"/>
      <c r="D707" s="57"/>
      <c r="E707" s="57"/>
      <c r="F707" s="57"/>
      <c r="G707" s="57"/>
      <c r="H707" s="57"/>
      <c r="I707" s="57"/>
      <c r="J707" s="57"/>
      <c r="K707" s="57"/>
      <c r="L707" s="57"/>
      <c r="M707" s="57"/>
      <c r="N707" s="57"/>
      <c r="O707" s="57"/>
    </row>
    <row r="708" spans="1:15">
      <c r="A708" s="57"/>
      <c r="B708" s="57"/>
      <c r="C708" s="57"/>
      <c r="D708" s="57"/>
      <c r="E708" s="57"/>
      <c r="F708" s="57"/>
      <c r="G708" s="57"/>
      <c r="H708" s="57"/>
      <c r="I708" s="57"/>
      <c r="J708" s="57"/>
      <c r="K708" s="57"/>
      <c r="L708" s="57"/>
      <c r="M708" s="57"/>
      <c r="N708" s="57"/>
      <c r="O708" s="57"/>
    </row>
    <row r="709" spans="1:15">
      <c r="A709" s="57"/>
      <c r="B709" s="57"/>
      <c r="C709" s="57"/>
      <c r="D709" s="57"/>
      <c r="E709" s="57"/>
      <c r="F709" s="57"/>
      <c r="G709" s="57"/>
      <c r="H709" s="57"/>
      <c r="I709" s="57"/>
      <c r="J709" s="57"/>
      <c r="K709" s="57"/>
      <c r="L709" s="57"/>
      <c r="M709" s="57"/>
      <c r="N709" s="57"/>
      <c r="O709" s="57"/>
    </row>
    <row r="710" spans="1:15">
      <c r="A710" s="57"/>
      <c r="B710" s="57"/>
      <c r="C710" s="57"/>
      <c r="D710" s="57"/>
      <c r="E710" s="57"/>
      <c r="F710" s="57"/>
      <c r="G710" s="57"/>
      <c r="H710" s="57"/>
      <c r="I710" s="57"/>
      <c r="J710" s="57"/>
      <c r="K710" s="57"/>
      <c r="L710" s="57"/>
      <c r="M710" s="57"/>
      <c r="N710" s="57"/>
      <c r="O710" s="57"/>
    </row>
    <row r="711" spans="1:15">
      <c r="A711" s="57"/>
      <c r="B711" s="57"/>
      <c r="C711" s="57"/>
      <c r="D711" s="57"/>
      <c r="E711" s="57"/>
      <c r="F711" s="57"/>
      <c r="G711" s="57"/>
      <c r="H711" s="57"/>
      <c r="I711" s="57"/>
      <c r="J711" s="57"/>
      <c r="K711" s="57"/>
      <c r="L711" s="57"/>
      <c r="M711" s="57"/>
      <c r="N711" s="57"/>
      <c r="O711" s="57"/>
    </row>
    <row r="712" spans="1:15">
      <c r="A712" s="57"/>
      <c r="B712" s="57"/>
      <c r="C712" s="57"/>
      <c r="D712" s="57"/>
      <c r="E712" s="57"/>
      <c r="F712" s="57"/>
      <c r="G712" s="57"/>
      <c r="H712" s="57"/>
      <c r="I712" s="57"/>
      <c r="J712" s="57"/>
      <c r="K712" s="57"/>
      <c r="L712" s="57"/>
      <c r="M712" s="57"/>
      <c r="N712" s="57"/>
      <c r="O712" s="57"/>
    </row>
    <row r="713" spans="1:15">
      <c r="A713" s="57"/>
      <c r="B713" s="57"/>
      <c r="C713" s="57"/>
      <c r="D713" s="57"/>
      <c r="E713" s="57"/>
      <c r="F713" s="57"/>
      <c r="G713" s="57"/>
      <c r="H713" s="57"/>
      <c r="I713" s="57"/>
      <c r="J713" s="57"/>
      <c r="K713" s="57"/>
      <c r="L713" s="57"/>
      <c r="M713" s="57"/>
      <c r="N713" s="57"/>
      <c r="O713" s="57"/>
    </row>
    <row r="714" spans="1:15">
      <c r="A714" s="57"/>
      <c r="B714" s="57"/>
      <c r="C714" s="57"/>
      <c r="D714" s="57"/>
      <c r="E714" s="57"/>
      <c r="F714" s="57"/>
      <c r="G714" s="57"/>
      <c r="H714" s="57"/>
      <c r="I714" s="57"/>
      <c r="J714" s="57"/>
      <c r="K714" s="57"/>
      <c r="L714" s="57"/>
      <c r="M714" s="57"/>
      <c r="N714" s="57"/>
      <c r="O714" s="57"/>
    </row>
    <row r="715" spans="1:15">
      <c r="A715" s="57"/>
      <c r="B715" s="57"/>
      <c r="C715" s="57"/>
      <c r="D715" s="57"/>
      <c r="E715" s="57"/>
      <c r="F715" s="57"/>
      <c r="G715" s="57"/>
      <c r="H715" s="57"/>
      <c r="I715" s="57"/>
      <c r="J715" s="57"/>
      <c r="K715" s="57"/>
      <c r="L715" s="57"/>
      <c r="M715" s="57"/>
      <c r="N715" s="57"/>
      <c r="O715" s="57"/>
    </row>
    <row r="716" spans="1:15">
      <c r="A716" s="57"/>
      <c r="B716" s="57"/>
      <c r="C716" s="57"/>
      <c r="D716" s="57"/>
      <c r="E716" s="57"/>
      <c r="F716" s="57"/>
      <c r="G716" s="57"/>
      <c r="H716" s="57"/>
      <c r="I716" s="57"/>
      <c r="J716" s="57"/>
      <c r="K716" s="57"/>
      <c r="L716" s="57"/>
      <c r="M716" s="57"/>
      <c r="N716" s="57"/>
      <c r="O716" s="57"/>
    </row>
    <row r="717" spans="1:15">
      <c r="A717" s="57"/>
      <c r="B717" s="57"/>
      <c r="C717" s="57"/>
      <c r="D717" s="57"/>
      <c r="E717" s="57"/>
      <c r="F717" s="57"/>
      <c r="G717" s="57"/>
      <c r="H717" s="57"/>
      <c r="I717" s="57"/>
      <c r="J717" s="57"/>
      <c r="K717" s="57"/>
      <c r="L717" s="57"/>
      <c r="M717" s="57"/>
      <c r="N717" s="57"/>
      <c r="O717" s="57"/>
    </row>
    <row r="718" spans="1:15">
      <c r="A718" s="57"/>
      <c r="B718" s="57"/>
      <c r="C718" s="57"/>
      <c r="D718" s="57"/>
      <c r="E718" s="57"/>
      <c r="F718" s="57"/>
      <c r="G718" s="57"/>
      <c r="H718" s="57"/>
      <c r="I718" s="57"/>
      <c r="J718" s="57"/>
      <c r="K718" s="57"/>
      <c r="L718" s="57"/>
      <c r="M718" s="57"/>
      <c r="N718" s="57"/>
      <c r="O718" s="57"/>
    </row>
    <row r="719" spans="1:15">
      <c r="A719" s="57"/>
      <c r="B719" s="57"/>
      <c r="C719" s="57"/>
      <c r="D719" s="57"/>
      <c r="E719" s="57"/>
      <c r="F719" s="57"/>
      <c r="G719" s="57"/>
      <c r="H719" s="57"/>
      <c r="I719" s="57"/>
      <c r="J719" s="57"/>
      <c r="K719" s="57"/>
      <c r="L719" s="57"/>
      <c r="M719" s="57"/>
      <c r="N719" s="57"/>
      <c r="O719" s="57"/>
    </row>
    <row r="720" spans="1:15">
      <c r="A720" s="57"/>
      <c r="B720" s="57"/>
      <c r="C720" s="57"/>
      <c r="D720" s="57"/>
      <c r="E720" s="57"/>
      <c r="F720" s="57"/>
      <c r="G720" s="57"/>
      <c r="H720" s="57"/>
      <c r="I720" s="57"/>
      <c r="J720" s="57"/>
      <c r="K720" s="57"/>
      <c r="L720" s="57"/>
      <c r="M720" s="57"/>
      <c r="N720" s="57"/>
      <c r="O720" s="57"/>
    </row>
    <row r="721" spans="1:15">
      <c r="A721" s="57"/>
      <c r="B721" s="57"/>
      <c r="C721" s="57"/>
      <c r="D721" s="57"/>
      <c r="E721" s="57"/>
      <c r="F721" s="57"/>
      <c r="G721" s="57"/>
      <c r="H721" s="57"/>
      <c r="I721" s="57"/>
      <c r="J721" s="57"/>
      <c r="K721" s="57"/>
      <c r="L721" s="57"/>
      <c r="M721" s="57"/>
      <c r="N721" s="57"/>
      <c r="O721" s="57"/>
    </row>
    <row r="722" spans="1:15">
      <c r="A722" s="57"/>
      <c r="B722" s="57"/>
      <c r="C722" s="57"/>
      <c r="D722" s="57"/>
      <c r="E722" s="57"/>
      <c r="F722" s="57"/>
      <c r="G722" s="57"/>
      <c r="H722" s="57"/>
      <c r="I722" s="57"/>
      <c r="J722" s="57"/>
      <c r="K722" s="57"/>
      <c r="L722" s="57"/>
      <c r="M722" s="57"/>
      <c r="N722" s="57"/>
      <c r="O722" s="57"/>
    </row>
    <row r="723" spans="1:15">
      <c r="A723" s="57"/>
      <c r="B723" s="57"/>
      <c r="C723" s="57"/>
      <c r="D723" s="57"/>
      <c r="E723" s="57"/>
      <c r="F723" s="57"/>
      <c r="G723" s="57"/>
      <c r="H723" s="57"/>
      <c r="I723" s="57"/>
      <c r="J723" s="57"/>
      <c r="K723" s="57"/>
      <c r="L723" s="57"/>
      <c r="M723" s="57"/>
      <c r="N723" s="57"/>
      <c r="O723" s="57"/>
    </row>
    <row r="724" spans="1:15">
      <c r="A724" s="57"/>
      <c r="B724" s="57"/>
      <c r="C724" s="57"/>
      <c r="D724" s="57"/>
      <c r="E724" s="57"/>
      <c r="F724" s="57"/>
      <c r="G724" s="57"/>
      <c r="H724" s="57"/>
      <c r="I724" s="57"/>
      <c r="J724" s="57"/>
      <c r="K724" s="57"/>
      <c r="L724" s="57"/>
      <c r="M724" s="57"/>
      <c r="N724" s="57"/>
      <c r="O724" s="57"/>
    </row>
    <row r="725" spans="1:15">
      <c r="A725" s="57"/>
      <c r="B725" s="57"/>
      <c r="C725" s="57"/>
      <c r="D725" s="57"/>
      <c r="E725" s="57"/>
      <c r="F725" s="57"/>
      <c r="G725" s="57"/>
      <c r="H725" s="57"/>
      <c r="I725" s="57"/>
      <c r="J725" s="57"/>
      <c r="K725" s="57"/>
      <c r="L725" s="57"/>
      <c r="M725" s="57"/>
      <c r="N725" s="57"/>
      <c r="O725" s="57"/>
    </row>
    <row r="726" spans="1:15">
      <c r="A726" s="57"/>
      <c r="B726" s="57"/>
      <c r="C726" s="57"/>
      <c r="D726" s="57"/>
      <c r="E726" s="57"/>
      <c r="F726" s="57"/>
      <c r="G726" s="57"/>
      <c r="H726" s="57"/>
      <c r="I726" s="57"/>
      <c r="J726" s="57"/>
      <c r="K726" s="57"/>
      <c r="L726" s="57"/>
      <c r="M726" s="57"/>
      <c r="N726" s="57"/>
      <c r="O726" s="57"/>
    </row>
    <row r="727" spans="1:15">
      <c r="A727" s="57"/>
      <c r="B727" s="57"/>
      <c r="C727" s="57"/>
      <c r="D727" s="57"/>
      <c r="E727" s="57"/>
      <c r="F727" s="57"/>
      <c r="G727" s="57"/>
      <c r="H727" s="57"/>
      <c r="I727" s="57"/>
      <c r="J727" s="57"/>
      <c r="K727" s="57"/>
      <c r="L727" s="57"/>
      <c r="M727" s="57"/>
      <c r="N727" s="57"/>
      <c r="O727" s="57"/>
    </row>
    <row r="728" spans="1:15">
      <c r="A728" s="57"/>
      <c r="B728" s="57"/>
      <c r="C728" s="57"/>
      <c r="D728" s="57"/>
      <c r="E728" s="57"/>
      <c r="F728" s="57"/>
      <c r="G728" s="57"/>
      <c r="H728" s="57"/>
      <c r="I728" s="57"/>
      <c r="J728" s="57"/>
      <c r="K728" s="57"/>
      <c r="L728" s="57"/>
      <c r="M728" s="57"/>
      <c r="N728" s="57"/>
      <c r="O728" s="57"/>
    </row>
    <row r="729" spans="1:15">
      <c r="A729" s="57"/>
      <c r="B729" s="57"/>
      <c r="C729" s="57"/>
      <c r="D729" s="57"/>
      <c r="E729" s="57"/>
      <c r="F729" s="57"/>
      <c r="G729" s="57"/>
      <c r="H729" s="57"/>
      <c r="I729" s="57"/>
      <c r="J729" s="57"/>
      <c r="K729" s="57"/>
      <c r="L729" s="57"/>
      <c r="M729" s="57"/>
      <c r="N729" s="57"/>
      <c r="O729" s="57"/>
    </row>
    <row r="730" spans="1:15">
      <c r="A730" s="57"/>
      <c r="B730" s="57"/>
      <c r="C730" s="57"/>
      <c r="D730" s="57"/>
      <c r="E730" s="57"/>
      <c r="F730" s="57"/>
      <c r="G730" s="57"/>
      <c r="H730" s="57"/>
      <c r="I730" s="57"/>
      <c r="J730" s="57"/>
      <c r="K730" s="57"/>
      <c r="L730" s="57"/>
      <c r="M730" s="57"/>
      <c r="N730" s="57"/>
      <c r="O730" s="57"/>
    </row>
    <row r="731" spans="1:15">
      <c r="A731" s="57"/>
      <c r="B731" s="57"/>
      <c r="C731" s="57"/>
      <c r="D731" s="57"/>
      <c r="E731" s="57"/>
      <c r="F731" s="57"/>
      <c r="G731" s="57"/>
      <c r="H731" s="57"/>
      <c r="I731" s="57"/>
      <c r="J731" s="57"/>
      <c r="K731" s="57"/>
      <c r="L731" s="57"/>
      <c r="M731" s="57"/>
      <c r="N731" s="57"/>
      <c r="O731" s="57"/>
    </row>
    <row r="732" spans="1:15">
      <c r="A732" s="57"/>
      <c r="B732" s="57"/>
      <c r="C732" s="57"/>
      <c r="D732" s="57"/>
      <c r="E732" s="57"/>
      <c r="F732" s="57"/>
      <c r="G732" s="57"/>
      <c r="H732" s="57"/>
      <c r="I732" s="57"/>
      <c r="J732" s="57"/>
      <c r="K732" s="57"/>
      <c r="L732" s="57"/>
      <c r="M732" s="57"/>
      <c r="N732" s="57"/>
      <c r="O732" s="57"/>
    </row>
    <row r="733" spans="1:15">
      <c r="A733" s="57"/>
      <c r="B733" s="57"/>
      <c r="C733" s="57"/>
      <c r="D733" s="57"/>
      <c r="E733" s="57"/>
      <c r="F733" s="57"/>
      <c r="G733" s="57"/>
      <c r="H733" s="57"/>
      <c r="I733" s="57"/>
      <c r="J733" s="57"/>
      <c r="K733" s="57"/>
      <c r="L733" s="57"/>
      <c r="M733" s="57"/>
      <c r="N733" s="57"/>
      <c r="O733" s="57"/>
    </row>
    <row r="734" spans="1:15">
      <c r="A734" s="57"/>
      <c r="B734" s="57"/>
      <c r="C734" s="57"/>
      <c r="D734" s="57"/>
      <c r="E734" s="57"/>
      <c r="F734" s="57"/>
      <c r="G734" s="57"/>
      <c r="H734" s="57"/>
      <c r="I734" s="57"/>
      <c r="J734" s="57"/>
      <c r="K734" s="57"/>
      <c r="L734" s="57"/>
      <c r="M734" s="57"/>
      <c r="N734" s="57"/>
      <c r="O734" s="57"/>
    </row>
    <row r="735" spans="1:15">
      <c r="A735" s="57"/>
      <c r="B735" s="57"/>
      <c r="C735" s="57"/>
      <c r="D735" s="57"/>
      <c r="E735" s="57"/>
      <c r="F735" s="57"/>
      <c r="G735" s="57"/>
      <c r="H735" s="57"/>
      <c r="I735" s="57"/>
      <c r="J735" s="57"/>
      <c r="K735" s="57"/>
      <c r="L735" s="57"/>
      <c r="M735" s="57"/>
      <c r="N735" s="57"/>
      <c r="O735" s="57"/>
    </row>
    <row r="736" spans="1:15">
      <c r="A736" s="57"/>
      <c r="B736" s="57"/>
      <c r="C736" s="57"/>
      <c r="D736" s="57"/>
      <c r="E736" s="57"/>
      <c r="F736" s="57"/>
      <c r="G736" s="57"/>
      <c r="H736" s="57"/>
      <c r="I736" s="57"/>
      <c r="J736" s="57"/>
      <c r="K736" s="57"/>
      <c r="L736" s="57"/>
      <c r="M736" s="57"/>
      <c r="N736" s="57"/>
      <c r="O736" s="57"/>
    </row>
    <row r="737" spans="1:15">
      <c r="A737" s="57"/>
      <c r="B737" s="57"/>
      <c r="C737" s="57"/>
      <c r="D737" s="57"/>
      <c r="E737" s="57"/>
      <c r="F737" s="57"/>
      <c r="G737" s="57"/>
      <c r="H737" s="57"/>
      <c r="I737" s="57"/>
      <c r="J737" s="57"/>
      <c r="K737" s="57"/>
      <c r="L737" s="57"/>
      <c r="M737" s="57"/>
      <c r="N737" s="57"/>
      <c r="O737" s="57"/>
    </row>
    <row r="738" spans="1:15">
      <c r="A738" s="57"/>
      <c r="B738" s="57"/>
      <c r="C738" s="57"/>
      <c r="D738" s="57"/>
      <c r="E738" s="57"/>
      <c r="F738" s="57"/>
      <c r="G738" s="57"/>
      <c r="H738" s="57"/>
      <c r="I738" s="57"/>
      <c r="J738" s="57"/>
      <c r="K738" s="57"/>
      <c r="L738" s="57"/>
      <c r="M738" s="57"/>
      <c r="N738" s="57"/>
      <c r="O738" s="57"/>
    </row>
    <row r="739" spans="1:15">
      <c r="A739" s="57"/>
      <c r="B739" s="57"/>
      <c r="C739" s="57"/>
      <c r="D739" s="57"/>
      <c r="E739" s="57"/>
      <c r="F739" s="57"/>
      <c r="G739" s="57"/>
      <c r="H739" s="57"/>
      <c r="I739" s="57"/>
      <c r="J739" s="57"/>
      <c r="K739" s="57"/>
      <c r="L739" s="57"/>
      <c r="M739" s="57"/>
      <c r="N739" s="57"/>
      <c r="O739" s="57"/>
    </row>
    <row r="740" spans="1:15">
      <c r="A740" s="57"/>
      <c r="B740" s="57"/>
      <c r="C740" s="57"/>
      <c r="D740" s="57"/>
      <c r="E740" s="57"/>
      <c r="F740" s="57"/>
      <c r="G740" s="57"/>
      <c r="H740" s="57"/>
      <c r="I740" s="57"/>
      <c r="J740" s="57"/>
      <c r="K740" s="57"/>
      <c r="L740" s="57"/>
      <c r="M740" s="57"/>
      <c r="N740" s="57"/>
      <c r="O740" s="57"/>
    </row>
    <row r="741" spans="1:15">
      <c r="A741" s="57"/>
      <c r="B741" s="57"/>
      <c r="C741" s="57"/>
      <c r="D741" s="57"/>
      <c r="E741" s="57"/>
      <c r="F741" s="57"/>
      <c r="G741" s="57"/>
      <c r="H741" s="57"/>
      <c r="I741" s="57"/>
      <c r="J741" s="57"/>
      <c r="K741" s="57"/>
      <c r="L741" s="57"/>
      <c r="M741" s="57"/>
      <c r="N741" s="57"/>
      <c r="O741" s="57"/>
    </row>
    <row r="742" spans="1:15">
      <c r="A742" s="57"/>
      <c r="B742" s="57"/>
      <c r="C742" s="57"/>
      <c r="D742" s="57"/>
      <c r="E742" s="57"/>
      <c r="F742" s="57"/>
      <c r="G742" s="57"/>
      <c r="H742" s="57"/>
      <c r="I742" s="57"/>
      <c r="J742" s="57"/>
      <c r="K742" s="57"/>
      <c r="L742" s="57"/>
      <c r="M742" s="57"/>
      <c r="N742" s="57"/>
      <c r="O742" s="57"/>
    </row>
    <row r="743" spans="1:15">
      <c r="A743" s="57"/>
      <c r="B743" s="57"/>
      <c r="C743" s="57"/>
      <c r="D743" s="57"/>
      <c r="E743" s="57"/>
      <c r="F743" s="57"/>
      <c r="G743" s="57"/>
      <c r="H743" s="57"/>
      <c r="I743" s="57"/>
      <c r="J743" s="57"/>
      <c r="K743" s="57"/>
      <c r="L743" s="57"/>
      <c r="M743" s="57"/>
      <c r="N743" s="57"/>
      <c r="O743" s="57"/>
    </row>
    <row r="744" spans="1:15">
      <c r="A744" s="57"/>
      <c r="B744" s="57"/>
      <c r="C744" s="57"/>
      <c r="D744" s="57"/>
      <c r="E744" s="57"/>
      <c r="F744" s="57"/>
      <c r="G744" s="57"/>
      <c r="H744" s="57"/>
      <c r="I744" s="57"/>
      <c r="J744" s="57"/>
      <c r="K744" s="57"/>
      <c r="L744" s="57"/>
      <c r="M744" s="57"/>
      <c r="N744" s="57"/>
      <c r="O744" s="57"/>
    </row>
    <row r="745" spans="1:15">
      <c r="A745" s="57"/>
      <c r="B745" s="57"/>
      <c r="C745" s="57"/>
      <c r="D745" s="57"/>
      <c r="E745" s="57"/>
      <c r="F745" s="57"/>
      <c r="G745" s="57"/>
      <c r="H745" s="57"/>
      <c r="I745" s="57"/>
      <c r="J745" s="57"/>
      <c r="K745" s="57"/>
      <c r="L745" s="57"/>
      <c r="M745" s="57"/>
      <c r="N745" s="57"/>
      <c r="O745" s="57"/>
    </row>
    <row r="746" spans="1:15">
      <c r="A746" s="57"/>
      <c r="B746" s="57"/>
      <c r="C746" s="57"/>
      <c r="D746" s="57"/>
      <c r="E746" s="57"/>
      <c r="F746" s="57"/>
      <c r="G746" s="57"/>
      <c r="H746" s="57"/>
      <c r="I746" s="57"/>
      <c r="J746" s="57"/>
      <c r="K746" s="57"/>
      <c r="L746" s="57"/>
      <c r="M746" s="57"/>
      <c r="N746" s="57"/>
      <c r="O746" s="57"/>
    </row>
    <row r="747" spans="1:15">
      <c r="A747" s="57"/>
      <c r="B747" s="57"/>
      <c r="C747" s="57"/>
      <c r="D747" s="57"/>
      <c r="E747" s="57"/>
      <c r="F747" s="57"/>
      <c r="G747" s="57"/>
      <c r="H747" s="57"/>
      <c r="I747" s="57"/>
      <c r="J747" s="57"/>
      <c r="K747" s="57"/>
      <c r="L747" s="57"/>
      <c r="M747" s="57"/>
      <c r="N747" s="57"/>
      <c r="O747" s="57"/>
    </row>
    <row r="748" spans="1:15">
      <c r="A748" s="57"/>
      <c r="B748" s="57"/>
      <c r="C748" s="57"/>
      <c r="D748" s="57"/>
      <c r="E748" s="57"/>
      <c r="F748" s="57"/>
      <c r="G748" s="57"/>
      <c r="H748" s="57"/>
      <c r="I748" s="57"/>
      <c r="J748" s="57"/>
      <c r="K748" s="57"/>
      <c r="L748" s="57"/>
      <c r="M748" s="57"/>
      <c r="N748" s="57"/>
      <c r="O748" s="57"/>
    </row>
    <row r="749" spans="1:15">
      <c r="A749" s="57"/>
      <c r="B749" s="57"/>
      <c r="C749" s="57"/>
      <c r="D749" s="57"/>
      <c r="E749" s="57"/>
      <c r="F749" s="57"/>
      <c r="G749" s="57"/>
      <c r="H749" s="57"/>
      <c r="I749" s="57"/>
      <c r="J749" s="57"/>
      <c r="K749" s="57"/>
      <c r="L749" s="57"/>
      <c r="M749" s="57"/>
      <c r="N749" s="57"/>
      <c r="O749" s="57"/>
    </row>
    <row r="750" spans="1:15">
      <c r="A750" s="57"/>
      <c r="B750" s="57"/>
      <c r="C750" s="57"/>
      <c r="D750" s="57"/>
      <c r="E750" s="57"/>
      <c r="F750" s="57"/>
      <c r="G750" s="57"/>
      <c r="H750" s="57"/>
      <c r="I750" s="57"/>
      <c r="J750" s="57"/>
      <c r="K750" s="57"/>
      <c r="L750" s="57"/>
      <c r="M750" s="57"/>
      <c r="N750" s="57"/>
      <c r="O750" s="57"/>
    </row>
    <row r="751" spans="1:15">
      <c r="A751" s="57"/>
      <c r="B751" s="57"/>
      <c r="C751" s="57"/>
      <c r="D751" s="57"/>
      <c r="E751" s="57"/>
      <c r="F751" s="57"/>
      <c r="G751" s="57"/>
      <c r="H751" s="57"/>
      <c r="I751" s="57"/>
      <c r="J751" s="57"/>
      <c r="K751" s="57"/>
      <c r="L751" s="57"/>
      <c r="M751" s="57"/>
      <c r="N751" s="57"/>
      <c r="O751" s="57"/>
    </row>
    <row r="752" spans="1:15">
      <c r="A752" s="57"/>
      <c r="B752" s="57"/>
      <c r="C752" s="57"/>
      <c r="D752" s="57"/>
      <c r="E752" s="57"/>
      <c r="F752" s="57"/>
      <c r="G752" s="57"/>
      <c r="H752" s="57"/>
      <c r="I752" s="57"/>
      <c r="J752" s="57"/>
      <c r="K752" s="57"/>
      <c r="L752" s="57"/>
      <c r="M752" s="57"/>
      <c r="N752" s="57"/>
      <c r="O752" s="57"/>
    </row>
  </sheetData>
  <mergeCells count="15">
    <mergeCell ref="L14:O14"/>
    <mergeCell ref="B6:L7"/>
    <mergeCell ref="L10:O10"/>
    <mergeCell ref="L11:O11"/>
    <mergeCell ref="L12:O12"/>
    <mergeCell ref="L13:O13"/>
    <mergeCell ref="D24:H24"/>
    <mergeCell ref="D27:O28"/>
    <mergeCell ref="A39:O39"/>
    <mergeCell ref="A40:O40"/>
    <mergeCell ref="L17:O17"/>
    <mergeCell ref="L18:O18"/>
    <mergeCell ref="L19:O19"/>
    <mergeCell ref="D21:H21"/>
    <mergeCell ref="D22:H22"/>
  </mergeCells>
  <phoneticPr fontId="4"/>
  <conditionalFormatting sqref="D10:D19">
    <cfRule type="cellIs" dxfId="0" priority="1" stopIfTrue="1" operator="equal">
      <formula>0</formula>
    </cfRule>
  </conditionalFormatting>
  <hyperlinks>
    <hyperlink ref="L19" r:id="rId1" xr:uid="{2F16A5E5-EBAE-467B-9328-6D9F643BC428}"/>
  </hyperlinks>
  <printOptions horizontalCentered="1"/>
  <pageMargins left="0.43307086614173229" right="0.19685039370078741" top="0.59055118110236227" bottom="0.19685039370078741" header="0.19685039370078741" footer="0.19685039370078741"/>
  <pageSetup paperSize="9" scale="78" orientation="portrait" r:id="rId2"/>
  <headerFooter alignWithMargins="0">
    <oddHeader>&amp;L&amp;G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564"/>
  <sheetViews>
    <sheetView workbookViewId="0"/>
  </sheetViews>
  <sheetFormatPr defaultRowHeight="12.75"/>
  <cols>
    <col min="1" max="1" width="29.5703125" style="77" bestFit="1" customWidth="1"/>
    <col min="2" max="2" width="10.85546875" style="77" customWidth="1"/>
    <col min="3" max="16384" width="9.140625" style="76"/>
  </cols>
  <sheetData>
    <row r="1" spans="1:3">
      <c r="A1" s="75" t="s">
        <v>979</v>
      </c>
      <c r="B1" s="77" t="s">
        <v>964</v>
      </c>
      <c r="C1" s="183">
        <f>COUNTIF(B:B,"〇")</f>
        <v>0</v>
      </c>
    </row>
    <row r="2" spans="1:3">
      <c r="A2" s="75" t="s">
        <v>91</v>
      </c>
      <c r="B2" s="177" t="str">
        <f>IF(VLOOKUP(A2,'Application Form'!CF:CH,3,0),"〇","")</f>
        <v/>
      </c>
    </row>
    <row r="3" spans="1:3">
      <c r="A3" s="75" t="s">
        <v>92</v>
      </c>
      <c r="B3" s="177" t="str">
        <f>IF(VLOOKUP(A3,'Application Form'!CF:CH,3,0),"〇","")</f>
        <v/>
      </c>
    </row>
    <row r="4" spans="1:3">
      <c r="A4" s="75" t="s">
        <v>736</v>
      </c>
      <c r="B4" s="177" t="str">
        <f>IF(VLOOKUP(A4,'Application Form'!CF:CH,3,0),"〇","")</f>
        <v/>
      </c>
    </row>
    <row r="5" spans="1:3">
      <c r="A5" s="75" t="s">
        <v>782</v>
      </c>
      <c r="B5" s="177" t="str">
        <f>IF(VLOOKUP(A5,'Application Form'!CF:CH,3,0),"〇","")</f>
        <v/>
      </c>
    </row>
    <row r="6" spans="1:3">
      <c r="A6" s="75" t="s">
        <v>751</v>
      </c>
      <c r="B6" s="177" t="str">
        <f>IF(VLOOKUP(A6,'Application Form'!CF:CH,3,0),"〇","")</f>
        <v/>
      </c>
    </row>
    <row r="7" spans="1:3">
      <c r="A7" s="75" t="s">
        <v>783</v>
      </c>
      <c r="B7" s="177" t="str">
        <f>IF(VLOOKUP(A7,'Application Form'!CF:CH,3,0),"〇","")</f>
        <v/>
      </c>
    </row>
    <row r="8" spans="1:3">
      <c r="A8" s="75" t="s">
        <v>93</v>
      </c>
      <c r="B8" s="177" t="str">
        <f>IF(VLOOKUP(A8,'Application Form'!CF:CH,3,0),"〇","")</f>
        <v/>
      </c>
    </row>
    <row r="9" spans="1:3">
      <c r="A9" s="75" t="s">
        <v>103</v>
      </c>
      <c r="B9" s="177" t="str">
        <f>IF(VLOOKUP(A9,'Application Form'!CF:CH,3,0),"〇","")</f>
        <v/>
      </c>
    </row>
    <row r="10" spans="1:3">
      <c r="A10" s="75" t="s">
        <v>96</v>
      </c>
      <c r="B10" s="177" t="str">
        <f>IF(VLOOKUP(A10,'Application Form'!CF:CH,3,0),"〇","")</f>
        <v/>
      </c>
    </row>
    <row r="11" spans="1:3">
      <c r="A11" s="75" t="s">
        <v>106</v>
      </c>
      <c r="B11" s="177" t="str">
        <f>IF(VLOOKUP(A11,'Application Form'!CF:CH,3,0),"〇","")</f>
        <v/>
      </c>
    </row>
    <row r="12" spans="1:3">
      <c r="A12" s="75" t="s">
        <v>737</v>
      </c>
      <c r="B12" s="177" t="str">
        <f>IF(VLOOKUP(A12,'Application Form'!CF:CH,3,0),"〇","")</f>
        <v/>
      </c>
    </row>
    <row r="13" spans="1:3">
      <c r="A13" s="75" t="s">
        <v>784</v>
      </c>
      <c r="B13" s="177" t="str">
        <f>IF(VLOOKUP(A13,'Application Form'!CF:CH,3,0),"〇","")</f>
        <v/>
      </c>
    </row>
    <row r="14" spans="1:3">
      <c r="A14" s="75" t="s">
        <v>752</v>
      </c>
      <c r="B14" s="177" t="str">
        <f>IF(VLOOKUP(A14,'Application Form'!CF:CH,3,0),"〇","")</f>
        <v/>
      </c>
    </row>
    <row r="15" spans="1:3">
      <c r="A15" s="75" t="s">
        <v>785</v>
      </c>
      <c r="B15" s="177" t="str">
        <f>IF(VLOOKUP(A15,'Application Form'!CF:CH,3,0),"〇","")</f>
        <v/>
      </c>
    </row>
    <row r="16" spans="1:3">
      <c r="A16" s="75" t="s">
        <v>767</v>
      </c>
      <c r="B16" s="177" t="str">
        <f>IF(VLOOKUP(A16,'Application Form'!CF:CH,3,0),"〇","")</f>
        <v/>
      </c>
    </row>
    <row r="17" spans="1:2">
      <c r="A17" s="75" t="s">
        <v>786</v>
      </c>
      <c r="B17" s="177" t="str">
        <f>IF(VLOOKUP(A17,'Application Form'!CF:CH,3,0),"〇","")</f>
        <v/>
      </c>
    </row>
    <row r="18" spans="1:2">
      <c r="A18" s="75" t="s">
        <v>725</v>
      </c>
      <c r="B18" s="177" t="str">
        <f>IF(VLOOKUP(A18,'Application Form'!CF:CH,3,0),"〇","")</f>
        <v/>
      </c>
    </row>
    <row r="19" spans="1:2">
      <c r="A19" s="75" t="s">
        <v>787</v>
      </c>
      <c r="B19" s="177" t="str">
        <f>IF(VLOOKUP(A19,'Application Form'!CF:CH,3,0),"〇","")</f>
        <v/>
      </c>
    </row>
    <row r="20" spans="1:2">
      <c r="A20" s="75" t="s">
        <v>738</v>
      </c>
      <c r="B20" s="177" t="str">
        <f>IF(VLOOKUP(A20,'Application Form'!CF:CH,3,0),"〇","")</f>
        <v/>
      </c>
    </row>
    <row r="21" spans="1:2">
      <c r="A21" s="75" t="s">
        <v>788</v>
      </c>
      <c r="B21" s="177" t="str">
        <f>IF(VLOOKUP(A21,'Application Form'!CF:CH,3,0),"〇","")</f>
        <v/>
      </c>
    </row>
    <row r="22" spans="1:2">
      <c r="A22" s="75" t="s">
        <v>753</v>
      </c>
      <c r="B22" s="177" t="str">
        <f>IF(VLOOKUP(A22,'Application Form'!CF:CH,3,0),"〇","")</f>
        <v/>
      </c>
    </row>
    <row r="23" spans="1:2">
      <c r="A23" s="75" t="s">
        <v>789</v>
      </c>
      <c r="B23" s="177" t="str">
        <f>IF(VLOOKUP(A23,'Application Form'!CF:CH,3,0),"〇","")</f>
        <v/>
      </c>
    </row>
    <row r="24" spans="1:2">
      <c r="A24" s="75" t="s">
        <v>768</v>
      </c>
      <c r="B24" s="177" t="str">
        <f>IF(VLOOKUP(A24,'Application Form'!CF:CH,3,0),"〇","")</f>
        <v/>
      </c>
    </row>
    <row r="25" spans="1:2">
      <c r="A25" s="75" t="s">
        <v>791</v>
      </c>
      <c r="B25" s="177" t="str">
        <f>IF(VLOOKUP(A25,'Application Form'!CF:CH,3,0),"〇","")</f>
        <v/>
      </c>
    </row>
    <row r="26" spans="1:2">
      <c r="A26" s="75" t="s">
        <v>99</v>
      </c>
      <c r="B26" s="177" t="str">
        <f>IF(VLOOKUP(A26,'Application Form'!CF:CH,3,0),"〇","")</f>
        <v/>
      </c>
    </row>
    <row r="27" spans="1:2">
      <c r="A27" s="75" t="s">
        <v>115</v>
      </c>
      <c r="B27" s="177" t="str">
        <f>IF(VLOOKUP(A27,'Application Form'!CF:CH,3,0),"〇","")</f>
        <v/>
      </c>
    </row>
    <row r="28" spans="1:2">
      <c r="A28" s="75" t="s">
        <v>100</v>
      </c>
      <c r="B28" s="177" t="str">
        <f>IF(VLOOKUP(A28,'Application Form'!CF:CH,3,0),"〇","")</f>
        <v/>
      </c>
    </row>
    <row r="29" spans="1:2">
      <c r="A29" s="75" t="s">
        <v>116</v>
      </c>
      <c r="B29" s="177" t="str">
        <f>IF(VLOOKUP(A29,'Application Form'!CF:CH,3,0),"〇","")</f>
        <v/>
      </c>
    </row>
    <row r="30" spans="1:2">
      <c r="A30" s="75" t="s">
        <v>101</v>
      </c>
      <c r="B30" s="177" t="str">
        <f>IF(VLOOKUP(A30,'Application Form'!CF:CH,3,0),"〇","")</f>
        <v/>
      </c>
    </row>
    <row r="31" spans="1:2">
      <c r="A31" s="75" t="s">
        <v>118</v>
      </c>
      <c r="B31" s="177" t="str">
        <f>IF(VLOOKUP(A31,'Application Form'!CF:CH,3,0),"〇","")</f>
        <v/>
      </c>
    </row>
    <row r="32" spans="1:2">
      <c r="A32" s="75" t="s">
        <v>102</v>
      </c>
      <c r="B32" s="177" t="str">
        <f>IF(VLOOKUP(A32,'Application Form'!CF:CH,3,0),"〇","")</f>
        <v/>
      </c>
    </row>
    <row r="33" spans="1:2">
      <c r="A33" s="75" t="s">
        <v>123</v>
      </c>
      <c r="B33" s="177" t="str">
        <f>IF(VLOOKUP(A33,'Application Form'!CF:CH,3,0),"〇","")</f>
        <v/>
      </c>
    </row>
    <row r="34" spans="1:2">
      <c r="A34" s="75" t="s">
        <v>104</v>
      </c>
      <c r="B34" s="177" t="str">
        <f>IF(VLOOKUP(A34,'Application Form'!CF:CH,3,0),"〇","")</f>
        <v/>
      </c>
    </row>
    <row r="35" spans="1:2">
      <c r="A35" s="75" t="s">
        <v>125</v>
      </c>
      <c r="B35" s="177" t="str">
        <f>IF(VLOOKUP(A35,'Application Form'!CF:CH,3,0),"〇","")</f>
        <v/>
      </c>
    </row>
    <row r="36" spans="1:2">
      <c r="A36" s="75" t="s">
        <v>105</v>
      </c>
      <c r="B36" s="177" t="str">
        <f>IF(VLOOKUP(A36,'Application Form'!CF:CH,3,0),"〇","")</f>
        <v/>
      </c>
    </row>
    <row r="37" spans="1:2">
      <c r="A37" s="75" t="s">
        <v>127</v>
      </c>
      <c r="B37" s="177" t="str">
        <f>IF(VLOOKUP(A37,'Application Form'!CF:CH,3,0),"〇","")</f>
        <v/>
      </c>
    </row>
    <row r="38" spans="1:2">
      <c r="A38" s="75" t="s">
        <v>132</v>
      </c>
      <c r="B38" s="177" t="str">
        <f>IF(VLOOKUP(A38,'Application Form'!CF:CH,3,0),"〇","")</f>
        <v/>
      </c>
    </row>
    <row r="39" spans="1:2">
      <c r="A39" s="75" t="s">
        <v>133</v>
      </c>
      <c r="B39" s="177" t="str">
        <f>IF(VLOOKUP(A39,'Application Form'!CF:CH,3,0),"〇","")</f>
        <v/>
      </c>
    </row>
    <row r="40" spans="1:2">
      <c r="A40" s="75" t="s">
        <v>137</v>
      </c>
      <c r="B40" s="177" t="str">
        <f>IF(VLOOKUP(A40,'Application Form'!CF:CH,3,0),"〇","")</f>
        <v/>
      </c>
    </row>
    <row r="41" spans="1:2">
      <c r="A41" s="75" t="s">
        <v>138</v>
      </c>
      <c r="B41" s="177" t="str">
        <f>IF(VLOOKUP(A41,'Application Form'!CF:CH,3,0),"〇","")</f>
        <v/>
      </c>
    </row>
    <row r="42" spans="1:2">
      <c r="A42" s="75" t="s">
        <v>726</v>
      </c>
      <c r="B42" s="177" t="str">
        <f>IF(VLOOKUP(A42,'Application Form'!CF:CH,3,0),"〇","")</f>
        <v/>
      </c>
    </row>
    <row r="43" spans="1:2">
      <c r="A43" s="75" t="s">
        <v>793</v>
      </c>
      <c r="B43" s="177" t="str">
        <f>IF(VLOOKUP(A43,'Application Form'!CF:CH,3,0),"〇","")</f>
        <v/>
      </c>
    </row>
    <row r="44" spans="1:2">
      <c r="A44" s="75" t="s">
        <v>107</v>
      </c>
      <c r="B44" s="177" t="str">
        <f>IF(VLOOKUP(A44,'Application Form'!CF:CH,3,0),"〇","")</f>
        <v/>
      </c>
    </row>
    <row r="45" spans="1:2">
      <c r="A45" s="75" t="s">
        <v>141</v>
      </c>
      <c r="B45" s="177" t="str">
        <f>IF(VLOOKUP(A45,'Application Form'!CF:CH,3,0),"〇","")</f>
        <v/>
      </c>
    </row>
    <row r="46" spans="1:2">
      <c r="A46" s="75" t="s">
        <v>108</v>
      </c>
      <c r="B46" s="177" t="str">
        <f>IF(VLOOKUP(A46,'Application Form'!CF:CH,3,0),"〇","")</f>
        <v/>
      </c>
    </row>
    <row r="47" spans="1:2">
      <c r="A47" s="75" t="s">
        <v>146</v>
      </c>
      <c r="B47" s="177" t="str">
        <f>IF(VLOOKUP(A47,'Application Form'!CF:CH,3,0),"〇","")</f>
        <v/>
      </c>
    </row>
    <row r="48" spans="1:2">
      <c r="A48" s="75" t="s">
        <v>109</v>
      </c>
      <c r="B48" s="177" t="str">
        <f>IF(VLOOKUP(A48,'Application Form'!CF:CH,3,0),"〇","")</f>
        <v/>
      </c>
    </row>
    <row r="49" spans="1:2">
      <c r="A49" s="75" t="s">
        <v>148</v>
      </c>
      <c r="B49" s="177" t="str">
        <f>IF(VLOOKUP(A49,'Application Form'!CF:CH,3,0),"〇","")</f>
        <v/>
      </c>
    </row>
    <row r="50" spans="1:2">
      <c r="A50" s="75" t="s">
        <v>110</v>
      </c>
      <c r="B50" s="177" t="str">
        <f>IF(VLOOKUP(A50,'Application Form'!CF:CH,3,0),"〇","")</f>
        <v/>
      </c>
    </row>
    <row r="51" spans="1:2">
      <c r="A51" s="75" t="s">
        <v>150</v>
      </c>
      <c r="B51" s="177" t="str">
        <f>IF(VLOOKUP(A51,'Application Form'!CF:CH,3,0),"〇","")</f>
        <v/>
      </c>
    </row>
    <row r="52" spans="1:2">
      <c r="A52" s="75" t="s">
        <v>739</v>
      </c>
      <c r="B52" s="177" t="str">
        <f>IF(VLOOKUP(A52,'Application Form'!CF:CH,3,0),"〇","")</f>
        <v/>
      </c>
    </row>
    <row r="53" spans="1:2">
      <c r="A53" s="75" t="s">
        <v>795</v>
      </c>
      <c r="B53" s="177" t="str">
        <f>IF(VLOOKUP(A53,'Application Form'!CF:CH,3,0),"〇","")</f>
        <v/>
      </c>
    </row>
    <row r="54" spans="1:2">
      <c r="A54" s="75" t="s">
        <v>754</v>
      </c>
      <c r="B54" s="177" t="str">
        <f>IF(VLOOKUP(A54,'Application Form'!CF:CH,3,0),"〇","")</f>
        <v/>
      </c>
    </row>
    <row r="55" spans="1:2">
      <c r="A55" s="75" t="s">
        <v>797</v>
      </c>
      <c r="B55" s="177" t="str">
        <f>IF(VLOOKUP(A55,'Application Form'!CF:CH,3,0),"〇","")</f>
        <v/>
      </c>
    </row>
    <row r="56" spans="1:2">
      <c r="A56" s="75" t="s">
        <v>770</v>
      </c>
      <c r="B56" s="177" t="str">
        <f>IF(VLOOKUP(A56,'Application Form'!CF:CH,3,0),"〇","")</f>
        <v/>
      </c>
    </row>
    <row r="57" spans="1:2">
      <c r="A57" s="75" t="s">
        <v>799</v>
      </c>
      <c r="B57" s="177" t="str">
        <f>IF(VLOOKUP(A57,'Application Form'!CF:CH,3,0),"〇","")</f>
        <v/>
      </c>
    </row>
    <row r="58" spans="1:2">
      <c r="A58" s="75" t="s">
        <v>734</v>
      </c>
      <c r="B58" s="177" t="str">
        <f>IF(VLOOKUP(A58,'Application Form'!CF:CH,3,0),"〇","")</f>
        <v/>
      </c>
    </row>
    <row r="59" spans="1:2">
      <c r="A59" s="75" t="s">
        <v>801</v>
      </c>
      <c r="B59" s="177" t="str">
        <f>IF(VLOOKUP(A59,'Application Form'!CF:CH,3,0),"〇","")</f>
        <v/>
      </c>
    </row>
    <row r="60" spans="1:2">
      <c r="A60" s="75" t="s">
        <v>741</v>
      </c>
      <c r="B60" s="177" t="str">
        <f>IF(VLOOKUP(A60,'Application Form'!CF:CH,3,0),"〇","")</f>
        <v/>
      </c>
    </row>
    <row r="61" spans="1:2">
      <c r="A61" s="75" t="s">
        <v>803</v>
      </c>
      <c r="B61" s="177" t="str">
        <f>IF(VLOOKUP(A61,'Application Form'!CF:CH,3,0),"〇","")</f>
        <v/>
      </c>
    </row>
    <row r="62" spans="1:2">
      <c r="A62" s="75" t="s">
        <v>755</v>
      </c>
      <c r="B62" s="177" t="str">
        <f>IF(VLOOKUP(A62,'Application Form'!CF:CH,3,0),"〇","")</f>
        <v/>
      </c>
    </row>
    <row r="63" spans="1:2">
      <c r="A63" s="75" t="s">
        <v>806</v>
      </c>
      <c r="B63" s="177" t="str">
        <f>IF(VLOOKUP(A63,'Application Form'!CF:CH,3,0),"〇","")</f>
        <v/>
      </c>
    </row>
    <row r="64" spans="1:2">
      <c r="A64" s="75" t="s">
        <v>772</v>
      </c>
      <c r="B64" s="177" t="str">
        <f>IF(VLOOKUP(A64,'Application Form'!CF:CH,3,0),"〇","")</f>
        <v/>
      </c>
    </row>
    <row r="65" spans="1:2">
      <c r="A65" s="75" t="s">
        <v>808</v>
      </c>
      <c r="B65" s="177" t="str">
        <f>IF(VLOOKUP(A65,'Application Form'!CF:CH,3,0),"〇","")</f>
        <v/>
      </c>
    </row>
    <row r="66" spans="1:2">
      <c r="A66" s="75" t="s">
        <v>727</v>
      </c>
      <c r="B66" s="177" t="str">
        <f>IF(VLOOKUP(A66,'Application Form'!CF:CH,3,0),"〇","")</f>
        <v/>
      </c>
    </row>
    <row r="67" spans="1:2">
      <c r="A67" s="75" t="s">
        <v>809</v>
      </c>
      <c r="B67" s="177" t="str">
        <f>IF(VLOOKUP(A67,'Application Form'!CF:CH,3,0),"〇","")</f>
        <v/>
      </c>
    </row>
    <row r="68" spans="1:2">
      <c r="A68" s="75" t="s">
        <v>743</v>
      </c>
      <c r="B68" s="177" t="str">
        <f>IF(VLOOKUP(A68,'Application Form'!CF:CH,3,0),"〇","")</f>
        <v/>
      </c>
    </row>
    <row r="69" spans="1:2">
      <c r="A69" s="75" t="s">
        <v>810</v>
      </c>
      <c r="B69" s="177" t="str">
        <f>IF(VLOOKUP(A69,'Application Form'!CF:CH,3,0),"〇","")</f>
        <v/>
      </c>
    </row>
    <row r="70" spans="1:2">
      <c r="A70" s="75" t="s">
        <v>811</v>
      </c>
      <c r="B70" s="177" t="str">
        <f>IF(VLOOKUP(A70,'Application Form'!CF:CH,3,0),"〇","")</f>
        <v/>
      </c>
    </row>
    <row r="71" spans="1:2">
      <c r="A71" s="75" t="s">
        <v>773</v>
      </c>
      <c r="B71" s="177" t="str">
        <f>IF(VLOOKUP(A71,'Application Form'!CF:CH,3,0),"〇","")</f>
        <v/>
      </c>
    </row>
    <row r="72" spans="1:2">
      <c r="A72" s="75" t="s">
        <v>813</v>
      </c>
      <c r="B72" s="177" t="str">
        <f>IF(VLOOKUP(A72,'Application Form'!CF:CH,3,0),"〇","")</f>
        <v/>
      </c>
    </row>
    <row r="73" spans="1:2">
      <c r="A73" s="75" t="s">
        <v>176</v>
      </c>
      <c r="B73" s="177" t="str">
        <f>IF(VLOOKUP(A73,'Application Form'!CF:CH,3,0),"〇","")</f>
        <v/>
      </c>
    </row>
    <row r="74" spans="1:2">
      <c r="A74" s="75" t="s">
        <v>177</v>
      </c>
      <c r="B74" s="177" t="str">
        <f>IF(VLOOKUP(A74,'Application Form'!CF:CH,3,0),"〇","")</f>
        <v/>
      </c>
    </row>
    <row r="75" spans="1:2">
      <c r="A75" s="75" t="s">
        <v>181</v>
      </c>
      <c r="B75" s="177" t="str">
        <f>IF(VLOOKUP(A75,'Application Form'!CF:CH,3,0),"〇","")</f>
        <v/>
      </c>
    </row>
    <row r="76" spans="1:2">
      <c r="A76" s="75" t="s">
        <v>182</v>
      </c>
      <c r="B76" s="177" t="str">
        <f>IF(VLOOKUP(A76,'Application Form'!CF:CH,3,0),"〇","")</f>
        <v/>
      </c>
    </row>
    <row r="77" spans="1:2">
      <c r="A77" s="75" t="s">
        <v>183</v>
      </c>
      <c r="B77" s="177" t="str">
        <f>IF(VLOOKUP(A77,'Application Form'!CF:CH,3,0),"〇","")</f>
        <v/>
      </c>
    </row>
    <row r="78" spans="1:2">
      <c r="A78" s="75" t="s">
        <v>184</v>
      </c>
      <c r="B78" s="177" t="str">
        <f>IF(VLOOKUP(A78,'Application Form'!CF:CH,3,0),"〇","")</f>
        <v/>
      </c>
    </row>
    <row r="79" spans="1:2">
      <c r="A79" s="75" t="s">
        <v>185</v>
      </c>
      <c r="B79" s="177" t="str">
        <f>IF(VLOOKUP(A79,'Application Form'!CF:CH,3,0),"〇","")</f>
        <v/>
      </c>
    </row>
    <row r="80" spans="1:2">
      <c r="A80" s="75" t="s">
        <v>190</v>
      </c>
      <c r="B80" s="177" t="str">
        <f>IF(VLOOKUP(A80,'Application Form'!CF:CH,3,0),"〇","")</f>
        <v/>
      </c>
    </row>
    <row r="81" spans="1:2">
      <c r="A81" s="75" t="s">
        <v>191</v>
      </c>
      <c r="B81" s="177" t="str">
        <f>IF(VLOOKUP(A81,'Application Form'!CF:CH,3,0),"〇","")</f>
        <v/>
      </c>
    </row>
    <row r="82" spans="1:2">
      <c r="A82" s="75" t="s">
        <v>195</v>
      </c>
      <c r="B82" s="177" t="str">
        <f>IF(VLOOKUP(A82,'Application Form'!CF:CH,3,0),"〇","")</f>
        <v/>
      </c>
    </row>
    <row r="83" spans="1:2">
      <c r="A83" s="75" t="s">
        <v>196</v>
      </c>
      <c r="B83" s="177" t="str">
        <f>IF(VLOOKUP(A83,'Application Form'!CF:CH,3,0),"〇","")</f>
        <v/>
      </c>
    </row>
    <row r="84" spans="1:2">
      <c r="A84" s="75" t="s">
        <v>201</v>
      </c>
      <c r="B84" s="177" t="str">
        <f>IF(VLOOKUP(A84,'Application Form'!CF:CH,3,0),"〇","")</f>
        <v/>
      </c>
    </row>
    <row r="85" spans="1:2">
      <c r="A85" s="75" t="s">
        <v>202</v>
      </c>
      <c r="B85" s="177" t="str">
        <f>IF(VLOOKUP(A85,'Application Form'!CF:CH,3,0),"〇","")</f>
        <v/>
      </c>
    </row>
    <row r="86" spans="1:2">
      <c r="A86" s="75" t="s">
        <v>207</v>
      </c>
      <c r="B86" s="177" t="str">
        <f>IF(VLOOKUP(A86,'Application Form'!CF:CH,3,0),"〇","")</f>
        <v/>
      </c>
    </row>
    <row r="87" spans="1:2">
      <c r="A87" s="75" t="s">
        <v>208</v>
      </c>
      <c r="B87" s="177" t="str">
        <f>IF(VLOOKUP(A87,'Application Form'!CF:CH,3,0),"〇","")</f>
        <v/>
      </c>
    </row>
    <row r="88" spans="1:2">
      <c r="A88" s="75" t="s">
        <v>212</v>
      </c>
      <c r="B88" s="177" t="str">
        <f>IF(VLOOKUP(A88,'Application Form'!CF:CH,3,0),"〇","")</f>
        <v/>
      </c>
    </row>
    <row r="89" spans="1:2">
      <c r="A89" s="75" t="s">
        <v>213</v>
      </c>
      <c r="B89" s="177" t="str">
        <f>IF(VLOOKUP(A89,'Application Form'!CF:CH,3,0),"〇","")</f>
        <v/>
      </c>
    </row>
    <row r="90" spans="1:2">
      <c r="A90" s="75" t="s">
        <v>218</v>
      </c>
      <c r="B90" s="177" t="str">
        <f>IF(VLOOKUP(A90,'Application Form'!CF:CH,3,0),"〇","")</f>
        <v/>
      </c>
    </row>
    <row r="91" spans="1:2">
      <c r="A91" s="75" t="s">
        <v>219</v>
      </c>
      <c r="B91" s="177" t="str">
        <f>IF(VLOOKUP(A91,'Application Form'!CF:CH,3,0),"〇","")</f>
        <v/>
      </c>
    </row>
    <row r="92" spans="1:2">
      <c r="A92" s="75" t="s">
        <v>223</v>
      </c>
      <c r="B92" s="177" t="str">
        <f>IF(VLOOKUP(A92,'Application Form'!CF:CH,3,0),"〇","")</f>
        <v/>
      </c>
    </row>
    <row r="93" spans="1:2">
      <c r="A93" s="75" t="s">
        <v>224</v>
      </c>
      <c r="B93" s="177" t="str">
        <f>IF(VLOOKUP(A93,'Application Form'!CF:CH,3,0),"〇","")</f>
        <v/>
      </c>
    </row>
    <row r="94" spans="1:2">
      <c r="A94" s="75" t="s">
        <v>229</v>
      </c>
      <c r="B94" s="177" t="str">
        <f>IF(VLOOKUP(A94,'Application Form'!CF:CH,3,0),"〇","")</f>
        <v/>
      </c>
    </row>
    <row r="95" spans="1:2">
      <c r="A95" s="75" t="s">
        <v>230</v>
      </c>
      <c r="B95" s="177" t="str">
        <f>IF(VLOOKUP(A95,'Application Form'!CF:CH,3,0),"〇","")</f>
        <v/>
      </c>
    </row>
    <row r="96" spans="1:2">
      <c r="A96" s="75" t="s">
        <v>235</v>
      </c>
      <c r="B96" s="177" t="str">
        <f>IF(VLOOKUP(A96,'Application Form'!CF:CH,3,0),"〇","")</f>
        <v/>
      </c>
    </row>
    <row r="97" spans="1:2">
      <c r="A97" s="75" t="s">
        <v>236</v>
      </c>
      <c r="B97" s="177" t="str">
        <f>IF(VLOOKUP(A97,'Application Form'!CF:CH,3,0),"〇","")</f>
        <v/>
      </c>
    </row>
    <row r="98" spans="1:2">
      <c r="A98" s="75" t="s">
        <v>241</v>
      </c>
      <c r="B98" s="177" t="str">
        <f>IF(VLOOKUP(A98,'Application Form'!CF:CH,3,0),"〇","")</f>
        <v/>
      </c>
    </row>
    <row r="99" spans="1:2">
      <c r="A99" s="75" t="s">
        <v>117</v>
      </c>
      <c r="B99" s="177" t="str">
        <f>IF(VLOOKUP(A99,'Application Form'!CF:CH,3,0),"〇","")</f>
        <v/>
      </c>
    </row>
    <row r="100" spans="1:2">
      <c r="A100" s="75" t="s">
        <v>246</v>
      </c>
      <c r="B100" s="177" t="str">
        <f>IF(VLOOKUP(A100,'Application Form'!CF:CH,3,0),"〇","")</f>
        <v/>
      </c>
    </row>
    <row r="101" spans="1:2">
      <c r="A101" s="75" t="s">
        <v>119</v>
      </c>
      <c r="B101" s="177" t="str">
        <f>IF(VLOOKUP(A101,'Application Form'!CF:CH,3,0),"〇","")</f>
        <v/>
      </c>
    </row>
    <row r="102" spans="1:2">
      <c r="A102" s="75" t="s">
        <v>251</v>
      </c>
      <c r="B102" s="177" t="str">
        <f>IF(VLOOKUP(A102,'Application Form'!CF:CH,3,0),"〇","")</f>
        <v/>
      </c>
    </row>
    <row r="103" spans="1:2">
      <c r="A103" s="75" t="s">
        <v>120</v>
      </c>
      <c r="B103" s="177" t="str">
        <f>IF(VLOOKUP(A103,'Application Form'!CF:CH,3,0),"〇","")</f>
        <v/>
      </c>
    </row>
    <row r="104" spans="1:2">
      <c r="A104" s="75" t="s">
        <v>256</v>
      </c>
      <c r="B104" s="177" t="str">
        <f>IF(VLOOKUP(A104,'Application Form'!CF:CH,3,0),"〇","")</f>
        <v/>
      </c>
    </row>
    <row r="105" spans="1:2">
      <c r="A105" s="75" t="s">
        <v>728</v>
      </c>
      <c r="B105" s="177" t="str">
        <f>IF(VLOOKUP(A105,'Application Form'!CF:CH,3,0),"〇","")</f>
        <v/>
      </c>
    </row>
    <row r="106" spans="1:2">
      <c r="A106" s="75" t="s">
        <v>814</v>
      </c>
      <c r="B106" s="177" t="str">
        <f>IF(VLOOKUP(A106,'Application Form'!CF:CH,3,0),"〇","")</f>
        <v/>
      </c>
    </row>
    <row r="107" spans="1:2">
      <c r="A107" s="75" t="s">
        <v>121</v>
      </c>
      <c r="B107" s="177" t="str">
        <f>IF(VLOOKUP(A107,'Application Form'!CF:CH,3,0),"〇","")</f>
        <v/>
      </c>
    </row>
    <row r="108" spans="1:2">
      <c r="A108" s="75" t="s">
        <v>261</v>
      </c>
      <c r="B108" s="177" t="str">
        <f>IF(VLOOKUP(A108,'Application Form'!CF:CH,3,0),"〇","")</f>
        <v/>
      </c>
    </row>
    <row r="109" spans="1:2">
      <c r="A109" s="75" t="s">
        <v>758</v>
      </c>
      <c r="B109" s="177" t="str">
        <f>IF(VLOOKUP(A109,'Application Form'!CF:CH,3,0),"〇","")</f>
        <v/>
      </c>
    </row>
    <row r="110" spans="1:2">
      <c r="A110" s="75" t="s">
        <v>815</v>
      </c>
      <c r="B110" s="177" t="str">
        <f>IF(VLOOKUP(A110,'Application Form'!CF:CH,3,0),"〇","")</f>
        <v/>
      </c>
    </row>
    <row r="111" spans="1:2">
      <c r="A111" s="75" t="s">
        <v>122</v>
      </c>
      <c r="B111" s="177" t="str">
        <f>IF(VLOOKUP(A111,'Application Form'!CF:CH,3,0),"〇","")</f>
        <v/>
      </c>
    </row>
    <row r="112" spans="1:2">
      <c r="A112" s="75" t="s">
        <v>266</v>
      </c>
      <c r="B112" s="177" t="str">
        <f>IF(VLOOKUP(A112,'Application Form'!CF:CH,3,0),"〇","")</f>
        <v/>
      </c>
    </row>
    <row r="113" spans="1:2">
      <c r="A113" s="75" t="s">
        <v>729</v>
      </c>
      <c r="B113" s="177" t="str">
        <f>IF(VLOOKUP(A113,'Application Form'!CF:CH,3,0),"〇","")</f>
        <v/>
      </c>
    </row>
    <row r="114" spans="1:2">
      <c r="A114" s="75" t="s">
        <v>816</v>
      </c>
      <c r="B114" s="177" t="str">
        <f>IF(VLOOKUP(A114,'Application Form'!CF:CH,3,0),"〇","")</f>
        <v/>
      </c>
    </row>
    <row r="115" spans="1:2">
      <c r="A115" s="75" t="s">
        <v>744</v>
      </c>
      <c r="B115" s="177" t="str">
        <f>IF(VLOOKUP(A115,'Application Form'!CF:CH,3,0),"〇","")</f>
        <v/>
      </c>
    </row>
    <row r="116" spans="1:2">
      <c r="A116" s="75" t="s">
        <v>817</v>
      </c>
      <c r="B116" s="177" t="str">
        <f>IF(VLOOKUP(A116,'Application Form'!CF:CH,3,0),"〇","")</f>
        <v/>
      </c>
    </row>
    <row r="117" spans="1:2">
      <c r="A117" s="75" t="s">
        <v>759</v>
      </c>
      <c r="B117" s="177" t="str">
        <f>IF(VLOOKUP(A117,'Application Form'!CF:CH,3,0),"〇","")</f>
        <v/>
      </c>
    </row>
    <row r="118" spans="1:2">
      <c r="A118" s="75" t="s">
        <v>818</v>
      </c>
      <c r="B118" s="177" t="str">
        <f>IF(VLOOKUP(A118,'Application Form'!CF:CH,3,0),"〇","")</f>
        <v/>
      </c>
    </row>
    <row r="119" spans="1:2">
      <c r="A119" s="75" t="s">
        <v>775</v>
      </c>
      <c r="B119" s="177" t="str">
        <f>IF(VLOOKUP(A119,'Application Form'!CF:CH,3,0),"〇","")</f>
        <v/>
      </c>
    </row>
    <row r="120" spans="1:2">
      <c r="A120" s="75" t="s">
        <v>819</v>
      </c>
      <c r="B120" s="177" t="str">
        <f>IF(VLOOKUP(A120,'Application Form'!CF:CH,3,0),"〇","")</f>
        <v/>
      </c>
    </row>
    <row r="121" spans="1:2">
      <c r="A121" s="75" t="s">
        <v>124</v>
      </c>
      <c r="B121" s="177" t="str">
        <f>IF(VLOOKUP(A121,'Application Form'!CF:CH,3,0),"〇","")</f>
        <v/>
      </c>
    </row>
    <row r="122" spans="1:2">
      <c r="A122" s="75" t="s">
        <v>282</v>
      </c>
      <c r="B122" s="177" t="str">
        <f>IF(VLOOKUP(A122,'Application Form'!CF:CH,3,0),"〇","")</f>
        <v/>
      </c>
    </row>
    <row r="123" spans="1:2">
      <c r="A123" s="75" t="s">
        <v>745</v>
      </c>
      <c r="B123" s="177" t="str">
        <f>IF(VLOOKUP(A123,'Application Form'!CF:CH,3,0),"〇","")</f>
        <v/>
      </c>
    </row>
    <row r="124" spans="1:2">
      <c r="A124" s="75" t="s">
        <v>820</v>
      </c>
      <c r="B124" s="177" t="str">
        <f>IF(VLOOKUP(A124,'Application Form'!CF:CH,3,0),"〇","")</f>
        <v/>
      </c>
    </row>
    <row r="125" spans="1:2">
      <c r="A125" s="75" t="s">
        <v>760</v>
      </c>
      <c r="B125" s="177" t="str">
        <f>IF(VLOOKUP(A125,'Application Form'!CF:CH,3,0),"〇","")</f>
        <v/>
      </c>
    </row>
    <row r="126" spans="1:2">
      <c r="A126" s="75" t="s">
        <v>821</v>
      </c>
      <c r="B126" s="177" t="str">
        <f>IF(VLOOKUP(A126,'Application Form'!CF:CH,3,0),"〇","")</f>
        <v/>
      </c>
    </row>
    <row r="127" spans="1:2">
      <c r="A127" s="75" t="s">
        <v>776</v>
      </c>
      <c r="B127" s="177" t="str">
        <f>IF(VLOOKUP(A127,'Application Form'!CF:CH,3,0),"〇","")</f>
        <v/>
      </c>
    </row>
    <row r="128" spans="1:2">
      <c r="A128" s="75" t="s">
        <v>822</v>
      </c>
      <c r="B128" s="177" t="str">
        <f>IF(VLOOKUP(A128,'Application Form'!CF:CH,3,0),"〇","")</f>
        <v/>
      </c>
    </row>
    <row r="129" spans="1:2">
      <c r="A129" s="75" t="s">
        <v>300</v>
      </c>
      <c r="B129" s="177" t="str">
        <f>IF(VLOOKUP(A129,'Application Form'!CF:CH,3,0),"〇","")</f>
        <v/>
      </c>
    </row>
    <row r="130" spans="1:2">
      <c r="A130" s="75" t="s">
        <v>305</v>
      </c>
      <c r="B130" s="177" t="str">
        <f>IF(VLOOKUP(A130,'Application Form'!CF:CH,3,0),"〇","")</f>
        <v/>
      </c>
    </row>
    <row r="131" spans="1:2">
      <c r="A131" s="75" t="s">
        <v>126</v>
      </c>
      <c r="B131" s="177" t="str">
        <f>IF(VLOOKUP(A131,'Application Form'!CF:CH,3,0),"〇","")</f>
        <v/>
      </c>
    </row>
    <row r="132" spans="1:2">
      <c r="A132" s="75" t="s">
        <v>310</v>
      </c>
      <c r="B132" s="177" t="str">
        <f>IF(VLOOKUP(A132,'Application Form'!CF:CH,3,0),"〇","")</f>
        <v/>
      </c>
    </row>
    <row r="133" spans="1:2">
      <c r="A133" s="75" t="s">
        <v>128</v>
      </c>
      <c r="B133" s="177" t="str">
        <f>IF(VLOOKUP(A133,'Application Form'!CF:CH,3,0),"〇","")</f>
        <v/>
      </c>
    </row>
    <row r="134" spans="1:2">
      <c r="A134" s="75" t="s">
        <v>315</v>
      </c>
      <c r="B134" s="177" t="str">
        <f>IF(VLOOKUP(A134,'Application Form'!CF:CH,3,0),"〇","")</f>
        <v/>
      </c>
    </row>
    <row r="135" spans="1:2">
      <c r="A135" s="75" t="s">
        <v>129</v>
      </c>
      <c r="B135" s="177" t="str">
        <f>IF(VLOOKUP(A135,'Application Form'!CF:CH,3,0),"〇","")</f>
        <v/>
      </c>
    </row>
    <row r="136" spans="1:2">
      <c r="A136" s="75" t="s">
        <v>320</v>
      </c>
      <c r="B136" s="177" t="str">
        <f>IF(VLOOKUP(A136,'Application Form'!CF:CH,3,0),"〇","")</f>
        <v/>
      </c>
    </row>
    <row r="137" spans="1:2">
      <c r="A137" s="75" t="s">
        <v>130</v>
      </c>
      <c r="B137" s="177" t="str">
        <f>IF(VLOOKUP(A137,'Application Form'!CF:CH,3,0),"〇","")</f>
        <v/>
      </c>
    </row>
    <row r="138" spans="1:2">
      <c r="A138" s="75" t="s">
        <v>325</v>
      </c>
      <c r="B138" s="177" t="str">
        <f>IF(VLOOKUP(A138,'Application Form'!CF:CH,3,0),"〇","")</f>
        <v/>
      </c>
    </row>
    <row r="139" spans="1:2">
      <c r="A139" s="75" t="s">
        <v>131</v>
      </c>
      <c r="B139" s="177" t="str">
        <f>IF(VLOOKUP(A139,'Application Form'!CF:CH,3,0),"〇","")</f>
        <v/>
      </c>
    </row>
    <row r="140" spans="1:2">
      <c r="A140" s="75" t="s">
        <v>330</v>
      </c>
      <c r="B140" s="177" t="str">
        <f>IF(VLOOKUP(A140,'Application Form'!CF:CH,3,0),"〇","")</f>
        <v/>
      </c>
    </row>
    <row r="141" spans="1:2">
      <c r="A141" s="75" t="s">
        <v>761</v>
      </c>
      <c r="B141" s="177" t="str">
        <f>IF(VLOOKUP(A141,'Application Form'!CF:CH,3,0),"〇","")</f>
        <v/>
      </c>
    </row>
    <row r="142" spans="1:2">
      <c r="A142" s="75" t="s">
        <v>823</v>
      </c>
      <c r="B142" s="177" t="str">
        <f>IF(VLOOKUP(A142,'Application Form'!CF:CH,3,0),"〇","")</f>
        <v/>
      </c>
    </row>
    <row r="143" spans="1:2">
      <c r="A143" s="75" t="s">
        <v>777</v>
      </c>
      <c r="B143" s="177" t="str">
        <f>IF(VLOOKUP(A143,'Application Form'!CF:CH,3,0),"〇","")</f>
        <v/>
      </c>
    </row>
    <row r="144" spans="1:2">
      <c r="A144" s="75" t="s">
        <v>824</v>
      </c>
      <c r="B144" s="177" t="str">
        <f>IF(VLOOKUP(A144,'Application Form'!CF:CH,3,0),"〇","")</f>
        <v/>
      </c>
    </row>
    <row r="145" spans="1:2">
      <c r="A145" s="75" t="s">
        <v>134</v>
      </c>
      <c r="B145" s="177" t="str">
        <f>IF(VLOOKUP(A145,'Application Form'!CF:CH,3,0),"〇","")</f>
        <v/>
      </c>
    </row>
    <row r="146" spans="1:2">
      <c r="A146" s="75" t="s">
        <v>338</v>
      </c>
      <c r="B146" s="177" t="str">
        <f>IF(VLOOKUP(A146,'Application Form'!CF:CH,3,0),"〇","")</f>
        <v/>
      </c>
    </row>
    <row r="147" spans="1:2">
      <c r="A147" s="75" t="s">
        <v>135</v>
      </c>
      <c r="B147" s="177" t="str">
        <f>IF(VLOOKUP(A147,'Application Form'!CF:CH,3,0),"〇","")</f>
        <v/>
      </c>
    </row>
    <row r="148" spans="1:2">
      <c r="A148" s="75" t="s">
        <v>343</v>
      </c>
      <c r="B148" s="177" t="str">
        <f>IF(VLOOKUP(A148,'Application Form'!CF:CH,3,0),"〇","")</f>
        <v/>
      </c>
    </row>
    <row r="149" spans="1:2">
      <c r="A149" s="75" t="s">
        <v>136</v>
      </c>
      <c r="B149" s="177" t="str">
        <f>IF(VLOOKUP(A149,'Application Form'!CF:CH,3,0),"〇","")</f>
        <v/>
      </c>
    </row>
    <row r="150" spans="1:2">
      <c r="A150" s="75" t="s">
        <v>348</v>
      </c>
      <c r="B150" s="177" t="str">
        <f>IF(VLOOKUP(A150,'Application Form'!CF:CH,3,0),"〇","")</f>
        <v/>
      </c>
    </row>
    <row r="151" spans="1:2">
      <c r="A151" s="75" t="s">
        <v>139</v>
      </c>
      <c r="B151" s="177" t="str">
        <f>IF(VLOOKUP(A151,'Application Form'!CF:CH,3,0),"〇","")</f>
        <v/>
      </c>
    </row>
    <row r="152" spans="1:2">
      <c r="A152" s="75" t="s">
        <v>353</v>
      </c>
      <c r="B152" s="177" t="str">
        <f>IF(VLOOKUP(A152,'Application Form'!CF:CH,3,0),"〇","")</f>
        <v/>
      </c>
    </row>
    <row r="153" spans="1:2">
      <c r="A153" s="75" t="s">
        <v>354</v>
      </c>
      <c r="B153" s="177" t="str">
        <f>IF(VLOOKUP(A153,'Application Form'!CF:CH,3,0),"〇","")</f>
        <v/>
      </c>
    </row>
    <row r="154" spans="1:2">
      <c r="A154" s="75" t="s">
        <v>359</v>
      </c>
      <c r="B154" s="177" t="str">
        <f>IF(VLOOKUP(A154,'Application Form'!CF:CH,3,0),"〇","")</f>
        <v/>
      </c>
    </row>
    <row r="155" spans="1:2">
      <c r="A155" s="75" t="s">
        <v>360</v>
      </c>
      <c r="B155" s="177" t="str">
        <f>IF(VLOOKUP(A155,'Application Form'!CF:CH,3,0),"〇","")</f>
        <v/>
      </c>
    </row>
    <row r="156" spans="1:2">
      <c r="A156" s="75" t="s">
        <v>365</v>
      </c>
      <c r="B156" s="177" t="str">
        <f>IF(VLOOKUP(A156,'Application Form'!CF:CH,3,0),"〇","")</f>
        <v/>
      </c>
    </row>
    <row r="157" spans="1:2">
      <c r="A157" s="75" t="s">
        <v>140</v>
      </c>
      <c r="B157" s="177" t="str">
        <f>IF(VLOOKUP(A157,'Application Form'!CF:CH,3,0),"〇","")</f>
        <v/>
      </c>
    </row>
    <row r="158" spans="1:2">
      <c r="A158" s="75" t="s">
        <v>370</v>
      </c>
      <c r="B158" s="177" t="str">
        <f>IF(VLOOKUP(A158,'Application Form'!CF:CH,3,0),"〇","")</f>
        <v/>
      </c>
    </row>
    <row r="159" spans="1:2">
      <c r="A159" s="75" t="s">
        <v>142</v>
      </c>
      <c r="B159" s="177" t="str">
        <f>IF(VLOOKUP(A159,'Application Form'!CF:CH,3,0),"〇","")</f>
        <v/>
      </c>
    </row>
    <row r="160" spans="1:2">
      <c r="A160" s="75" t="s">
        <v>375</v>
      </c>
      <c r="B160" s="177" t="str">
        <f>IF(VLOOKUP(A160,'Application Form'!CF:CH,3,0),"〇","")</f>
        <v/>
      </c>
    </row>
    <row r="161" spans="1:2">
      <c r="A161" s="75" t="s">
        <v>143</v>
      </c>
      <c r="B161" s="177" t="str">
        <f>IF(VLOOKUP(A161,'Application Form'!CF:CH,3,0),"〇","")</f>
        <v/>
      </c>
    </row>
    <row r="162" spans="1:2">
      <c r="A162" s="75" t="s">
        <v>380</v>
      </c>
      <c r="B162" s="177" t="str">
        <f>IF(VLOOKUP(A162,'Application Form'!CF:CH,3,0),"〇","")</f>
        <v/>
      </c>
    </row>
    <row r="163" spans="1:2">
      <c r="A163" s="75" t="s">
        <v>144</v>
      </c>
      <c r="B163" s="177" t="str">
        <f>IF(VLOOKUP(A163,'Application Form'!CF:CH,3,0),"〇","")</f>
        <v/>
      </c>
    </row>
    <row r="164" spans="1:2">
      <c r="A164" s="75" t="s">
        <v>385</v>
      </c>
      <c r="B164" s="177" t="str">
        <f>IF(VLOOKUP(A164,'Application Form'!CF:CH,3,0),"〇","")</f>
        <v/>
      </c>
    </row>
    <row r="165" spans="1:2">
      <c r="A165" s="75" t="s">
        <v>145</v>
      </c>
      <c r="B165" s="177" t="str">
        <f>IF(VLOOKUP(A165,'Application Form'!CF:CH,3,0),"〇","")</f>
        <v/>
      </c>
    </row>
    <row r="166" spans="1:2">
      <c r="A166" s="75" t="s">
        <v>390</v>
      </c>
      <c r="B166" s="177" t="str">
        <f>IF(VLOOKUP(A166,'Application Form'!CF:CH,3,0),"〇","")</f>
        <v/>
      </c>
    </row>
    <row r="167" spans="1:2">
      <c r="A167" s="75" t="s">
        <v>147</v>
      </c>
      <c r="B167" s="177" t="str">
        <f>IF(VLOOKUP(A167,'Application Form'!CF:CH,3,0),"〇","")</f>
        <v/>
      </c>
    </row>
    <row r="168" spans="1:2">
      <c r="A168" s="75" t="s">
        <v>395</v>
      </c>
      <c r="B168" s="177" t="str">
        <f>IF(VLOOKUP(A168,'Application Form'!CF:CH,3,0),"〇","")</f>
        <v/>
      </c>
    </row>
    <row r="169" spans="1:2">
      <c r="A169" s="75" t="s">
        <v>730</v>
      </c>
      <c r="B169" s="177" t="str">
        <f>IF(VLOOKUP(A169,'Application Form'!CF:CH,3,0),"〇","")</f>
        <v/>
      </c>
    </row>
    <row r="170" spans="1:2">
      <c r="A170" s="75" t="s">
        <v>825</v>
      </c>
      <c r="B170" s="177" t="str">
        <f>IF(VLOOKUP(A170,'Application Form'!CF:CH,3,0),"〇","")</f>
        <v/>
      </c>
    </row>
    <row r="171" spans="1:2">
      <c r="A171" s="75" t="s">
        <v>746</v>
      </c>
      <c r="B171" s="177" t="str">
        <f>IF(VLOOKUP(A171,'Application Form'!CF:CH,3,0),"〇","")</f>
        <v/>
      </c>
    </row>
    <row r="172" spans="1:2">
      <c r="A172" s="75" t="s">
        <v>826</v>
      </c>
      <c r="B172" s="177" t="str">
        <f>IF(VLOOKUP(A172,'Application Form'!CF:CH,3,0),"〇","")</f>
        <v/>
      </c>
    </row>
    <row r="173" spans="1:2">
      <c r="A173" s="75" t="s">
        <v>762</v>
      </c>
      <c r="B173" s="177" t="str">
        <f>IF(VLOOKUP(A173,'Application Form'!CF:CH,3,0),"〇","")</f>
        <v/>
      </c>
    </row>
    <row r="174" spans="1:2">
      <c r="A174" s="75" t="s">
        <v>827</v>
      </c>
      <c r="B174" s="177" t="str">
        <f>IF(VLOOKUP(A174,'Application Form'!CF:CH,3,0),"〇","")</f>
        <v/>
      </c>
    </row>
    <row r="175" spans="1:2">
      <c r="A175" s="75" t="s">
        <v>778</v>
      </c>
      <c r="B175" s="177" t="str">
        <f>IF(VLOOKUP(A175,'Application Form'!CF:CH,3,0),"〇","")</f>
        <v/>
      </c>
    </row>
    <row r="176" spans="1:2">
      <c r="A176" s="75" t="s">
        <v>828</v>
      </c>
      <c r="B176" s="177" t="str">
        <f>IF(VLOOKUP(A176,'Application Form'!CF:CH,3,0),"〇","")</f>
        <v/>
      </c>
    </row>
    <row r="177" spans="1:2">
      <c r="A177" s="75" t="s">
        <v>731</v>
      </c>
      <c r="B177" s="177" t="str">
        <f>IF(VLOOKUP(A177,'Application Form'!CF:CH,3,0),"〇","")</f>
        <v/>
      </c>
    </row>
    <row r="178" spans="1:2">
      <c r="A178" s="75" t="s">
        <v>829</v>
      </c>
      <c r="B178" s="177" t="str">
        <f>IF(VLOOKUP(A178,'Application Form'!CF:CH,3,0),"〇","")</f>
        <v/>
      </c>
    </row>
    <row r="179" spans="1:2">
      <c r="A179" s="75" t="s">
        <v>747</v>
      </c>
      <c r="B179" s="177" t="str">
        <f>IF(VLOOKUP(A179,'Application Form'!CF:CH,3,0),"〇","")</f>
        <v/>
      </c>
    </row>
    <row r="180" spans="1:2">
      <c r="A180" s="75" t="s">
        <v>830</v>
      </c>
      <c r="B180" s="177" t="str">
        <f>IF(VLOOKUP(A180,'Application Form'!CF:CH,3,0),"〇","")</f>
        <v/>
      </c>
    </row>
    <row r="181" spans="1:2">
      <c r="A181" s="75" t="s">
        <v>417</v>
      </c>
      <c r="B181" s="177" t="str">
        <f>IF(VLOOKUP(A181,'Application Form'!CF:CH,3,0),"〇","")</f>
        <v/>
      </c>
    </row>
    <row r="182" spans="1:2">
      <c r="A182" s="75" t="s">
        <v>418</v>
      </c>
      <c r="B182" s="177" t="str">
        <f>IF(VLOOKUP(A182,'Application Form'!CF:CH,3,0),"〇","")</f>
        <v/>
      </c>
    </row>
    <row r="183" spans="1:2">
      <c r="A183" s="75" t="s">
        <v>419</v>
      </c>
      <c r="B183" s="177" t="str">
        <f>IF(VLOOKUP(A183,'Application Form'!CF:CH,3,0),"〇","")</f>
        <v/>
      </c>
    </row>
    <row r="184" spans="1:2">
      <c r="A184" s="75" t="s">
        <v>420</v>
      </c>
      <c r="B184" s="177" t="str">
        <f>IF(VLOOKUP(A184,'Application Form'!CF:CH,3,0),"〇","")</f>
        <v/>
      </c>
    </row>
    <row r="185" spans="1:2">
      <c r="A185" s="75" t="s">
        <v>149</v>
      </c>
      <c r="B185" s="177" t="str">
        <f>IF(VLOOKUP(A185,'Application Form'!CF:CH,3,0),"〇","")</f>
        <v/>
      </c>
    </row>
    <row r="186" spans="1:2">
      <c r="A186" s="75" t="s">
        <v>423</v>
      </c>
      <c r="B186" s="177" t="str">
        <f>IF(VLOOKUP(A186,'Application Form'!CF:CH,3,0),"〇","")</f>
        <v/>
      </c>
    </row>
    <row r="187" spans="1:2">
      <c r="A187" s="75" t="s">
        <v>151</v>
      </c>
      <c r="B187" s="177" t="str">
        <f>IF(VLOOKUP(A187,'Application Form'!CF:CH,3,0),"〇","")</f>
        <v/>
      </c>
    </row>
    <row r="188" spans="1:2">
      <c r="A188" s="75" t="s">
        <v>424</v>
      </c>
      <c r="B188" s="177" t="str">
        <f>IF(VLOOKUP(A188,'Application Form'!CF:CH,3,0),"〇","")</f>
        <v/>
      </c>
    </row>
    <row r="189" spans="1:2">
      <c r="A189" s="75" t="s">
        <v>152</v>
      </c>
      <c r="B189" s="177" t="str">
        <f>IF(VLOOKUP(A189,'Application Form'!CF:CH,3,0),"〇","")</f>
        <v/>
      </c>
    </row>
    <row r="190" spans="1:2">
      <c r="A190" s="75" t="s">
        <v>425</v>
      </c>
      <c r="B190" s="177" t="str">
        <f>IF(VLOOKUP(A190,'Application Form'!CF:CH,3,0),"〇","")</f>
        <v/>
      </c>
    </row>
    <row r="191" spans="1:2">
      <c r="A191" s="75" t="s">
        <v>153</v>
      </c>
      <c r="B191" s="177" t="str">
        <f>IF(VLOOKUP(A191,'Application Form'!CF:CH,3,0),"〇","")</f>
        <v/>
      </c>
    </row>
    <row r="192" spans="1:2">
      <c r="A192" s="75" t="s">
        <v>426</v>
      </c>
      <c r="B192" s="177" t="str">
        <f>IF(VLOOKUP(A192,'Application Form'!CF:CH,3,0),"〇","")</f>
        <v/>
      </c>
    </row>
    <row r="193" spans="1:2">
      <c r="A193" s="75" t="s">
        <v>732</v>
      </c>
      <c r="B193" s="177" t="str">
        <f>IF(VLOOKUP(A193,'Application Form'!CF:CH,3,0),"〇","")</f>
        <v/>
      </c>
    </row>
    <row r="194" spans="1:2">
      <c r="A194" s="75" t="s">
        <v>831</v>
      </c>
      <c r="B194" s="177" t="str">
        <f>IF(VLOOKUP(A194,'Application Form'!CF:CH,3,0),"〇","")</f>
        <v/>
      </c>
    </row>
    <row r="195" spans="1:2">
      <c r="A195" s="75" t="s">
        <v>748</v>
      </c>
      <c r="B195" s="177" t="str">
        <f>IF(VLOOKUP(A195,'Application Form'!CF:CH,3,0),"〇","")</f>
        <v/>
      </c>
    </row>
    <row r="196" spans="1:2">
      <c r="A196" s="75" t="s">
        <v>832</v>
      </c>
      <c r="B196" s="177" t="str">
        <f>IF(VLOOKUP(A196,'Application Form'!CF:CH,3,0),"〇","")</f>
        <v/>
      </c>
    </row>
    <row r="197" spans="1:2">
      <c r="A197" s="75" t="s">
        <v>763</v>
      </c>
      <c r="B197" s="177" t="str">
        <f>IF(VLOOKUP(A197,'Application Form'!CF:CH,3,0),"〇","")</f>
        <v/>
      </c>
    </row>
    <row r="198" spans="1:2">
      <c r="A198" s="75" t="s">
        <v>833</v>
      </c>
      <c r="B198" s="177" t="str">
        <f>IF(VLOOKUP(A198,'Application Form'!CF:CH,3,0),"〇","")</f>
        <v/>
      </c>
    </row>
    <row r="199" spans="1:2">
      <c r="A199" s="75" t="s">
        <v>156</v>
      </c>
      <c r="B199" s="177" t="str">
        <f>IF(VLOOKUP(A199,'Application Form'!CF:CH,3,0),"〇","")</f>
        <v/>
      </c>
    </row>
    <row r="200" spans="1:2">
      <c r="A200" s="75" t="s">
        <v>429</v>
      </c>
      <c r="B200" s="177" t="str">
        <f>IF(VLOOKUP(A200,'Application Form'!CF:CH,3,0),"〇","")</f>
        <v/>
      </c>
    </row>
    <row r="201" spans="1:2">
      <c r="A201" s="75" t="s">
        <v>157</v>
      </c>
      <c r="B201" s="177" t="str">
        <f>IF(VLOOKUP(A201,'Application Form'!CF:CH,3,0),"〇","")</f>
        <v/>
      </c>
    </row>
    <row r="202" spans="1:2">
      <c r="A202" s="75" t="s">
        <v>430</v>
      </c>
      <c r="B202" s="177" t="str">
        <f>IF(VLOOKUP(A202,'Application Form'!CF:CH,3,0),"〇","")</f>
        <v/>
      </c>
    </row>
    <row r="203" spans="1:2">
      <c r="A203" s="75" t="s">
        <v>749</v>
      </c>
      <c r="B203" s="177" t="str">
        <f>IF(VLOOKUP(A203,'Application Form'!CF:CH,3,0),"〇","")</f>
        <v/>
      </c>
    </row>
    <row r="204" spans="1:2">
      <c r="A204" s="75" t="s">
        <v>834</v>
      </c>
      <c r="B204" s="177" t="str">
        <f>IF(VLOOKUP(A204,'Application Form'!CF:CH,3,0),"〇","")</f>
        <v/>
      </c>
    </row>
    <row r="205" spans="1:2">
      <c r="A205" s="75" t="s">
        <v>764</v>
      </c>
      <c r="B205" s="177" t="str">
        <f>IF(VLOOKUP(A205,'Application Form'!CF:CH,3,0),"〇","")</f>
        <v/>
      </c>
    </row>
    <row r="206" spans="1:2">
      <c r="A206" s="75" t="s">
        <v>835</v>
      </c>
      <c r="B206" s="177" t="str">
        <f>IF(VLOOKUP(A206,'Application Form'!CF:CH,3,0),"〇","")</f>
        <v/>
      </c>
    </row>
    <row r="207" spans="1:2">
      <c r="A207" s="75" t="s">
        <v>779</v>
      </c>
      <c r="B207" s="177" t="str">
        <f>IF(VLOOKUP(A207,'Application Form'!CF:CH,3,0),"〇","")</f>
        <v/>
      </c>
    </row>
    <row r="208" spans="1:2">
      <c r="A208" s="75" t="s">
        <v>836</v>
      </c>
      <c r="B208" s="177" t="str">
        <f>IF(VLOOKUP(A208,'Application Form'!CF:CH,3,0),"〇","")</f>
        <v/>
      </c>
    </row>
    <row r="209" spans="1:2">
      <c r="A209" s="75" t="s">
        <v>158</v>
      </c>
      <c r="B209" s="177" t="str">
        <f>IF(VLOOKUP(A209,'Application Form'!CF:CH,3,0),"〇","")</f>
        <v/>
      </c>
    </row>
    <row r="210" spans="1:2">
      <c r="A210" s="75" t="s">
        <v>431</v>
      </c>
      <c r="B210" s="177" t="str">
        <f>IF(VLOOKUP(A210,'Application Form'!CF:CH,3,0),"〇","")</f>
        <v/>
      </c>
    </row>
    <row r="211" spans="1:2">
      <c r="A211" s="75" t="s">
        <v>432</v>
      </c>
      <c r="B211" s="177" t="str">
        <f>IF(VLOOKUP(A211,'Application Form'!CF:CH,3,0),"〇","")</f>
        <v/>
      </c>
    </row>
    <row r="212" spans="1:2">
      <c r="A212" s="75" t="s">
        <v>433</v>
      </c>
      <c r="B212" s="177" t="str">
        <f>IF(VLOOKUP(A212,'Application Form'!CF:CH,3,0),"〇","")</f>
        <v/>
      </c>
    </row>
    <row r="213" spans="1:2">
      <c r="A213" s="75" t="s">
        <v>434</v>
      </c>
      <c r="B213" s="177" t="str">
        <f>IF(VLOOKUP(A213,'Application Form'!CF:CH,3,0),"〇","")</f>
        <v/>
      </c>
    </row>
    <row r="214" spans="1:2">
      <c r="A214" s="75" t="s">
        <v>435</v>
      </c>
      <c r="B214" s="177" t="str">
        <f>IF(VLOOKUP(A214,'Application Form'!CF:CH,3,0),"〇","")</f>
        <v/>
      </c>
    </row>
    <row r="215" spans="1:2">
      <c r="A215" s="75" t="s">
        <v>780</v>
      </c>
      <c r="B215" s="177" t="str">
        <f>IF(VLOOKUP(A215,'Application Form'!CF:CH,3,0),"〇","")</f>
        <v/>
      </c>
    </row>
    <row r="216" spans="1:2">
      <c r="A216" s="75" t="s">
        <v>837</v>
      </c>
      <c r="B216" s="177" t="str">
        <f>IF(VLOOKUP(A216,'Application Form'!CF:CH,3,0),"〇","")</f>
        <v/>
      </c>
    </row>
    <row r="217" spans="1:2">
      <c r="A217" s="75" t="s">
        <v>733</v>
      </c>
      <c r="B217" s="177" t="str">
        <f>IF(VLOOKUP(A217,'Application Form'!CF:CH,3,0),"〇","")</f>
        <v/>
      </c>
    </row>
    <row r="218" spans="1:2">
      <c r="A218" s="75" t="s">
        <v>838</v>
      </c>
      <c r="B218" s="177" t="str">
        <f>IF(VLOOKUP(A218,'Application Form'!CF:CH,3,0),"〇","")</f>
        <v/>
      </c>
    </row>
    <row r="219" spans="1:2">
      <c r="A219" s="75" t="s">
        <v>750</v>
      </c>
      <c r="B219" s="177" t="str">
        <f>IF(VLOOKUP(A219,'Application Form'!CF:CH,3,0),"〇","")</f>
        <v/>
      </c>
    </row>
    <row r="220" spans="1:2">
      <c r="A220" s="75" t="s">
        <v>839</v>
      </c>
      <c r="B220" s="177" t="str">
        <f>IF(VLOOKUP(A220,'Application Form'!CF:CH,3,0),"〇","")</f>
        <v/>
      </c>
    </row>
    <row r="221" spans="1:2">
      <c r="A221" s="75" t="s">
        <v>765</v>
      </c>
      <c r="B221" s="177" t="str">
        <f>IF(VLOOKUP(A221,'Application Form'!CF:CH,3,0),"〇","")</f>
        <v/>
      </c>
    </row>
    <row r="222" spans="1:2">
      <c r="A222" s="75" t="s">
        <v>840</v>
      </c>
      <c r="B222" s="177" t="str">
        <f>IF(VLOOKUP(A222,'Application Form'!CF:CH,3,0),"〇","")</f>
        <v/>
      </c>
    </row>
    <row r="223" spans="1:2">
      <c r="A223" s="75" t="s">
        <v>161</v>
      </c>
      <c r="B223" s="177" t="str">
        <f>IF(VLOOKUP(A223,'Application Form'!CF:CH,3,0),"〇","")</f>
        <v/>
      </c>
    </row>
    <row r="224" spans="1:2">
      <c r="A224" s="75" t="s">
        <v>444</v>
      </c>
      <c r="B224" s="177" t="str">
        <f>IF(VLOOKUP(A224,'Application Form'!CF:CH,3,0),"〇","")</f>
        <v/>
      </c>
    </row>
    <row r="225" spans="1:2">
      <c r="A225" s="75" t="s">
        <v>164</v>
      </c>
      <c r="B225" s="177" t="str">
        <f>IF(VLOOKUP(A225,'Application Form'!CF:CH,3,0),"〇","")</f>
        <v/>
      </c>
    </row>
    <row r="226" spans="1:2">
      <c r="A226" s="75" t="s">
        <v>445</v>
      </c>
      <c r="B226" s="177" t="str">
        <f>IF(VLOOKUP(A226,'Application Form'!CF:CH,3,0),"〇","")</f>
        <v/>
      </c>
    </row>
    <row r="227" spans="1:2">
      <c r="A227" s="75" t="s">
        <v>165</v>
      </c>
      <c r="B227" s="177" t="str">
        <f>IF(VLOOKUP(A227,'Application Form'!CF:CH,3,0),"〇","")</f>
        <v/>
      </c>
    </row>
    <row r="228" spans="1:2">
      <c r="A228" s="75" t="s">
        <v>446</v>
      </c>
      <c r="B228" s="177" t="str">
        <f>IF(VLOOKUP(A228,'Application Form'!CF:CH,3,0),"〇","")</f>
        <v/>
      </c>
    </row>
    <row r="229" spans="1:2">
      <c r="A229" s="75" t="s">
        <v>166</v>
      </c>
      <c r="B229" s="177" t="str">
        <f>IF(VLOOKUP(A229,'Application Form'!CF:CH,3,0),"〇","")</f>
        <v/>
      </c>
    </row>
    <row r="230" spans="1:2">
      <c r="A230" s="75" t="s">
        <v>447</v>
      </c>
      <c r="B230" s="177" t="str">
        <f>IF(VLOOKUP(A230,'Application Form'!CF:CH,3,0),"〇","")</f>
        <v/>
      </c>
    </row>
    <row r="231" spans="1:2">
      <c r="A231" s="75" t="s">
        <v>167</v>
      </c>
      <c r="B231" s="177" t="str">
        <f>IF(VLOOKUP(A231,'Application Form'!CF:CH,3,0),"〇","")</f>
        <v/>
      </c>
    </row>
    <row r="232" spans="1:2">
      <c r="A232" s="75" t="s">
        <v>448</v>
      </c>
      <c r="B232" s="177" t="str">
        <f>IF(VLOOKUP(A232,'Application Form'!CF:CH,3,0),"〇","")</f>
        <v/>
      </c>
    </row>
    <row r="233" spans="1:2">
      <c r="A233" s="75" t="s">
        <v>170</v>
      </c>
      <c r="B233" s="177" t="str">
        <f>IF(VLOOKUP(A233,'Application Form'!CF:CH,3,0),"〇","")</f>
        <v/>
      </c>
    </row>
    <row r="234" spans="1:2">
      <c r="A234" s="75" t="s">
        <v>449</v>
      </c>
      <c r="B234" s="177" t="str">
        <f>IF(VLOOKUP(A234,'Application Form'!CF:CH,3,0),"〇","")</f>
        <v/>
      </c>
    </row>
    <row r="235" spans="1:2">
      <c r="A235" s="75" t="s">
        <v>450</v>
      </c>
      <c r="B235" s="177" t="str">
        <f>IF(VLOOKUP(A235,'Application Form'!CF:CH,3,0),"〇","")</f>
        <v/>
      </c>
    </row>
    <row r="236" spans="1:2">
      <c r="A236" s="75" t="s">
        <v>451</v>
      </c>
      <c r="B236" s="177" t="str">
        <f>IF(VLOOKUP(A236,'Application Form'!CF:CH,3,0),"〇","")</f>
        <v/>
      </c>
    </row>
    <row r="237" spans="1:2">
      <c r="A237" s="75" t="s">
        <v>452</v>
      </c>
      <c r="B237" s="177" t="str">
        <f>IF(VLOOKUP(A237,'Application Form'!CF:CH,3,0),"〇","")</f>
        <v/>
      </c>
    </row>
    <row r="238" spans="1:2">
      <c r="A238" s="75" t="s">
        <v>453</v>
      </c>
      <c r="B238" s="177" t="str">
        <f>IF(VLOOKUP(A238,'Application Form'!CF:CH,3,0),"〇","")</f>
        <v/>
      </c>
    </row>
    <row r="239" spans="1:2">
      <c r="A239" s="75" t="s">
        <v>171</v>
      </c>
      <c r="B239" s="177" t="str">
        <f>IF(VLOOKUP(A239,'Application Form'!CF:CH,3,0),"〇","")</f>
        <v/>
      </c>
    </row>
    <row r="240" spans="1:2">
      <c r="A240" s="75" t="s">
        <v>454</v>
      </c>
      <c r="B240" s="177" t="str">
        <f>IF(VLOOKUP(A240,'Application Form'!CF:CH,3,0),"〇","")</f>
        <v/>
      </c>
    </row>
    <row r="241" spans="1:2">
      <c r="A241" s="75" t="s">
        <v>172</v>
      </c>
      <c r="B241" s="177" t="str">
        <f>IF(VLOOKUP(A241,'Application Form'!CF:CH,3,0),"〇","")</f>
        <v/>
      </c>
    </row>
    <row r="242" spans="1:2">
      <c r="A242" s="75" t="s">
        <v>455</v>
      </c>
      <c r="B242" s="177" t="str">
        <f>IF(VLOOKUP(A242,'Application Form'!CF:CH,3,0),"〇","")</f>
        <v/>
      </c>
    </row>
    <row r="243" spans="1:2">
      <c r="A243" s="75" t="s">
        <v>173</v>
      </c>
      <c r="B243" s="177" t="str">
        <f>IF(VLOOKUP(A243,'Application Form'!CF:CH,3,0),"〇","")</f>
        <v/>
      </c>
    </row>
    <row r="244" spans="1:2">
      <c r="A244" s="75" t="s">
        <v>456</v>
      </c>
      <c r="B244" s="177" t="str">
        <f>IF(VLOOKUP(A244,'Application Form'!CF:CH,3,0),"〇","")</f>
        <v/>
      </c>
    </row>
    <row r="245" spans="1:2">
      <c r="A245" s="75" t="s">
        <v>174</v>
      </c>
      <c r="B245" s="177" t="str">
        <f>IF(VLOOKUP(A245,'Application Form'!CF:CH,3,0),"〇","")</f>
        <v/>
      </c>
    </row>
    <row r="246" spans="1:2">
      <c r="A246" s="75" t="s">
        <v>457</v>
      </c>
      <c r="B246" s="177" t="str">
        <f>IF(VLOOKUP(A246,'Application Form'!CF:CH,3,0),"〇","")</f>
        <v/>
      </c>
    </row>
    <row r="247" spans="1:2">
      <c r="A247" s="75" t="s">
        <v>175</v>
      </c>
      <c r="B247" s="177" t="str">
        <f>IF(VLOOKUP(A247,'Application Form'!CF:CH,3,0),"〇","")</f>
        <v/>
      </c>
    </row>
    <row r="248" spans="1:2">
      <c r="A248" s="75" t="s">
        <v>458</v>
      </c>
      <c r="B248" s="177" t="str">
        <f>IF(VLOOKUP(A248,'Application Form'!CF:CH,3,0),"〇","")</f>
        <v/>
      </c>
    </row>
    <row r="249" spans="1:2">
      <c r="A249" s="75" t="s">
        <v>178</v>
      </c>
      <c r="B249" s="177" t="str">
        <f>IF(VLOOKUP(A249,'Application Form'!CF:CH,3,0),"〇","")</f>
        <v/>
      </c>
    </row>
    <row r="250" spans="1:2">
      <c r="A250" s="75" t="s">
        <v>459</v>
      </c>
      <c r="B250" s="177" t="str">
        <f>IF(VLOOKUP(A250,'Application Form'!CF:CH,3,0),"〇","")</f>
        <v/>
      </c>
    </row>
    <row r="251" spans="1:2">
      <c r="A251" s="75" t="s">
        <v>179</v>
      </c>
      <c r="B251" s="177" t="str">
        <f>IF(VLOOKUP(A251,'Application Form'!CF:CH,3,0),"〇","")</f>
        <v/>
      </c>
    </row>
    <row r="252" spans="1:2">
      <c r="A252" s="75" t="s">
        <v>460</v>
      </c>
      <c r="B252" s="177" t="str">
        <f>IF(VLOOKUP(A252,'Application Form'!CF:CH,3,0),"〇","")</f>
        <v/>
      </c>
    </row>
    <row r="253" spans="1:2">
      <c r="A253" s="75" t="s">
        <v>766</v>
      </c>
      <c r="B253" s="177" t="str">
        <f>IF(VLOOKUP(A253,'Application Form'!CF:CH,3,0),"〇","")</f>
        <v/>
      </c>
    </row>
    <row r="254" spans="1:2">
      <c r="A254" s="75" t="s">
        <v>841</v>
      </c>
      <c r="B254" s="177" t="str">
        <f>IF(VLOOKUP(A254,'Application Form'!CF:CH,3,0),"〇","")</f>
        <v/>
      </c>
    </row>
    <row r="255" spans="1:2">
      <c r="A255" s="75" t="s">
        <v>180</v>
      </c>
      <c r="B255" s="177" t="str">
        <f>IF(VLOOKUP(A255,'Application Form'!CF:CH,3,0),"〇","")</f>
        <v/>
      </c>
    </row>
    <row r="256" spans="1:2">
      <c r="A256" s="75" t="s">
        <v>461</v>
      </c>
      <c r="B256" s="177" t="str">
        <f>IF(VLOOKUP(A256,'Application Form'!CF:CH,3,0),"〇","")</f>
        <v/>
      </c>
    </row>
    <row r="257" spans="1:2">
      <c r="A257" s="75" t="s">
        <v>186</v>
      </c>
      <c r="B257" s="177" t="str">
        <f>IF(VLOOKUP(A257,'Application Form'!CF:CH,3,0),"〇","")</f>
        <v/>
      </c>
    </row>
    <row r="258" spans="1:2">
      <c r="A258" s="75" t="s">
        <v>462</v>
      </c>
      <c r="B258" s="177" t="str">
        <f>IF(VLOOKUP(A258,'Application Form'!CF:CH,3,0),"〇","")</f>
        <v/>
      </c>
    </row>
    <row r="259" spans="1:2">
      <c r="A259" s="75" t="s">
        <v>187</v>
      </c>
      <c r="B259" s="177" t="str">
        <f>IF(VLOOKUP(A259,'Application Form'!CF:CH,3,0),"〇","")</f>
        <v/>
      </c>
    </row>
    <row r="260" spans="1:2">
      <c r="A260" s="75" t="s">
        <v>188</v>
      </c>
      <c r="B260" s="177" t="str">
        <f>IF(VLOOKUP(A260,'Application Form'!CF:CH,3,0),"〇","")</f>
        <v/>
      </c>
    </row>
    <row r="261" spans="1:2">
      <c r="A261" s="75" t="s">
        <v>189</v>
      </c>
      <c r="B261" s="177" t="str">
        <f>IF(VLOOKUP(A261,'Application Form'!CF:CH,3,0),"〇","")</f>
        <v/>
      </c>
    </row>
    <row r="262" spans="1:2">
      <c r="A262" s="75" t="s">
        <v>463</v>
      </c>
      <c r="B262" s="177" t="str">
        <f>IF(VLOOKUP(A262,'Application Form'!CF:CH,3,0),"〇","")</f>
        <v/>
      </c>
    </row>
    <row r="263" spans="1:2">
      <c r="A263" s="75" t="s">
        <v>192</v>
      </c>
      <c r="B263" s="177" t="str">
        <f>IF(VLOOKUP(A263,'Application Form'!CF:CH,3,0),"〇","")</f>
        <v/>
      </c>
    </row>
    <row r="264" spans="1:2">
      <c r="A264" s="75" t="s">
        <v>193</v>
      </c>
      <c r="B264" s="177" t="str">
        <f>IF(VLOOKUP(A264,'Application Form'!CF:CH,3,0),"〇","")</f>
        <v/>
      </c>
    </row>
    <row r="265" spans="1:2">
      <c r="A265" s="75" t="s">
        <v>464</v>
      </c>
      <c r="B265" s="177" t="str">
        <f>IF(VLOOKUP(A265,'Application Form'!CF:CH,3,0),"〇","")</f>
        <v/>
      </c>
    </row>
    <row r="266" spans="1:2">
      <c r="A266" s="75" t="s">
        <v>194</v>
      </c>
      <c r="B266" s="177" t="str">
        <f>IF(VLOOKUP(A266,'Application Form'!CF:CH,3,0),"〇","")</f>
        <v/>
      </c>
    </row>
    <row r="267" spans="1:2">
      <c r="A267" s="75" t="s">
        <v>781</v>
      </c>
      <c r="B267" s="177" t="str">
        <f>IF(VLOOKUP(A267,'Application Form'!CF:CH,3,0),"〇","")</f>
        <v/>
      </c>
    </row>
    <row r="268" spans="1:2">
      <c r="A268" s="75" t="s">
        <v>842</v>
      </c>
      <c r="B268" s="177" t="str">
        <f>IF(VLOOKUP(A268,'Application Form'!CF:CH,3,0),"〇","")</f>
        <v/>
      </c>
    </row>
    <row r="269" spans="1:2">
      <c r="A269" s="75" t="s">
        <v>197</v>
      </c>
      <c r="B269" s="177" t="str">
        <f>IF(VLOOKUP(A269,'Application Form'!CF:CH,3,0),"〇","")</f>
        <v/>
      </c>
    </row>
    <row r="270" spans="1:2">
      <c r="A270" s="75" t="s">
        <v>465</v>
      </c>
      <c r="B270" s="177" t="str">
        <f>IF(VLOOKUP(A270,'Application Form'!CF:CH,3,0),"〇","")</f>
        <v/>
      </c>
    </row>
    <row r="271" spans="1:2">
      <c r="A271" s="75" t="s">
        <v>466</v>
      </c>
      <c r="B271" s="177" t="str">
        <f>IF(VLOOKUP(A271,'Application Form'!CF:CH,3,0),"〇","")</f>
        <v/>
      </c>
    </row>
    <row r="272" spans="1:2">
      <c r="A272" s="75" t="s">
        <v>843</v>
      </c>
      <c r="B272" s="177" t="str">
        <f>IF(VLOOKUP(A272,'Application Form'!CF:CH,3,0),"〇","")</f>
        <v/>
      </c>
    </row>
    <row r="273" spans="1:2">
      <c r="A273" s="75" t="s">
        <v>198</v>
      </c>
      <c r="B273" s="177" t="str">
        <f>IF(VLOOKUP(A273,'Application Form'!CF:CH,3,0),"〇","")</f>
        <v/>
      </c>
    </row>
    <row r="274" spans="1:2">
      <c r="A274" s="75" t="s">
        <v>467</v>
      </c>
      <c r="B274" s="177" t="str">
        <f>IF(VLOOKUP(A274,'Application Form'!CF:CH,3,0),"〇","")</f>
        <v/>
      </c>
    </row>
    <row r="275" spans="1:2">
      <c r="A275" s="75" t="s">
        <v>199</v>
      </c>
      <c r="B275" s="177" t="str">
        <f>IF(VLOOKUP(A275,'Application Form'!CF:CH,3,0),"〇","")</f>
        <v/>
      </c>
    </row>
    <row r="276" spans="1:2">
      <c r="A276" s="75" t="s">
        <v>574</v>
      </c>
      <c r="B276" s="177" t="str">
        <f>IF(VLOOKUP(A276,'Application Form'!CF:CH,3,0),"〇","")</f>
        <v/>
      </c>
    </row>
    <row r="277" spans="1:2">
      <c r="A277" s="75" t="s">
        <v>200</v>
      </c>
      <c r="B277" s="177" t="str">
        <f>IF(VLOOKUP(A277,'Application Form'!CF:CH,3,0),"〇","")</f>
        <v/>
      </c>
    </row>
    <row r="278" spans="1:2">
      <c r="A278" s="75" t="s">
        <v>203</v>
      </c>
      <c r="B278" s="177" t="str">
        <f>IF(VLOOKUP(A278,'Application Form'!CF:CH,3,0),"〇","")</f>
        <v/>
      </c>
    </row>
    <row r="279" spans="1:2">
      <c r="A279" s="75" t="s">
        <v>204</v>
      </c>
      <c r="B279" s="177" t="str">
        <f>IF(VLOOKUP(A279,'Application Form'!CF:CH,3,0),"〇","")</f>
        <v/>
      </c>
    </row>
    <row r="280" spans="1:2">
      <c r="A280" s="75" t="s">
        <v>930</v>
      </c>
      <c r="B280" s="177" t="str">
        <f>IF(VLOOKUP(A280,'Application Form'!CF:CH,3,0),"〇","")</f>
        <v/>
      </c>
    </row>
    <row r="281" spans="1:2">
      <c r="A281" s="75" t="s">
        <v>205</v>
      </c>
      <c r="B281" s="177" t="str">
        <f>IF(VLOOKUP(A281,'Application Form'!CF:CH,3,0),"〇","")</f>
        <v/>
      </c>
    </row>
    <row r="282" spans="1:2">
      <c r="A282" s="75" t="s">
        <v>905</v>
      </c>
      <c r="B282" s="177" t="str">
        <f>IF(VLOOKUP(A282,'Application Form'!CF:CH,3,0),"〇","")</f>
        <v/>
      </c>
    </row>
    <row r="283" spans="1:2">
      <c r="A283" s="75" t="s">
        <v>206</v>
      </c>
      <c r="B283" s="177" t="str">
        <f>IF(VLOOKUP(A283,'Application Form'!CF:CH,3,0),"〇","")</f>
        <v/>
      </c>
    </row>
    <row r="284" spans="1:2">
      <c r="A284" s="75" t="s">
        <v>931</v>
      </c>
      <c r="B284" s="177" t="str">
        <f>IF(VLOOKUP(A284,'Application Form'!CF:CH,3,0),"〇","")</f>
        <v/>
      </c>
    </row>
    <row r="285" spans="1:2">
      <c r="A285" s="75" t="s">
        <v>209</v>
      </c>
      <c r="B285" s="177" t="str">
        <f>IF(VLOOKUP(A285,'Application Form'!CF:CH,3,0),"〇","")</f>
        <v/>
      </c>
    </row>
    <row r="286" spans="1:2">
      <c r="A286" s="75" t="s">
        <v>932</v>
      </c>
      <c r="B286" s="177" t="str">
        <f>IF(VLOOKUP(A286,'Application Form'!CF:CH,3,0),"〇","")</f>
        <v/>
      </c>
    </row>
    <row r="287" spans="1:2">
      <c r="A287" s="75" t="s">
        <v>210</v>
      </c>
      <c r="B287" s="177" t="str">
        <f>IF(VLOOKUP(A287,'Application Form'!CF:CH,3,0),"〇","")</f>
        <v/>
      </c>
    </row>
    <row r="288" spans="1:2">
      <c r="A288" s="75" t="s">
        <v>468</v>
      </c>
      <c r="B288" s="177" t="str">
        <f>IF(VLOOKUP(A288,'Application Form'!CF:CH,3,0),"〇","")</f>
        <v/>
      </c>
    </row>
    <row r="289" spans="1:2">
      <c r="A289" s="75" t="s">
        <v>211</v>
      </c>
      <c r="B289" s="177" t="str">
        <f>IF(VLOOKUP(A289,'Application Form'!CF:CH,3,0),"〇","")</f>
        <v/>
      </c>
    </row>
    <row r="290" spans="1:2">
      <c r="A290" s="75" t="s">
        <v>469</v>
      </c>
      <c r="B290" s="177" t="str">
        <f>IF(VLOOKUP(A290,'Application Form'!CF:CH,3,0),"〇","")</f>
        <v/>
      </c>
    </row>
    <row r="291" spans="1:2">
      <c r="A291" s="75" t="s">
        <v>924</v>
      </c>
      <c r="B291" s="177" t="str">
        <f>IF(VLOOKUP(A291,'Application Form'!CF:CH,3,0),"〇","")</f>
        <v/>
      </c>
    </row>
    <row r="292" spans="1:2">
      <c r="A292" s="75" t="s">
        <v>925</v>
      </c>
      <c r="B292" s="177" t="str">
        <f>IF(VLOOKUP(A292,'Application Form'!CF:CH,3,0),"〇","")</f>
        <v/>
      </c>
    </row>
    <row r="293" spans="1:2">
      <c r="A293" s="75" t="s">
        <v>214</v>
      </c>
      <c r="B293" s="177" t="str">
        <f>IF(VLOOKUP(A293,'Application Form'!CF:CH,3,0),"〇","")</f>
        <v/>
      </c>
    </row>
    <row r="294" spans="1:2">
      <c r="A294" s="75" t="s">
        <v>470</v>
      </c>
      <c r="B294" s="177" t="str">
        <f>IF(VLOOKUP(A294,'Application Form'!CF:CH,3,0),"〇","")</f>
        <v/>
      </c>
    </row>
    <row r="295" spans="1:2">
      <c r="A295" s="75" t="s">
        <v>215</v>
      </c>
      <c r="B295" s="177" t="str">
        <f>IF(VLOOKUP(A295,'Application Form'!CF:CH,3,0),"〇","")</f>
        <v/>
      </c>
    </row>
    <row r="296" spans="1:2">
      <c r="A296" s="75" t="s">
        <v>471</v>
      </c>
      <c r="B296" s="177" t="str">
        <f>IF(VLOOKUP(A296,'Application Form'!CF:CH,3,0),"〇","")</f>
        <v/>
      </c>
    </row>
    <row r="297" spans="1:2">
      <c r="A297" s="75" t="s">
        <v>216</v>
      </c>
      <c r="B297" s="177" t="str">
        <f>IF(VLOOKUP(A297,'Application Form'!CF:CH,3,0),"〇","")</f>
        <v/>
      </c>
    </row>
    <row r="298" spans="1:2">
      <c r="A298" s="75" t="s">
        <v>980</v>
      </c>
      <c r="B298" s="177" t="str">
        <f>IF(VLOOKUP(A298,'Application Form'!CF:CH,3,0),"〇","")</f>
        <v/>
      </c>
    </row>
    <row r="299" spans="1:2">
      <c r="A299" s="75" t="s">
        <v>217</v>
      </c>
      <c r="B299" s="177" t="str">
        <f>IF(VLOOKUP(A299,'Application Form'!CF:CH,3,0),"〇","")</f>
        <v/>
      </c>
    </row>
    <row r="300" spans="1:2">
      <c r="A300" s="75" t="s">
        <v>472</v>
      </c>
      <c r="B300" s="177" t="str">
        <f>IF(VLOOKUP(A300,'Application Form'!CF:CH,3,0),"〇","")</f>
        <v/>
      </c>
    </row>
    <row r="301" spans="1:2">
      <c r="A301" s="75" t="s">
        <v>220</v>
      </c>
      <c r="B301" s="177" t="str">
        <f>IF(VLOOKUP(A301,'Application Form'!CF:CH,3,0),"〇","")</f>
        <v/>
      </c>
    </row>
    <row r="302" spans="1:2">
      <c r="A302" s="75" t="s">
        <v>473</v>
      </c>
      <c r="B302" s="177" t="str">
        <f>IF(VLOOKUP(A302,'Application Form'!CF:CH,3,0),"〇","")</f>
        <v/>
      </c>
    </row>
    <row r="303" spans="1:2">
      <c r="A303" s="75" t="s">
        <v>221</v>
      </c>
      <c r="B303" s="177" t="str">
        <f>IF(VLOOKUP(A303,'Application Form'!CF:CH,3,0),"〇","")</f>
        <v/>
      </c>
    </row>
    <row r="304" spans="1:2">
      <c r="A304" s="75" t="s">
        <v>474</v>
      </c>
      <c r="B304" s="177" t="str">
        <f>IF(VLOOKUP(A304,'Application Form'!CF:CH,3,0),"〇","")</f>
        <v/>
      </c>
    </row>
    <row r="305" spans="1:2">
      <c r="A305" s="75" t="s">
        <v>554</v>
      </c>
      <c r="B305" s="177" t="str">
        <f>IF(VLOOKUP(A305,'Application Form'!CF:CH,3,0),"〇","")</f>
        <v/>
      </c>
    </row>
    <row r="306" spans="1:2">
      <c r="A306" s="75" t="s">
        <v>555</v>
      </c>
      <c r="B306" s="177" t="str">
        <f>IF(VLOOKUP(A306,'Application Form'!CF:CH,3,0),"〇","")</f>
        <v/>
      </c>
    </row>
    <row r="307" spans="1:2">
      <c r="A307" s="75" t="s">
        <v>222</v>
      </c>
      <c r="B307" s="177" t="str">
        <f>IF(VLOOKUP(A307,'Application Form'!CF:CH,3,0),"〇","")</f>
        <v/>
      </c>
    </row>
    <row r="308" spans="1:2">
      <c r="A308" s="75" t="s">
        <v>475</v>
      </c>
      <c r="B308" s="177" t="str">
        <f>IF(VLOOKUP(A308,'Application Form'!CF:CH,3,0),"〇","")</f>
        <v/>
      </c>
    </row>
    <row r="309" spans="1:2">
      <c r="A309" s="75" t="s">
        <v>225</v>
      </c>
      <c r="B309" s="177" t="str">
        <f>IF(VLOOKUP(A309,'Application Form'!CF:CH,3,0),"〇","")</f>
        <v/>
      </c>
    </row>
    <row r="310" spans="1:2">
      <c r="A310" s="75" t="s">
        <v>226</v>
      </c>
      <c r="B310" s="177" t="str">
        <f>IF(VLOOKUP(A310,'Application Form'!CF:CH,3,0),"〇","")</f>
        <v/>
      </c>
    </row>
    <row r="311" spans="1:2">
      <c r="A311" s="75" t="s">
        <v>476</v>
      </c>
      <c r="B311" s="177" t="str">
        <f>IF(VLOOKUP(A311,'Application Form'!CF:CH,3,0),"〇","")</f>
        <v/>
      </c>
    </row>
    <row r="312" spans="1:2">
      <c r="A312" s="75" t="s">
        <v>227</v>
      </c>
      <c r="B312" s="177" t="str">
        <f>IF(VLOOKUP(A312,'Application Form'!CF:CH,3,0),"〇","")</f>
        <v/>
      </c>
    </row>
    <row r="313" spans="1:2">
      <c r="A313" s="75" t="s">
        <v>477</v>
      </c>
      <c r="B313" s="177" t="str">
        <f>IF(VLOOKUP(A313,'Application Form'!CF:CH,3,0),"〇","")</f>
        <v/>
      </c>
    </row>
    <row r="314" spans="1:2">
      <c r="A314" s="75" t="s">
        <v>228</v>
      </c>
      <c r="B314" s="177" t="str">
        <f>IF(VLOOKUP(A314,'Application Form'!CF:CH,3,0),"〇","")</f>
        <v/>
      </c>
    </row>
    <row r="315" spans="1:2">
      <c r="A315" s="75" t="s">
        <v>478</v>
      </c>
      <c r="B315" s="177" t="str">
        <f>IF(VLOOKUP(A315,'Application Form'!CF:CH,3,0),"〇","")</f>
        <v/>
      </c>
    </row>
    <row r="316" spans="1:2">
      <c r="A316" s="75" t="s">
        <v>231</v>
      </c>
      <c r="B316" s="177" t="str">
        <f>IF(VLOOKUP(A316,'Application Form'!CF:CH,3,0),"〇","")</f>
        <v/>
      </c>
    </row>
    <row r="317" spans="1:2">
      <c r="A317" s="75" t="s">
        <v>981</v>
      </c>
      <c r="B317" s="177" t="str">
        <f>IF(VLOOKUP(A317,'Application Form'!CF:CH,3,0),"〇","")</f>
        <v/>
      </c>
    </row>
    <row r="318" spans="1:2">
      <c r="A318" s="75" t="s">
        <v>232</v>
      </c>
      <c r="B318" s="177" t="str">
        <f>IF(VLOOKUP(A318,'Application Form'!CF:CH,3,0),"〇","")</f>
        <v/>
      </c>
    </row>
    <row r="319" spans="1:2">
      <c r="A319" s="75" t="s">
        <v>982</v>
      </c>
      <c r="B319" s="177" t="str">
        <f>IF(VLOOKUP(A319,'Application Form'!CF:CH,3,0),"〇","")</f>
        <v/>
      </c>
    </row>
    <row r="320" spans="1:2">
      <c r="A320" s="75" t="s">
        <v>233</v>
      </c>
      <c r="B320" s="177" t="str">
        <f>IF(VLOOKUP(A320,'Application Form'!CF:CH,3,0),"〇","")</f>
        <v/>
      </c>
    </row>
    <row r="321" spans="1:2">
      <c r="A321" s="75" t="s">
        <v>983</v>
      </c>
      <c r="B321" s="177" t="str">
        <f>IF(VLOOKUP(A321,'Application Form'!CF:CH,3,0),"〇","")</f>
        <v/>
      </c>
    </row>
    <row r="322" spans="1:2">
      <c r="A322" s="75" t="s">
        <v>234</v>
      </c>
      <c r="B322" s="177" t="str">
        <f>IF(VLOOKUP(A322,'Application Form'!CF:CH,3,0),"〇","")</f>
        <v/>
      </c>
    </row>
    <row r="323" spans="1:2">
      <c r="A323" s="75" t="s">
        <v>906</v>
      </c>
      <c r="B323" s="177" t="str">
        <f>IF(VLOOKUP(A323,'Application Form'!CF:CH,3,0),"〇","")</f>
        <v/>
      </c>
    </row>
    <row r="324" spans="1:2">
      <c r="A324" s="75" t="s">
        <v>237</v>
      </c>
      <c r="B324" s="177" t="str">
        <f>IF(VLOOKUP(A324,'Application Form'!CF:CH,3,0),"〇","")</f>
        <v/>
      </c>
    </row>
    <row r="325" spans="1:2">
      <c r="A325" s="75" t="s">
        <v>479</v>
      </c>
      <c r="B325" s="177" t="str">
        <f>IF(VLOOKUP(A325,'Application Form'!CF:CH,3,0),"〇","")</f>
        <v/>
      </c>
    </row>
    <row r="326" spans="1:2">
      <c r="A326" s="75" t="s">
        <v>238</v>
      </c>
      <c r="B326" s="177" t="str">
        <f>IF(VLOOKUP(A326,'Application Form'!CF:CH,3,0),"〇","")</f>
        <v/>
      </c>
    </row>
    <row r="327" spans="1:2">
      <c r="A327" s="75" t="s">
        <v>480</v>
      </c>
      <c r="B327" s="177" t="str">
        <f>IF(VLOOKUP(A327,'Application Form'!CF:CH,3,0),"〇","")</f>
        <v/>
      </c>
    </row>
    <row r="328" spans="1:2">
      <c r="A328" s="75" t="s">
        <v>239</v>
      </c>
      <c r="B328" s="177" t="str">
        <f>IF(VLOOKUP(A328,'Application Form'!CF:CH,3,0),"〇","")</f>
        <v/>
      </c>
    </row>
    <row r="329" spans="1:2">
      <c r="A329" s="75" t="s">
        <v>984</v>
      </c>
      <c r="B329" s="177" t="str">
        <f>IF(VLOOKUP(A329,'Application Form'!CF:CH,3,0),"〇","")</f>
        <v/>
      </c>
    </row>
    <row r="330" spans="1:2">
      <c r="A330" s="75" t="s">
        <v>240</v>
      </c>
      <c r="B330" s="177" t="str">
        <f>IF(VLOOKUP(A330,'Application Form'!CF:CH,3,0),"〇","")</f>
        <v/>
      </c>
    </row>
    <row r="331" spans="1:2">
      <c r="A331" s="75" t="s">
        <v>556</v>
      </c>
      <c r="B331" s="177" t="str">
        <f>IF(VLOOKUP(A331,'Application Form'!CF:CH,3,0),"〇","")</f>
        <v/>
      </c>
    </row>
    <row r="332" spans="1:2">
      <c r="A332" s="75" t="s">
        <v>242</v>
      </c>
      <c r="B332" s="177" t="str">
        <f>IF(VLOOKUP(A332,'Application Form'!CF:CH,3,0),"〇","")</f>
        <v/>
      </c>
    </row>
    <row r="333" spans="1:2">
      <c r="A333" s="75" t="s">
        <v>557</v>
      </c>
      <c r="B333" s="177" t="str">
        <f>IF(VLOOKUP(A333,'Application Form'!CF:CH,3,0),"〇","")</f>
        <v/>
      </c>
    </row>
    <row r="334" spans="1:2">
      <c r="A334" s="75" t="s">
        <v>243</v>
      </c>
      <c r="B334" s="177" t="str">
        <f>IF(VLOOKUP(A334,'Application Form'!CF:CH,3,0),"〇","")</f>
        <v/>
      </c>
    </row>
    <row r="335" spans="1:2">
      <c r="A335" s="75" t="s">
        <v>481</v>
      </c>
      <c r="B335" s="177" t="str">
        <f>IF(VLOOKUP(A335,'Application Form'!CF:CH,3,0),"〇","")</f>
        <v/>
      </c>
    </row>
    <row r="336" spans="1:2">
      <c r="A336" s="75" t="s">
        <v>244</v>
      </c>
      <c r="B336" s="177" t="str">
        <f>IF(VLOOKUP(A336,'Application Form'!CF:CH,3,0),"〇","")</f>
        <v/>
      </c>
    </row>
    <row r="337" spans="1:2">
      <c r="A337" s="75" t="s">
        <v>245</v>
      </c>
      <c r="B337" s="177" t="str">
        <f>IF(VLOOKUP(A337,'Application Form'!CF:CH,3,0),"〇","")</f>
        <v/>
      </c>
    </row>
    <row r="338" spans="1:2">
      <c r="A338" s="75" t="s">
        <v>482</v>
      </c>
      <c r="B338" s="177" t="str">
        <f>IF(VLOOKUP(A338,'Application Form'!CF:CH,3,0),"〇","")</f>
        <v/>
      </c>
    </row>
    <row r="339" spans="1:2">
      <c r="A339" s="75" t="s">
        <v>985</v>
      </c>
      <c r="B339" s="177" t="str">
        <f>IF(VLOOKUP(A339,'Application Form'!CF:CH,3,0),"〇","")</f>
        <v/>
      </c>
    </row>
    <row r="340" spans="1:2">
      <c r="A340" s="75" t="s">
        <v>986</v>
      </c>
      <c r="B340" s="177" t="str">
        <f>IF(VLOOKUP(A340,'Application Form'!CF:CH,3,0),"〇","")</f>
        <v/>
      </c>
    </row>
    <row r="341" spans="1:2">
      <c r="A341" s="75" t="s">
        <v>247</v>
      </c>
      <c r="B341" s="177" t="str">
        <f>IF(VLOOKUP(A341,'Application Form'!CF:CH,3,0),"〇","")</f>
        <v/>
      </c>
    </row>
    <row r="342" spans="1:2">
      <c r="A342" s="75" t="s">
        <v>987</v>
      </c>
      <c r="B342" s="177" t="str">
        <f>IF(VLOOKUP(A342,'Application Form'!CF:CH,3,0),"〇","")</f>
        <v/>
      </c>
    </row>
    <row r="343" spans="1:2">
      <c r="A343" s="75" t="s">
        <v>483</v>
      </c>
      <c r="B343" s="177" t="str">
        <f>IF(VLOOKUP(A343,'Application Form'!CF:CH,3,0),"〇","")</f>
        <v/>
      </c>
    </row>
    <row r="344" spans="1:2">
      <c r="A344" s="75" t="s">
        <v>248</v>
      </c>
      <c r="B344" s="177" t="str">
        <f>IF(VLOOKUP(A344,'Application Form'!CF:CH,3,0),"〇","")</f>
        <v/>
      </c>
    </row>
    <row r="345" spans="1:2">
      <c r="A345" s="75" t="s">
        <v>558</v>
      </c>
      <c r="B345" s="177" t="str">
        <f>IF(VLOOKUP(A345,'Application Form'!CF:CH,3,0),"〇","")</f>
        <v/>
      </c>
    </row>
    <row r="346" spans="1:2">
      <c r="A346" s="75" t="s">
        <v>249</v>
      </c>
      <c r="B346" s="177" t="str">
        <f>IF(VLOOKUP(A346,'Application Form'!CF:CH,3,0),"〇","")</f>
        <v/>
      </c>
    </row>
    <row r="347" spans="1:2">
      <c r="A347" s="75" t="s">
        <v>484</v>
      </c>
      <c r="B347" s="177" t="str">
        <f>IF(VLOOKUP(A347,'Application Form'!CF:CH,3,0),"〇","")</f>
        <v/>
      </c>
    </row>
    <row r="348" spans="1:2">
      <c r="A348" s="75" t="s">
        <v>250</v>
      </c>
      <c r="B348" s="177" t="str">
        <f>IF(VLOOKUP(A348,'Application Form'!CF:CH,3,0),"〇","")</f>
        <v/>
      </c>
    </row>
    <row r="349" spans="1:2">
      <c r="A349" s="75" t="s">
        <v>907</v>
      </c>
      <c r="B349" s="177" t="str">
        <f>IF(VLOOKUP(A349,'Application Form'!CF:CH,3,0),"〇","")</f>
        <v/>
      </c>
    </row>
    <row r="350" spans="1:2">
      <c r="A350" s="75" t="s">
        <v>252</v>
      </c>
      <c r="B350" s="177" t="str">
        <f>IF(VLOOKUP(A350,'Application Form'!CF:CH,3,0),"〇","")</f>
        <v/>
      </c>
    </row>
    <row r="351" spans="1:2">
      <c r="A351" s="75" t="s">
        <v>908</v>
      </c>
      <c r="B351" s="177" t="str">
        <f>IF(VLOOKUP(A351,'Application Form'!CF:CH,3,0),"〇","")</f>
        <v/>
      </c>
    </row>
    <row r="352" spans="1:2">
      <c r="A352" s="75" t="s">
        <v>253</v>
      </c>
      <c r="B352" s="177" t="str">
        <f>IF(VLOOKUP(A352,'Application Form'!CF:CH,3,0),"〇","")</f>
        <v/>
      </c>
    </row>
    <row r="353" spans="1:2">
      <c r="A353" s="75" t="s">
        <v>254</v>
      </c>
      <c r="B353" s="177" t="str">
        <f>IF(VLOOKUP(A353,'Application Form'!CF:CH,3,0),"〇","")</f>
        <v/>
      </c>
    </row>
    <row r="354" spans="1:2">
      <c r="A354" s="75" t="s">
        <v>559</v>
      </c>
      <c r="B354" s="177" t="str">
        <f>IF(VLOOKUP(A354,'Application Form'!CF:CH,3,0),"〇","")</f>
        <v/>
      </c>
    </row>
    <row r="355" spans="1:2">
      <c r="A355" s="75" t="s">
        <v>255</v>
      </c>
      <c r="B355" s="177" t="str">
        <f>IF(VLOOKUP(A355,'Application Form'!CF:CH,3,0),"〇","")</f>
        <v/>
      </c>
    </row>
    <row r="356" spans="1:2">
      <c r="A356" s="75" t="s">
        <v>485</v>
      </c>
      <c r="B356" s="177" t="str">
        <f>IF(VLOOKUP(A356,'Application Form'!CF:CH,3,0),"〇","")</f>
        <v/>
      </c>
    </row>
    <row r="357" spans="1:2">
      <c r="A357" s="75" t="s">
        <v>257</v>
      </c>
      <c r="B357" s="177" t="str">
        <f>IF(VLOOKUP(A357,'Application Form'!CF:CH,3,0),"〇","")</f>
        <v/>
      </c>
    </row>
    <row r="358" spans="1:2">
      <c r="A358" s="75" t="s">
        <v>258</v>
      </c>
      <c r="B358" s="177" t="str">
        <f>IF(VLOOKUP(A358,'Application Form'!CF:CH,3,0),"〇","")</f>
        <v/>
      </c>
    </row>
    <row r="359" spans="1:2">
      <c r="A359" s="75" t="s">
        <v>486</v>
      </c>
      <c r="B359" s="177" t="str">
        <f>IF(VLOOKUP(A359,'Application Form'!CF:CH,3,0),"〇","")</f>
        <v/>
      </c>
    </row>
    <row r="360" spans="1:2">
      <c r="A360" s="75" t="s">
        <v>259</v>
      </c>
      <c r="B360" s="177" t="str">
        <f>IF(VLOOKUP(A360,'Application Form'!CF:CH,3,0),"〇","")</f>
        <v/>
      </c>
    </row>
    <row r="361" spans="1:2">
      <c r="A361" s="75" t="s">
        <v>487</v>
      </c>
      <c r="B361" s="177" t="str">
        <f>IF(VLOOKUP(A361,'Application Form'!CF:CH,3,0),"〇","")</f>
        <v/>
      </c>
    </row>
    <row r="362" spans="1:2">
      <c r="A362" s="75" t="s">
        <v>260</v>
      </c>
      <c r="B362" s="177" t="str">
        <f>IF(VLOOKUP(A362,'Application Form'!CF:CH,3,0),"〇","")</f>
        <v/>
      </c>
    </row>
    <row r="363" spans="1:2">
      <c r="A363" s="75" t="s">
        <v>262</v>
      </c>
      <c r="B363" s="177" t="str">
        <f>IF(VLOOKUP(A363,'Application Form'!CF:CH,3,0),"〇","")</f>
        <v/>
      </c>
    </row>
    <row r="364" spans="1:2">
      <c r="A364" s="75" t="s">
        <v>560</v>
      </c>
      <c r="B364" s="177" t="str">
        <f>IF(VLOOKUP(A364,'Application Form'!CF:CH,3,0),"〇","")</f>
        <v/>
      </c>
    </row>
    <row r="365" spans="1:2">
      <c r="A365" s="75" t="s">
        <v>263</v>
      </c>
      <c r="B365" s="177" t="str">
        <f>IF(VLOOKUP(A365,'Application Form'!CF:CH,3,0),"〇","")</f>
        <v/>
      </c>
    </row>
    <row r="366" spans="1:2">
      <c r="A366" s="75" t="s">
        <v>264</v>
      </c>
      <c r="B366" s="177" t="str">
        <f>IF(VLOOKUP(A366,'Application Form'!CF:CH,3,0),"〇","")</f>
        <v/>
      </c>
    </row>
    <row r="367" spans="1:2">
      <c r="A367" s="75" t="s">
        <v>265</v>
      </c>
      <c r="B367" s="177" t="str">
        <f>IF(VLOOKUP(A367,'Application Form'!CF:CH,3,0),"〇","")</f>
        <v/>
      </c>
    </row>
    <row r="368" spans="1:2">
      <c r="A368" s="75" t="s">
        <v>909</v>
      </c>
      <c r="B368" s="177" t="str">
        <f>IF(VLOOKUP(A368,'Application Form'!CF:CH,3,0),"〇","")</f>
        <v/>
      </c>
    </row>
    <row r="369" spans="1:2">
      <c r="A369" s="75" t="s">
        <v>268</v>
      </c>
      <c r="B369" s="177" t="str">
        <f>IF(VLOOKUP(A369,'Application Form'!CF:CH,3,0),"〇","")</f>
        <v/>
      </c>
    </row>
    <row r="370" spans="1:2">
      <c r="A370" s="75" t="s">
        <v>561</v>
      </c>
      <c r="B370" s="177" t="str">
        <f>IF(VLOOKUP(A370,'Application Form'!CF:CH,3,0),"〇","")</f>
        <v/>
      </c>
    </row>
    <row r="371" spans="1:2">
      <c r="A371" s="75" t="s">
        <v>626</v>
      </c>
      <c r="B371" s="177" t="str">
        <f>IF(VLOOKUP(A371,'Application Form'!CF:CH,3,0),"〇","")</f>
        <v/>
      </c>
    </row>
    <row r="372" spans="1:2">
      <c r="A372" s="75" t="s">
        <v>975</v>
      </c>
      <c r="B372" s="177" t="str">
        <f>IF(VLOOKUP(A372,'Application Form'!CF:CH,3,0),"〇","")</f>
        <v/>
      </c>
    </row>
    <row r="373" spans="1:2">
      <c r="A373" s="75" t="s">
        <v>269</v>
      </c>
      <c r="B373" s="177" t="str">
        <f>IF(VLOOKUP(A373,'Application Form'!CF:CH,3,0),"〇","")</f>
        <v/>
      </c>
    </row>
    <row r="374" spans="1:2">
      <c r="A374" s="75" t="s">
        <v>270</v>
      </c>
      <c r="B374" s="177" t="str">
        <f>IF(VLOOKUP(A374,'Application Form'!CF:CH,3,0),"〇","")</f>
        <v/>
      </c>
    </row>
    <row r="375" spans="1:2">
      <c r="A375" s="75" t="s">
        <v>488</v>
      </c>
      <c r="B375" s="177" t="str">
        <f>IF(VLOOKUP(A375,'Application Form'!CF:CH,3,0),"〇","")</f>
        <v/>
      </c>
    </row>
    <row r="376" spans="1:2">
      <c r="A376" s="75" t="s">
        <v>271</v>
      </c>
      <c r="B376" s="177" t="str">
        <f>IF(VLOOKUP(A376,'Application Form'!CF:CH,3,0),"〇","")</f>
        <v/>
      </c>
    </row>
    <row r="377" spans="1:2">
      <c r="A377" s="75" t="s">
        <v>274</v>
      </c>
      <c r="B377" s="177" t="str">
        <f>IF(VLOOKUP(A377,'Application Form'!CF:CH,3,0),"〇","")</f>
        <v/>
      </c>
    </row>
    <row r="378" spans="1:2">
      <c r="A378" s="75" t="s">
        <v>275</v>
      </c>
      <c r="B378" s="177" t="str">
        <f>IF(VLOOKUP(A378,'Application Form'!CF:CH,3,0),"〇","")</f>
        <v/>
      </c>
    </row>
    <row r="379" spans="1:2">
      <c r="A379" s="75" t="s">
        <v>276</v>
      </c>
      <c r="B379" s="177" t="str">
        <f>IF(VLOOKUP(A379,'Application Form'!CF:CH,3,0),"〇","")</f>
        <v/>
      </c>
    </row>
    <row r="380" spans="1:2">
      <c r="A380" s="75" t="s">
        <v>489</v>
      </c>
      <c r="B380" s="177" t="str">
        <f>IF(VLOOKUP(A380,'Application Form'!CF:CH,3,0),"〇","")</f>
        <v/>
      </c>
    </row>
    <row r="381" spans="1:2">
      <c r="A381" s="75" t="s">
        <v>277</v>
      </c>
      <c r="B381" s="177" t="str">
        <f>IF(VLOOKUP(A381,'Application Form'!CF:CH,3,0),"〇","")</f>
        <v/>
      </c>
    </row>
    <row r="382" spans="1:2">
      <c r="A382" s="75" t="s">
        <v>490</v>
      </c>
      <c r="B382" s="177" t="str">
        <f>IF(VLOOKUP(A382,'Application Form'!CF:CH,3,0),"〇","")</f>
        <v/>
      </c>
    </row>
    <row r="383" spans="1:2">
      <c r="A383" s="75" t="s">
        <v>279</v>
      </c>
      <c r="B383" s="177" t="str">
        <f>IF(VLOOKUP(A383,'Application Form'!CF:CH,3,0),"〇","")</f>
        <v/>
      </c>
    </row>
    <row r="384" spans="1:2">
      <c r="A384" s="75" t="s">
        <v>491</v>
      </c>
      <c r="B384" s="177" t="str">
        <f>IF(VLOOKUP(A384,'Application Form'!CF:CH,3,0),"〇","")</f>
        <v/>
      </c>
    </row>
    <row r="385" spans="1:2">
      <c r="A385" s="75" t="s">
        <v>955</v>
      </c>
      <c r="B385" s="177" t="str">
        <f>IF(VLOOKUP(A385,'Application Form'!CF:CH,3,0),"〇","")</f>
        <v/>
      </c>
    </row>
    <row r="386" spans="1:2">
      <c r="A386" s="75" t="s">
        <v>976</v>
      </c>
      <c r="B386" s="177" t="str">
        <f>IF(VLOOKUP(A386,'Application Form'!CF:CH,3,0),"〇","")</f>
        <v/>
      </c>
    </row>
    <row r="387" spans="1:2">
      <c r="A387" s="75" t="s">
        <v>974</v>
      </c>
      <c r="B387" s="177" t="str">
        <f>IF(VLOOKUP(A387,'Application Form'!CF:CH,3,0),"〇","")</f>
        <v/>
      </c>
    </row>
    <row r="388" spans="1:2">
      <c r="A388" s="75" t="s">
        <v>977</v>
      </c>
      <c r="B388" s="177" t="str">
        <f>IF(VLOOKUP(A388,'Application Form'!CF:CH,3,0),"〇","")</f>
        <v/>
      </c>
    </row>
    <row r="389" spans="1:2">
      <c r="A389" s="75" t="s">
        <v>280</v>
      </c>
      <c r="B389" s="177" t="str">
        <f>IF(VLOOKUP(A389,'Application Form'!CF:CH,3,0),"〇","")</f>
        <v/>
      </c>
    </row>
    <row r="390" spans="1:2">
      <c r="A390" s="75" t="s">
        <v>492</v>
      </c>
      <c r="B390" s="177" t="str">
        <f>IF(VLOOKUP(A390,'Application Form'!CF:CH,3,0),"〇","")</f>
        <v/>
      </c>
    </row>
    <row r="391" spans="1:2">
      <c r="A391" s="75" t="s">
        <v>493</v>
      </c>
      <c r="B391" s="177" t="str">
        <f>IF(VLOOKUP(A391,'Application Form'!CF:CH,3,0),"〇","")</f>
        <v/>
      </c>
    </row>
    <row r="392" spans="1:2">
      <c r="A392" s="75" t="s">
        <v>494</v>
      </c>
      <c r="B392" s="177" t="str">
        <f>IF(VLOOKUP(A392,'Application Form'!CF:CH,3,0),"〇","")</f>
        <v/>
      </c>
    </row>
    <row r="393" spans="1:2">
      <c r="A393" s="75" t="s">
        <v>495</v>
      </c>
      <c r="B393" s="177" t="str">
        <f>IF(VLOOKUP(A393,'Application Form'!CF:CH,3,0),"〇","")</f>
        <v/>
      </c>
    </row>
    <row r="394" spans="1:2">
      <c r="A394" s="75" t="s">
        <v>496</v>
      </c>
      <c r="B394" s="177" t="str">
        <f>IF(VLOOKUP(A394,'Application Form'!CF:CH,3,0),"〇","")</f>
        <v/>
      </c>
    </row>
    <row r="395" spans="1:2">
      <c r="A395" s="75" t="s">
        <v>497</v>
      </c>
      <c r="B395" s="177" t="str">
        <f>IF(VLOOKUP(A395,'Application Form'!CF:CH,3,0),"〇","")</f>
        <v/>
      </c>
    </row>
    <row r="396" spans="1:2">
      <c r="A396" s="75" t="s">
        <v>498</v>
      </c>
      <c r="B396" s="177" t="str">
        <f>IF(VLOOKUP(A396,'Application Form'!CF:CH,3,0),"〇","")</f>
        <v/>
      </c>
    </row>
    <row r="397" spans="1:2">
      <c r="A397" s="75" t="s">
        <v>499</v>
      </c>
      <c r="B397" s="177" t="str">
        <f>IF(VLOOKUP(A397,'Application Form'!CF:CH,3,0),"〇","")</f>
        <v/>
      </c>
    </row>
    <row r="398" spans="1:2">
      <c r="A398" s="75" t="s">
        <v>500</v>
      </c>
      <c r="B398" s="177" t="str">
        <f>IF(VLOOKUP(A398,'Application Form'!CF:CH,3,0),"〇","")</f>
        <v/>
      </c>
    </row>
    <row r="399" spans="1:2">
      <c r="A399" s="75" t="s">
        <v>501</v>
      </c>
      <c r="B399" s="177" t="str">
        <f>IF(VLOOKUP(A399,'Application Form'!CF:CH,3,0),"〇","")</f>
        <v/>
      </c>
    </row>
    <row r="400" spans="1:2">
      <c r="A400" s="75" t="s">
        <v>502</v>
      </c>
      <c r="B400" s="177" t="str">
        <f>IF(VLOOKUP(A400,'Application Form'!CF:CH,3,0),"〇","")</f>
        <v/>
      </c>
    </row>
    <row r="401" spans="1:2">
      <c r="A401" s="75" t="s">
        <v>503</v>
      </c>
      <c r="B401" s="177" t="str">
        <f>IF(VLOOKUP(A401,'Application Form'!CF:CH,3,0),"〇","")</f>
        <v/>
      </c>
    </row>
    <row r="402" spans="1:2">
      <c r="A402" s="75" t="s">
        <v>281</v>
      </c>
      <c r="B402" s="177" t="str">
        <f>IF(VLOOKUP(A402,'Application Form'!CF:CH,3,0),"〇","")</f>
        <v/>
      </c>
    </row>
    <row r="403" spans="1:2">
      <c r="A403" s="75" t="s">
        <v>978</v>
      </c>
      <c r="B403" s="177" t="str">
        <f>IF(VLOOKUP(A403,'Application Form'!CF:CH,3,0),"〇","")</f>
        <v/>
      </c>
    </row>
    <row r="404" spans="1:2">
      <c r="A404" s="75" t="s">
        <v>988</v>
      </c>
      <c r="B404" s="177" t="str">
        <f>IF(VLOOKUP(A404,'Application Form'!CF:CH,3,0),"〇","")</f>
        <v/>
      </c>
    </row>
    <row r="405" spans="1:2">
      <c r="A405" s="75" t="s">
        <v>989</v>
      </c>
      <c r="B405" s="177" t="str">
        <f>IF(VLOOKUP(A405,'Application Form'!CF:CH,3,0),"〇","")</f>
        <v/>
      </c>
    </row>
    <row r="406" spans="1:2">
      <c r="A406" s="75" t="s">
        <v>284</v>
      </c>
      <c r="B406" s="177" t="str">
        <f>IF(VLOOKUP(A406,'Application Form'!CF:CH,3,0),"〇","")</f>
        <v/>
      </c>
    </row>
    <row r="407" spans="1:2">
      <c r="A407" s="75" t="s">
        <v>504</v>
      </c>
      <c r="B407" s="177" t="str">
        <f>IF(VLOOKUP(A407,'Application Form'!CF:CH,3,0),"〇","")</f>
        <v/>
      </c>
    </row>
    <row r="408" spans="1:2">
      <c r="A408" s="75" t="s">
        <v>285</v>
      </c>
      <c r="B408" s="177" t="str">
        <f>IF(VLOOKUP(A408,'Application Form'!CF:CH,3,0),"〇","")</f>
        <v/>
      </c>
    </row>
    <row r="409" spans="1:2">
      <c r="A409" s="75" t="s">
        <v>286</v>
      </c>
      <c r="B409" s="177" t="str">
        <f>IF(VLOOKUP(A409,'Application Form'!CF:CH,3,0),"〇","")</f>
        <v/>
      </c>
    </row>
    <row r="410" spans="1:2">
      <c r="A410" s="75" t="s">
        <v>287</v>
      </c>
      <c r="B410" s="177" t="str">
        <f>IF(VLOOKUP(A410,'Application Form'!CF:CH,3,0),"〇","")</f>
        <v/>
      </c>
    </row>
    <row r="411" spans="1:2">
      <c r="A411" s="75" t="s">
        <v>290</v>
      </c>
      <c r="B411" s="177" t="str">
        <f>IF(VLOOKUP(A411,'Application Form'!CF:CH,3,0),"〇","")</f>
        <v/>
      </c>
    </row>
    <row r="412" spans="1:2">
      <c r="A412" s="75" t="s">
        <v>291</v>
      </c>
      <c r="B412" s="177" t="str">
        <f>IF(VLOOKUP(A412,'Application Form'!CF:CH,3,0),"〇","")</f>
        <v/>
      </c>
    </row>
    <row r="413" spans="1:2">
      <c r="A413" s="75" t="s">
        <v>292</v>
      </c>
      <c r="B413" s="177" t="str">
        <f>IF(VLOOKUP(A413,'Application Form'!CF:CH,3,0),"〇","")</f>
        <v/>
      </c>
    </row>
    <row r="414" spans="1:2">
      <c r="A414" s="75" t="s">
        <v>910</v>
      </c>
      <c r="B414" s="177" t="str">
        <f>IF(VLOOKUP(A414,'Application Form'!CF:CH,3,0),"〇","")</f>
        <v/>
      </c>
    </row>
    <row r="415" spans="1:2">
      <c r="A415" s="75" t="s">
        <v>293</v>
      </c>
      <c r="B415" s="177" t="str">
        <f>IF(VLOOKUP(A415,'Application Form'!CF:CH,3,0),"〇","")</f>
        <v/>
      </c>
    </row>
    <row r="416" spans="1:2">
      <c r="A416" s="75" t="s">
        <v>296</v>
      </c>
      <c r="B416" s="177" t="str">
        <f>IF(VLOOKUP(A416,'Application Form'!CF:CH,3,0),"〇","")</f>
        <v/>
      </c>
    </row>
    <row r="417" spans="1:2">
      <c r="A417" s="75" t="s">
        <v>562</v>
      </c>
      <c r="B417" s="177" t="str">
        <f>IF(VLOOKUP(A417,'Application Form'!CF:CH,3,0),"〇","")</f>
        <v/>
      </c>
    </row>
    <row r="418" spans="1:2">
      <c r="A418" s="75" t="s">
        <v>505</v>
      </c>
      <c r="B418" s="177" t="str">
        <f>IF(VLOOKUP(A418,'Application Form'!CF:CH,3,0),"〇","")</f>
        <v/>
      </c>
    </row>
    <row r="419" spans="1:2">
      <c r="A419" s="75" t="s">
        <v>506</v>
      </c>
      <c r="B419" s="177" t="str">
        <f>IF(VLOOKUP(A419,'Application Form'!CF:CH,3,0),"〇","")</f>
        <v/>
      </c>
    </row>
    <row r="420" spans="1:2">
      <c r="A420" s="75" t="s">
        <v>507</v>
      </c>
      <c r="B420" s="177" t="str">
        <f>IF(VLOOKUP(A420,'Application Form'!CF:CH,3,0),"〇","")</f>
        <v/>
      </c>
    </row>
    <row r="421" spans="1:2">
      <c r="A421" s="75" t="s">
        <v>297</v>
      </c>
      <c r="B421" s="177" t="str">
        <f>IF(VLOOKUP(A421,'Application Form'!CF:CH,3,0),"〇","")</f>
        <v/>
      </c>
    </row>
    <row r="422" spans="1:2">
      <c r="A422" s="75" t="s">
        <v>298</v>
      </c>
      <c r="B422" s="177" t="str">
        <f>IF(VLOOKUP(A422,'Application Form'!CF:CH,3,0),"〇","")</f>
        <v/>
      </c>
    </row>
    <row r="423" spans="1:2">
      <c r="A423" s="75" t="s">
        <v>911</v>
      </c>
      <c r="B423" s="177" t="str">
        <f>IF(VLOOKUP(A423,'Application Form'!CF:CH,3,0),"〇","")</f>
        <v/>
      </c>
    </row>
    <row r="424" spans="1:2">
      <c r="A424" s="75" t="s">
        <v>508</v>
      </c>
      <c r="B424" s="177" t="str">
        <f>IF(VLOOKUP(A424,'Application Form'!CF:CH,3,0),"〇","")</f>
        <v/>
      </c>
    </row>
    <row r="425" spans="1:2">
      <c r="A425" s="75" t="s">
        <v>301</v>
      </c>
      <c r="B425" s="177" t="str">
        <f>IF(VLOOKUP(A425,'Application Form'!CF:CH,3,0),"〇","")</f>
        <v/>
      </c>
    </row>
    <row r="426" spans="1:2">
      <c r="A426" s="75" t="s">
        <v>302</v>
      </c>
      <c r="B426" s="177" t="str">
        <f>IF(VLOOKUP(A426,'Application Form'!CF:CH,3,0),"〇","")</f>
        <v/>
      </c>
    </row>
    <row r="427" spans="1:2">
      <c r="A427" s="75" t="s">
        <v>303</v>
      </c>
      <c r="B427" s="177" t="str">
        <f>IF(VLOOKUP(A427,'Application Form'!CF:CH,3,0),"〇","")</f>
        <v/>
      </c>
    </row>
    <row r="428" spans="1:2">
      <c r="A428" s="75" t="s">
        <v>933</v>
      </c>
      <c r="B428" s="177" t="str">
        <f>IF(VLOOKUP(A428,'Application Form'!CF:CH,3,0),"〇","")</f>
        <v/>
      </c>
    </row>
    <row r="429" spans="1:2">
      <c r="A429" s="75" t="s">
        <v>304</v>
      </c>
      <c r="B429" s="177" t="str">
        <f>IF(VLOOKUP(A429,'Application Form'!CF:CH,3,0),"〇","")</f>
        <v/>
      </c>
    </row>
    <row r="430" spans="1:2">
      <c r="A430" s="75" t="s">
        <v>934</v>
      </c>
      <c r="B430" s="177" t="str">
        <f>IF(VLOOKUP(A430,'Application Form'!CF:CH,3,0),"〇","")</f>
        <v/>
      </c>
    </row>
    <row r="431" spans="1:2">
      <c r="A431" s="75" t="s">
        <v>306</v>
      </c>
      <c r="B431" s="177" t="str">
        <f>IF(VLOOKUP(A431,'Application Form'!CF:CH,3,0),"〇","")</f>
        <v/>
      </c>
    </row>
    <row r="432" spans="1:2">
      <c r="A432" s="75" t="s">
        <v>307</v>
      </c>
      <c r="B432" s="177" t="str">
        <f>IF(VLOOKUP(A432,'Application Form'!CF:CH,3,0),"〇","")</f>
        <v/>
      </c>
    </row>
    <row r="433" spans="1:2">
      <c r="A433" s="75" t="s">
        <v>509</v>
      </c>
      <c r="B433" s="177" t="str">
        <f>IF(VLOOKUP(A433,'Application Form'!CF:CH,3,0),"〇","")</f>
        <v/>
      </c>
    </row>
    <row r="434" spans="1:2">
      <c r="A434" s="75" t="s">
        <v>308</v>
      </c>
      <c r="B434" s="177" t="str">
        <f>IF(VLOOKUP(A434,'Application Form'!CF:CH,3,0),"〇","")</f>
        <v/>
      </c>
    </row>
    <row r="435" spans="1:2">
      <c r="A435" s="75" t="s">
        <v>912</v>
      </c>
      <c r="B435" s="177" t="str">
        <f>IF(VLOOKUP(A435,'Application Form'!CF:CH,3,0),"〇","")</f>
        <v/>
      </c>
    </row>
    <row r="436" spans="1:2">
      <c r="A436" s="75" t="s">
        <v>309</v>
      </c>
      <c r="B436" s="177" t="str">
        <f>IF(VLOOKUP(A436,'Application Form'!CF:CH,3,0),"〇","")</f>
        <v/>
      </c>
    </row>
    <row r="437" spans="1:2">
      <c r="A437" s="75" t="s">
        <v>311</v>
      </c>
      <c r="B437" s="177" t="str">
        <f>IF(VLOOKUP(A437,'Application Form'!CF:CH,3,0),"〇","")</f>
        <v/>
      </c>
    </row>
    <row r="438" spans="1:2">
      <c r="A438" s="75" t="s">
        <v>312</v>
      </c>
      <c r="B438" s="177" t="str">
        <f>IF(VLOOKUP(A438,'Application Form'!CF:CH,3,0),"〇","")</f>
        <v/>
      </c>
    </row>
    <row r="439" spans="1:2">
      <c r="A439" s="75" t="s">
        <v>313</v>
      </c>
      <c r="B439" s="177" t="str">
        <f>IF(VLOOKUP(A439,'Application Form'!CF:CH,3,0),"〇","")</f>
        <v/>
      </c>
    </row>
    <row r="440" spans="1:2">
      <c r="A440" s="75" t="s">
        <v>314</v>
      </c>
      <c r="B440" s="177" t="str">
        <f>IF(VLOOKUP(A440,'Application Form'!CF:CH,3,0),"〇","")</f>
        <v/>
      </c>
    </row>
    <row r="441" spans="1:2">
      <c r="A441" s="75" t="s">
        <v>510</v>
      </c>
      <c r="B441" s="177" t="str">
        <f>IF(VLOOKUP(A441,'Application Form'!CF:CH,3,0),"〇","")</f>
        <v/>
      </c>
    </row>
    <row r="442" spans="1:2">
      <c r="A442" s="75" t="s">
        <v>316</v>
      </c>
      <c r="B442" s="177" t="str">
        <f>IF(VLOOKUP(A442,'Application Form'!CF:CH,3,0),"〇","")</f>
        <v/>
      </c>
    </row>
    <row r="443" spans="1:2">
      <c r="A443" s="75" t="s">
        <v>511</v>
      </c>
      <c r="B443" s="177" t="str">
        <f>IF(VLOOKUP(A443,'Application Form'!CF:CH,3,0),"〇","")</f>
        <v/>
      </c>
    </row>
    <row r="444" spans="1:2">
      <c r="A444" s="75" t="s">
        <v>317</v>
      </c>
      <c r="B444" s="177" t="str">
        <f>IF(VLOOKUP(A444,'Application Form'!CF:CH,3,0),"〇","")</f>
        <v/>
      </c>
    </row>
    <row r="445" spans="1:2">
      <c r="A445" s="75" t="s">
        <v>318</v>
      </c>
      <c r="B445" s="177" t="str">
        <f>IF(VLOOKUP(A445,'Application Form'!CF:CH,3,0),"〇","")</f>
        <v/>
      </c>
    </row>
    <row r="446" spans="1:2">
      <c r="A446" s="75" t="s">
        <v>512</v>
      </c>
      <c r="B446" s="177" t="str">
        <f>IF(VLOOKUP(A446,'Application Form'!CF:CH,3,0),"〇","")</f>
        <v/>
      </c>
    </row>
    <row r="447" spans="1:2">
      <c r="A447" s="75" t="s">
        <v>319</v>
      </c>
      <c r="B447" s="177" t="str">
        <f>IF(VLOOKUP(A447,'Application Form'!CF:CH,3,0),"〇","")</f>
        <v/>
      </c>
    </row>
    <row r="448" spans="1:2">
      <c r="A448" s="75" t="s">
        <v>513</v>
      </c>
      <c r="B448" s="177" t="str">
        <f>IF(VLOOKUP(A448,'Application Form'!CF:CH,3,0),"〇","")</f>
        <v/>
      </c>
    </row>
    <row r="449" spans="1:2">
      <c r="A449" s="75" t="s">
        <v>321</v>
      </c>
      <c r="B449" s="177" t="str">
        <f>IF(VLOOKUP(A449,'Application Form'!CF:CH,3,0),"〇","")</f>
        <v/>
      </c>
    </row>
    <row r="450" spans="1:2">
      <c r="A450" s="75" t="s">
        <v>514</v>
      </c>
      <c r="B450" s="177" t="str">
        <f>IF(VLOOKUP(A450,'Application Form'!CF:CH,3,0),"〇","")</f>
        <v/>
      </c>
    </row>
    <row r="451" spans="1:2">
      <c r="A451" s="75" t="s">
        <v>575</v>
      </c>
      <c r="B451" s="177" t="str">
        <f>IF(VLOOKUP(A451,'Application Form'!CF:CH,3,0),"〇","")</f>
        <v/>
      </c>
    </row>
    <row r="452" spans="1:2">
      <c r="A452" s="75" t="s">
        <v>322</v>
      </c>
      <c r="B452" s="177" t="str">
        <f>IF(VLOOKUP(A452,'Application Form'!CF:CH,3,0),"〇","")</f>
        <v/>
      </c>
    </row>
    <row r="453" spans="1:2">
      <c r="A453" s="75" t="s">
        <v>913</v>
      </c>
      <c r="B453" s="177" t="str">
        <f>IF(VLOOKUP(A453,'Application Form'!CF:CH,3,0),"〇","")</f>
        <v/>
      </c>
    </row>
    <row r="454" spans="1:2">
      <c r="A454" s="75" t="s">
        <v>323</v>
      </c>
      <c r="B454" s="177" t="str">
        <f>IF(VLOOKUP(A454,'Application Form'!CF:CH,3,0),"〇","")</f>
        <v/>
      </c>
    </row>
    <row r="455" spans="1:2">
      <c r="A455" s="75" t="s">
        <v>914</v>
      </c>
      <c r="B455" s="177" t="str">
        <f>IF(VLOOKUP(A455,'Application Form'!CF:CH,3,0),"〇","")</f>
        <v/>
      </c>
    </row>
    <row r="456" spans="1:2">
      <c r="A456" s="75" t="s">
        <v>324</v>
      </c>
      <c r="B456" s="177" t="str">
        <f>IF(VLOOKUP(A456,'Application Form'!CF:CH,3,0),"〇","")</f>
        <v/>
      </c>
    </row>
    <row r="457" spans="1:2">
      <c r="A457" s="75" t="s">
        <v>515</v>
      </c>
      <c r="B457" s="177" t="str">
        <f>IF(VLOOKUP(A457,'Application Form'!CF:CH,3,0),"〇","")</f>
        <v/>
      </c>
    </row>
    <row r="458" spans="1:2">
      <c r="A458" s="75" t="s">
        <v>326</v>
      </c>
      <c r="B458" s="177" t="str">
        <f>IF(VLOOKUP(A458,'Application Form'!CF:CH,3,0),"〇","")</f>
        <v/>
      </c>
    </row>
    <row r="459" spans="1:2">
      <c r="A459" s="75" t="s">
        <v>563</v>
      </c>
      <c r="B459" s="177" t="str">
        <f>IF(VLOOKUP(A459,'Application Form'!CF:CH,3,0),"〇","")</f>
        <v/>
      </c>
    </row>
    <row r="460" spans="1:2">
      <c r="A460" s="75" t="s">
        <v>327</v>
      </c>
      <c r="B460" s="177" t="str">
        <f>IF(VLOOKUP(A460,'Application Form'!CF:CH,3,0),"〇","")</f>
        <v/>
      </c>
    </row>
    <row r="461" spans="1:2">
      <c r="A461" s="75" t="s">
        <v>564</v>
      </c>
      <c r="B461" s="177" t="str">
        <f>IF(VLOOKUP(A461,'Application Form'!CF:CH,3,0),"〇","")</f>
        <v/>
      </c>
    </row>
    <row r="462" spans="1:2">
      <c r="A462" s="75" t="s">
        <v>328</v>
      </c>
      <c r="B462" s="177" t="str">
        <f>IF(VLOOKUP(A462,'Application Form'!CF:CH,3,0),"〇","")</f>
        <v/>
      </c>
    </row>
    <row r="463" spans="1:2">
      <c r="A463" s="75" t="s">
        <v>565</v>
      </c>
      <c r="B463" s="177" t="str">
        <f>IF(VLOOKUP(A463,'Application Form'!CF:CH,3,0),"〇","")</f>
        <v/>
      </c>
    </row>
    <row r="464" spans="1:2">
      <c r="A464" s="75" t="s">
        <v>329</v>
      </c>
      <c r="B464" s="177" t="str">
        <f>IF(VLOOKUP(A464,'Application Form'!CF:CH,3,0),"〇","")</f>
        <v/>
      </c>
    </row>
    <row r="465" spans="1:2">
      <c r="A465" s="75" t="s">
        <v>516</v>
      </c>
      <c r="B465" s="177" t="str">
        <f>IF(VLOOKUP(A465,'Application Form'!CF:CH,3,0),"〇","")</f>
        <v/>
      </c>
    </row>
    <row r="466" spans="1:2">
      <c r="A466" s="75" t="s">
        <v>331</v>
      </c>
      <c r="B466" s="177" t="str">
        <f>IF(VLOOKUP(A466,'Application Form'!CF:CH,3,0),"〇","")</f>
        <v/>
      </c>
    </row>
    <row r="467" spans="1:2">
      <c r="A467" s="75" t="s">
        <v>332</v>
      </c>
      <c r="B467" s="177" t="str">
        <f>IF(VLOOKUP(A467,'Application Form'!CF:CH,3,0),"〇","")</f>
        <v/>
      </c>
    </row>
    <row r="468" spans="1:2">
      <c r="A468" s="75" t="s">
        <v>915</v>
      </c>
      <c r="B468" s="177" t="str">
        <f>IF(VLOOKUP(A468,'Application Form'!CF:CH,3,0),"〇","")</f>
        <v/>
      </c>
    </row>
    <row r="469" spans="1:2">
      <c r="A469" s="75" t="s">
        <v>333</v>
      </c>
      <c r="B469" s="177" t="str">
        <f>IF(VLOOKUP(A469,'Application Form'!CF:CH,3,0),"〇","")</f>
        <v/>
      </c>
    </row>
    <row r="470" spans="1:2">
      <c r="A470" s="75" t="s">
        <v>517</v>
      </c>
      <c r="B470" s="177" t="str">
        <f>IF(VLOOKUP(A470,'Application Form'!CF:CH,3,0),"〇","")</f>
        <v/>
      </c>
    </row>
    <row r="471" spans="1:2">
      <c r="A471" s="75" t="s">
        <v>334</v>
      </c>
      <c r="B471" s="177" t="str">
        <f>IF(VLOOKUP(A471,'Application Form'!CF:CH,3,0),"〇","")</f>
        <v/>
      </c>
    </row>
    <row r="472" spans="1:2">
      <c r="A472" s="75" t="s">
        <v>335</v>
      </c>
      <c r="B472" s="177" t="str">
        <f>IF(VLOOKUP(A472,'Application Form'!CF:CH,3,0),"〇","")</f>
        <v/>
      </c>
    </row>
    <row r="473" spans="1:2">
      <c r="A473" s="75" t="s">
        <v>916</v>
      </c>
      <c r="B473" s="177" t="str">
        <f>IF(VLOOKUP(A473,'Application Form'!CF:CH,3,0),"〇","")</f>
        <v/>
      </c>
    </row>
    <row r="474" spans="1:2">
      <c r="A474" s="75" t="s">
        <v>336</v>
      </c>
      <c r="B474" s="177" t="str">
        <f>IF(VLOOKUP(A474,'Application Form'!CF:CH,3,0),"〇","")</f>
        <v/>
      </c>
    </row>
    <row r="475" spans="1:2">
      <c r="A475" s="75" t="s">
        <v>337</v>
      </c>
      <c r="B475" s="177" t="str">
        <f>IF(VLOOKUP(A475,'Application Form'!CF:CH,3,0),"〇","")</f>
        <v/>
      </c>
    </row>
    <row r="476" spans="1:2">
      <c r="A476" s="75" t="s">
        <v>917</v>
      </c>
      <c r="B476" s="177" t="str">
        <f>IF(VLOOKUP(A476,'Application Form'!CF:CH,3,0),"〇","")</f>
        <v/>
      </c>
    </row>
    <row r="477" spans="1:2">
      <c r="A477" s="75" t="s">
        <v>339</v>
      </c>
      <c r="B477" s="177" t="str">
        <f>IF(VLOOKUP(A477,'Application Form'!CF:CH,3,0),"〇","")</f>
        <v/>
      </c>
    </row>
    <row r="478" spans="1:2">
      <c r="A478" s="75" t="s">
        <v>566</v>
      </c>
      <c r="B478" s="177" t="str">
        <f>IF(VLOOKUP(A478,'Application Form'!CF:CH,3,0),"〇","")</f>
        <v/>
      </c>
    </row>
    <row r="479" spans="1:2">
      <c r="A479" s="75" t="s">
        <v>340</v>
      </c>
      <c r="B479" s="177" t="str">
        <f>IF(VLOOKUP(A479,'Application Form'!CF:CH,3,0),"〇","")</f>
        <v/>
      </c>
    </row>
    <row r="480" spans="1:2">
      <c r="A480" s="75" t="s">
        <v>341</v>
      </c>
      <c r="B480" s="177" t="str">
        <f>IF(VLOOKUP(A480,'Application Form'!CF:CH,3,0),"〇","")</f>
        <v/>
      </c>
    </row>
    <row r="481" spans="1:2">
      <c r="A481" s="75" t="s">
        <v>342</v>
      </c>
      <c r="B481" s="177" t="str">
        <f>IF(VLOOKUP(A481,'Application Form'!CF:CH,3,0),"〇","")</f>
        <v/>
      </c>
    </row>
    <row r="482" spans="1:2">
      <c r="A482" s="75" t="s">
        <v>518</v>
      </c>
      <c r="B482" s="177" t="str">
        <f>IF(VLOOKUP(A482,'Application Form'!CF:CH,3,0),"〇","")</f>
        <v/>
      </c>
    </row>
    <row r="483" spans="1:2">
      <c r="A483" s="75" t="s">
        <v>344</v>
      </c>
      <c r="B483" s="177" t="str">
        <f>IF(VLOOKUP(A483,'Application Form'!CF:CH,3,0),"〇","")</f>
        <v/>
      </c>
    </row>
    <row r="484" spans="1:2">
      <c r="A484" s="75" t="s">
        <v>345</v>
      </c>
      <c r="B484" s="177" t="str">
        <f>IF(VLOOKUP(A484,'Application Form'!CF:CH,3,0),"〇","")</f>
        <v/>
      </c>
    </row>
    <row r="485" spans="1:2">
      <c r="A485" s="75" t="s">
        <v>346</v>
      </c>
      <c r="B485" s="177" t="str">
        <f>IF(VLOOKUP(A485,'Application Form'!CF:CH,3,0),"〇","")</f>
        <v/>
      </c>
    </row>
    <row r="486" spans="1:2">
      <c r="A486" s="75" t="s">
        <v>347</v>
      </c>
      <c r="B486" s="177" t="str">
        <f>IF(VLOOKUP(A486,'Application Form'!CF:CH,3,0),"〇","")</f>
        <v/>
      </c>
    </row>
    <row r="487" spans="1:2">
      <c r="A487" s="75" t="s">
        <v>349</v>
      </c>
      <c r="B487" s="177" t="str">
        <f>IF(VLOOKUP(A487,'Application Form'!CF:CH,3,0),"〇","")</f>
        <v/>
      </c>
    </row>
    <row r="488" spans="1:2">
      <c r="A488" s="75" t="s">
        <v>519</v>
      </c>
      <c r="B488" s="177" t="str">
        <f>IF(VLOOKUP(A488,'Application Form'!CF:CH,3,0),"〇","")</f>
        <v/>
      </c>
    </row>
    <row r="489" spans="1:2">
      <c r="A489" s="75" t="s">
        <v>350</v>
      </c>
      <c r="B489" s="177" t="str">
        <f>IF(VLOOKUP(A489,'Application Form'!CF:CH,3,0),"〇","")</f>
        <v/>
      </c>
    </row>
    <row r="490" spans="1:2">
      <c r="A490" s="75" t="s">
        <v>520</v>
      </c>
      <c r="B490" s="177" t="str">
        <f>IF(VLOOKUP(A490,'Application Form'!CF:CH,3,0),"〇","")</f>
        <v/>
      </c>
    </row>
    <row r="491" spans="1:2">
      <c r="A491" s="75" t="s">
        <v>351</v>
      </c>
      <c r="B491" s="177" t="str">
        <f>IF(VLOOKUP(A491,'Application Form'!CF:CH,3,0),"〇","")</f>
        <v/>
      </c>
    </row>
    <row r="492" spans="1:2">
      <c r="A492" s="75" t="s">
        <v>918</v>
      </c>
      <c r="B492" s="177" t="str">
        <f>IF(VLOOKUP(A492,'Application Form'!CF:CH,3,0),"〇","")</f>
        <v/>
      </c>
    </row>
    <row r="493" spans="1:2">
      <c r="A493" s="75" t="s">
        <v>352</v>
      </c>
      <c r="B493" s="177" t="str">
        <f>IF(VLOOKUP(A493,'Application Form'!CF:CH,3,0),"〇","")</f>
        <v/>
      </c>
    </row>
    <row r="494" spans="1:2">
      <c r="A494" s="75" t="s">
        <v>521</v>
      </c>
      <c r="B494" s="177" t="str">
        <f>IF(VLOOKUP(A494,'Application Form'!CF:CH,3,0),"〇","")</f>
        <v/>
      </c>
    </row>
    <row r="495" spans="1:2">
      <c r="A495" s="75" t="s">
        <v>355</v>
      </c>
      <c r="B495" s="177" t="str">
        <f>IF(VLOOKUP(A495,'Application Form'!CF:CH,3,0),"〇","")</f>
        <v/>
      </c>
    </row>
    <row r="496" spans="1:2">
      <c r="A496" s="75" t="s">
        <v>935</v>
      </c>
      <c r="B496" s="177" t="str">
        <f>IF(VLOOKUP(A496,'Application Form'!CF:CH,3,0),"〇","")</f>
        <v/>
      </c>
    </row>
    <row r="497" spans="1:2">
      <c r="A497" s="75" t="s">
        <v>356</v>
      </c>
      <c r="B497" s="177" t="str">
        <f>IF(VLOOKUP(A497,'Application Form'!CF:CH,3,0),"〇","")</f>
        <v/>
      </c>
    </row>
    <row r="498" spans="1:2">
      <c r="A498" s="75" t="s">
        <v>357</v>
      </c>
      <c r="B498" s="177" t="str">
        <f>IF(VLOOKUP(A498,'Application Form'!CF:CH,3,0),"〇","")</f>
        <v/>
      </c>
    </row>
    <row r="499" spans="1:2">
      <c r="A499" s="75" t="s">
        <v>522</v>
      </c>
      <c r="B499" s="177" t="str">
        <f>IF(VLOOKUP(A499,'Application Form'!CF:CH,3,0),"〇","")</f>
        <v/>
      </c>
    </row>
    <row r="500" spans="1:2">
      <c r="A500" s="75" t="s">
        <v>358</v>
      </c>
      <c r="B500" s="177" t="str">
        <f>IF(VLOOKUP(A500,'Application Form'!CF:CH,3,0),"〇","")</f>
        <v/>
      </c>
    </row>
    <row r="501" spans="1:2">
      <c r="A501" s="75" t="s">
        <v>361</v>
      </c>
      <c r="B501" s="177" t="str">
        <f>IF(VLOOKUP(A501,'Application Form'!CF:CH,3,0),"〇","")</f>
        <v/>
      </c>
    </row>
    <row r="502" spans="1:2">
      <c r="A502" s="75" t="s">
        <v>362</v>
      </c>
      <c r="B502" s="177" t="str">
        <f>IF(VLOOKUP(A502,'Application Form'!CF:CH,3,0),"〇","")</f>
        <v/>
      </c>
    </row>
    <row r="503" spans="1:2">
      <c r="A503" s="75" t="s">
        <v>919</v>
      </c>
      <c r="B503" s="177" t="str">
        <f>IF(VLOOKUP(A503,'Application Form'!CF:CH,3,0),"〇","")</f>
        <v/>
      </c>
    </row>
    <row r="504" spans="1:2">
      <c r="A504" s="75" t="s">
        <v>363</v>
      </c>
      <c r="B504" s="177" t="str">
        <f>IF(VLOOKUP(A504,'Application Form'!CF:CH,3,0),"〇","")</f>
        <v/>
      </c>
    </row>
    <row r="505" spans="1:2">
      <c r="A505" s="75" t="s">
        <v>364</v>
      </c>
      <c r="B505" s="177" t="str">
        <f>IF(VLOOKUP(A505,'Application Form'!CF:CH,3,0),"〇","")</f>
        <v/>
      </c>
    </row>
    <row r="506" spans="1:2">
      <c r="A506" s="75" t="s">
        <v>567</v>
      </c>
      <c r="B506" s="177" t="str">
        <f>IF(VLOOKUP(A506,'Application Form'!CF:CH,3,0),"〇","")</f>
        <v/>
      </c>
    </row>
    <row r="507" spans="1:2">
      <c r="A507" s="75" t="s">
        <v>366</v>
      </c>
      <c r="B507" s="177" t="str">
        <f>IF(VLOOKUP(A507,'Application Form'!CF:CH,3,0),"〇","")</f>
        <v/>
      </c>
    </row>
    <row r="508" spans="1:2">
      <c r="A508" s="75" t="s">
        <v>367</v>
      </c>
      <c r="B508" s="177" t="str">
        <f>IF(VLOOKUP(A508,'Application Form'!CF:CH,3,0),"〇","")</f>
        <v/>
      </c>
    </row>
    <row r="509" spans="1:2">
      <c r="A509" s="75" t="s">
        <v>368</v>
      </c>
      <c r="B509" s="177" t="str">
        <f>IF(VLOOKUP(A509,'Application Form'!CF:CH,3,0),"〇","")</f>
        <v/>
      </c>
    </row>
    <row r="510" spans="1:2">
      <c r="A510" s="75" t="s">
        <v>369</v>
      </c>
      <c r="B510" s="177" t="str">
        <f>IF(VLOOKUP(A510,'Application Form'!CF:CH,3,0),"〇","")</f>
        <v/>
      </c>
    </row>
    <row r="511" spans="1:2">
      <c r="A511" s="75" t="s">
        <v>371</v>
      </c>
      <c r="B511" s="177" t="str">
        <f>IF(VLOOKUP(A511,'Application Form'!CF:CH,3,0),"〇","")</f>
        <v/>
      </c>
    </row>
    <row r="512" spans="1:2">
      <c r="A512" s="75" t="s">
        <v>372</v>
      </c>
      <c r="B512" s="177" t="str">
        <f>IF(VLOOKUP(A512,'Application Form'!CF:CH,3,0),"〇","")</f>
        <v/>
      </c>
    </row>
    <row r="513" spans="1:2">
      <c r="A513" s="75" t="s">
        <v>523</v>
      </c>
      <c r="B513" s="177" t="str">
        <f>IF(VLOOKUP(A513,'Application Form'!CF:CH,3,0),"〇","")</f>
        <v/>
      </c>
    </row>
    <row r="514" spans="1:2">
      <c r="A514" s="75" t="s">
        <v>373</v>
      </c>
      <c r="B514" s="177" t="str">
        <f>IF(VLOOKUP(A514,'Application Form'!CF:CH,3,0),"〇","")</f>
        <v/>
      </c>
    </row>
    <row r="515" spans="1:2">
      <c r="A515" s="75" t="s">
        <v>374</v>
      </c>
      <c r="B515" s="177" t="str">
        <f>IF(VLOOKUP(A515,'Application Form'!CF:CH,3,0),"〇","")</f>
        <v/>
      </c>
    </row>
    <row r="516" spans="1:2">
      <c r="A516" s="75" t="s">
        <v>376</v>
      </c>
      <c r="B516" s="177" t="str">
        <f>IF(VLOOKUP(A516,'Application Form'!CF:CH,3,0),"〇","")</f>
        <v/>
      </c>
    </row>
    <row r="517" spans="1:2">
      <c r="A517" s="75" t="s">
        <v>377</v>
      </c>
      <c r="B517" s="177" t="str">
        <f>IF(VLOOKUP(A517,'Application Form'!CF:CH,3,0),"〇","")</f>
        <v/>
      </c>
    </row>
    <row r="518" spans="1:2">
      <c r="A518" s="75" t="s">
        <v>524</v>
      </c>
      <c r="B518" s="177" t="str">
        <f>IF(VLOOKUP(A518,'Application Form'!CF:CH,3,0),"〇","")</f>
        <v/>
      </c>
    </row>
    <row r="519" spans="1:2">
      <c r="A519" s="77" t="s">
        <v>378</v>
      </c>
      <c r="B519" s="177" t="str">
        <f>IF(VLOOKUP(A519,'Application Form'!CF:CH,3,0),"〇","")</f>
        <v/>
      </c>
    </row>
    <row r="520" spans="1:2">
      <c r="A520" s="77" t="s">
        <v>379</v>
      </c>
      <c r="B520" s="177" t="str">
        <f>IF(VLOOKUP(A520,'Application Form'!CF:CH,3,0),"〇","")</f>
        <v/>
      </c>
    </row>
    <row r="521" spans="1:2">
      <c r="A521" s="77" t="s">
        <v>525</v>
      </c>
      <c r="B521" s="177" t="str">
        <f>IF(VLOOKUP(A521,'Application Form'!CF:CH,3,0),"〇","")</f>
        <v/>
      </c>
    </row>
    <row r="522" spans="1:2">
      <c r="A522" s="77" t="s">
        <v>381</v>
      </c>
      <c r="B522" s="177" t="str">
        <f>IF(VLOOKUP(A522,'Application Form'!CF:CH,3,0),"〇","")</f>
        <v/>
      </c>
    </row>
    <row r="523" spans="1:2">
      <c r="A523" s="77" t="s">
        <v>382</v>
      </c>
      <c r="B523" s="177" t="str">
        <f>IF(VLOOKUP(A523,'Application Form'!CF:CH,3,0),"〇","")</f>
        <v/>
      </c>
    </row>
    <row r="524" spans="1:2">
      <c r="A524" s="77" t="s">
        <v>568</v>
      </c>
      <c r="B524" s="177" t="str">
        <f>IF(VLOOKUP(A524,'Application Form'!CF:CH,3,0),"〇","")</f>
        <v/>
      </c>
    </row>
    <row r="525" spans="1:2">
      <c r="A525" s="77" t="s">
        <v>526</v>
      </c>
      <c r="B525" s="177" t="str">
        <f>IF(VLOOKUP(A525,'Application Form'!CF:CH,3,0),"〇","")</f>
        <v/>
      </c>
    </row>
    <row r="526" spans="1:2">
      <c r="A526" s="77" t="s">
        <v>383</v>
      </c>
      <c r="B526" s="177" t="str">
        <f>IF(VLOOKUP(A526,'Application Form'!CF:CH,3,0),"〇","")</f>
        <v/>
      </c>
    </row>
    <row r="527" spans="1:2">
      <c r="A527" s="77" t="s">
        <v>527</v>
      </c>
      <c r="B527" s="177" t="str">
        <f>IF(VLOOKUP(A527,'Application Form'!CF:CH,3,0),"〇","")</f>
        <v/>
      </c>
    </row>
    <row r="528" spans="1:2">
      <c r="A528" s="77" t="s">
        <v>384</v>
      </c>
      <c r="B528" s="177" t="str">
        <f>IF(VLOOKUP(A528,'Application Form'!CF:CH,3,0),"〇","")</f>
        <v/>
      </c>
    </row>
    <row r="529" spans="1:2">
      <c r="A529" s="77" t="s">
        <v>920</v>
      </c>
      <c r="B529" s="177" t="str">
        <f>IF(VLOOKUP(A529,'Application Form'!CF:CH,3,0),"〇","")</f>
        <v/>
      </c>
    </row>
    <row r="530" spans="1:2">
      <c r="A530" s="77" t="s">
        <v>386</v>
      </c>
      <c r="B530" s="177" t="str">
        <f>IF(VLOOKUP(A530,'Application Form'!CF:CH,3,0),"〇","")</f>
        <v/>
      </c>
    </row>
    <row r="531" spans="1:2">
      <c r="A531" s="77" t="s">
        <v>528</v>
      </c>
      <c r="B531" s="177" t="str">
        <f>IF(VLOOKUP(A531,'Application Form'!CF:CH,3,0),"〇","")</f>
        <v/>
      </c>
    </row>
    <row r="532" spans="1:2">
      <c r="A532" s="77" t="s">
        <v>387</v>
      </c>
      <c r="B532" s="177" t="str">
        <f>IF(VLOOKUP(A532,'Application Form'!CF:CH,3,0),"〇","")</f>
        <v/>
      </c>
    </row>
    <row r="533" spans="1:2">
      <c r="A533" s="77" t="s">
        <v>936</v>
      </c>
      <c r="B533" s="177" t="str">
        <f>IF(VLOOKUP(A533,'Application Form'!CF:CH,3,0),"〇","")</f>
        <v/>
      </c>
    </row>
    <row r="534" spans="1:2">
      <c r="A534" s="77" t="s">
        <v>388</v>
      </c>
      <c r="B534" s="177" t="str">
        <f>IF(VLOOKUP(A534,'Application Form'!CF:CH,3,0),"〇","")</f>
        <v/>
      </c>
    </row>
    <row r="535" spans="1:2">
      <c r="A535" s="77" t="s">
        <v>569</v>
      </c>
      <c r="B535" s="177" t="str">
        <f>IF(VLOOKUP(A535,'Application Form'!CF:CH,3,0),"〇","")</f>
        <v/>
      </c>
    </row>
    <row r="536" spans="1:2">
      <c r="A536" s="77" t="s">
        <v>389</v>
      </c>
      <c r="B536" s="177" t="str">
        <f>IF(VLOOKUP(A536,'Application Form'!CF:CH,3,0),"〇","")</f>
        <v/>
      </c>
    </row>
    <row r="537" spans="1:2">
      <c r="A537" s="77" t="s">
        <v>570</v>
      </c>
      <c r="B537" s="177" t="str">
        <f>IF(VLOOKUP(A537,'Application Form'!CF:CH,3,0),"〇","")</f>
        <v/>
      </c>
    </row>
    <row r="538" spans="1:2">
      <c r="A538" s="77" t="s">
        <v>391</v>
      </c>
      <c r="B538" s="177" t="str">
        <f>IF(VLOOKUP(A538,'Application Form'!CF:CH,3,0),"〇","")</f>
        <v/>
      </c>
    </row>
    <row r="539" spans="1:2">
      <c r="A539" s="77" t="s">
        <v>529</v>
      </c>
      <c r="B539" s="177" t="str">
        <f>IF(VLOOKUP(A539,'Application Form'!CF:CH,3,0),"〇","")</f>
        <v/>
      </c>
    </row>
    <row r="540" spans="1:2">
      <c r="A540" s="77" t="s">
        <v>392</v>
      </c>
      <c r="B540" s="177" t="str">
        <f>IF(VLOOKUP(A540,'Application Form'!CF:CH,3,0),"〇","")</f>
        <v/>
      </c>
    </row>
    <row r="541" spans="1:2">
      <c r="A541" s="77" t="s">
        <v>393</v>
      </c>
      <c r="B541" s="177" t="str">
        <f>IF(VLOOKUP(A541,'Application Form'!CF:CH,3,0),"〇","")</f>
        <v/>
      </c>
    </row>
    <row r="542" spans="1:2">
      <c r="A542" s="77" t="s">
        <v>394</v>
      </c>
      <c r="B542" s="177" t="str">
        <f>IF(VLOOKUP(A542,'Application Form'!CF:CH,3,0),"〇","")</f>
        <v/>
      </c>
    </row>
    <row r="543" spans="1:2">
      <c r="A543" s="77" t="s">
        <v>571</v>
      </c>
      <c r="B543" s="177" t="str">
        <f>IF(VLOOKUP(A543,'Application Form'!CF:CH,3,0),"〇","")</f>
        <v/>
      </c>
    </row>
    <row r="544" spans="1:2">
      <c r="A544" s="77" t="s">
        <v>990</v>
      </c>
      <c r="B544" s="177" t="str">
        <f>IF(VLOOKUP(A544,'Application Form'!CF:CH,3,0),"〇","")</f>
        <v/>
      </c>
    </row>
    <row r="545" spans="1:2">
      <c r="A545" s="77" t="s">
        <v>991</v>
      </c>
      <c r="B545" s="177" t="str">
        <f>IF(VLOOKUP(A545,'Application Form'!CF:CH,3,0),"〇","")</f>
        <v/>
      </c>
    </row>
    <row r="546" spans="1:2">
      <c r="A546" s="77" t="s">
        <v>397</v>
      </c>
      <c r="B546" s="177" t="str">
        <f>IF(VLOOKUP(A546,'Application Form'!CF:CH,3,0),"〇","")</f>
        <v/>
      </c>
    </row>
    <row r="547" spans="1:2">
      <c r="A547" s="77" t="s">
        <v>398</v>
      </c>
      <c r="B547" s="177" t="str">
        <f>IF(VLOOKUP(A547,'Application Form'!CF:CH,3,0),"〇","")</f>
        <v/>
      </c>
    </row>
    <row r="548" spans="1:2">
      <c r="A548" s="77" t="s">
        <v>399</v>
      </c>
      <c r="B548" s="177" t="str">
        <f>IF(VLOOKUP(A548,'Application Form'!CF:CH,3,0),"〇","")</f>
        <v/>
      </c>
    </row>
    <row r="549" spans="1:2">
      <c r="A549" s="77" t="s">
        <v>400</v>
      </c>
      <c r="B549" s="177" t="str">
        <f>IF(VLOOKUP(A549,'Application Form'!CF:CH,3,0),"〇","")</f>
        <v/>
      </c>
    </row>
    <row r="550" spans="1:2">
      <c r="A550" s="77" t="s">
        <v>921</v>
      </c>
      <c r="B550" s="177" t="str">
        <f>IF(VLOOKUP(A550,'Application Form'!CF:CH,3,0),"〇","")</f>
        <v/>
      </c>
    </row>
    <row r="551" spans="1:2">
      <c r="A551" s="77" t="s">
        <v>922</v>
      </c>
      <c r="B551" s="177" t="str">
        <f>IF(VLOOKUP(A551,'Application Form'!CF:CH,3,0),"〇","")</f>
        <v/>
      </c>
    </row>
    <row r="552" spans="1:2">
      <c r="A552" s="77" t="s">
        <v>403</v>
      </c>
      <c r="B552" s="177" t="str">
        <f>IF(VLOOKUP(A552,'Application Form'!CF:CH,3,0),"〇","")</f>
        <v/>
      </c>
    </row>
    <row r="553" spans="1:2">
      <c r="A553" s="77" t="s">
        <v>923</v>
      </c>
      <c r="B553" s="177" t="str">
        <f>IF(VLOOKUP(A553,'Application Form'!CF:CH,3,0),"〇","")</f>
        <v/>
      </c>
    </row>
    <row r="554" spans="1:2">
      <c r="A554" s="77" t="s">
        <v>404</v>
      </c>
      <c r="B554" s="177" t="str">
        <f>IF(VLOOKUP(A554,'Application Form'!CF:CH,3,0),"〇","")</f>
        <v/>
      </c>
    </row>
    <row r="555" spans="1:2">
      <c r="A555" s="77" t="s">
        <v>937</v>
      </c>
      <c r="B555" s="177" t="str">
        <f>IF(VLOOKUP(A555,'Application Form'!CF:CH,3,0),"〇","")</f>
        <v/>
      </c>
    </row>
    <row r="556" spans="1:2">
      <c r="A556" s="77" t="s">
        <v>405</v>
      </c>
      <c r="B556" s="177" t="str">
        <f>IF(VLOOKUP(A556,'Application Form'!CF:CH,3,0),"〇","")</f>
        <v/>
      </c>
    </row>
    <row r="557" spans="1:2">
      <c r="A557" s="77" t="s">
        <v>572</v>
      </c>
      <c r="B557" s="177" t="str">
        <f>IF(VLOOKUP(A557,'Application Form'!CF:CH,3,0),"〇","")</f>
        <v/>
      </c>
    </row>
    <row r="558" spans="1:2">
      <c r="A558" s="77" t="s">
        <v>406</v>
      </c>
      <c r="B558" s="177" t="str">
        <f>IF(VLOOKUP(A558,'Application Form'!CF:CH,3,0),"〇","")</f>
        <v/>
      </c>
    </row>
    <row r="559" spans="1:2">
      <c r="A559" s="77" t="s">
        <v>573</v>
      </c>
      <c r="B559" s="177" t="str">
        <f>IF(VLOOKUP(A559,'Application Form'!CF:CH,3,0),"〇","")</f>
        <v/>
      </c>
    </row>
    <row r="560" spans="1:2">
      <c r="A560" s="77" t="s">
        <v>409</v>
      </c>
      <c r="B560" s="177" t="str">
        <f>IF(VLOOKUP(A560,'Application Form'!CF:CH,3,0),"〇","")</f>
        <v/>
      </c>
    </row>
    <row r="561" spans="1:2">
      <c r="A561" s="77" t="s">
        <v>410</v>
      </c>
      <c r="B561" s="177" t="str">
        <f>IF(VLOOKUP(A561,'Application Form'!CF:CH,3,0),"〇","")</f>
        <v/>
      </c>
    </row>
    <row r="562" spans="1:2">
      <c r="A562" s="77" t="s">
        <v>411</v>
      </c>
      <c r="B562" s="177" t="str">
        <f>IF(VLOOKUP(A562,'Application Form'!CF:CH,3,0),"〇","")</f>
        <v/>
      </c>
    </row>
    <row r="563" spans="1:2">
      <c r="A563" s="77" t="s">
        <v>412</v>
      </c>
      <c r="B563" s="177" t="str">
        <f>IF(VLOOKUP(A563,'Application Form'!CF:CH,3,0),"〇","")</f>
        <v/>
      </c>
    </row>
    <row r="564" spans="1:2">
      <c r="A564" s="77" t="s">
        <v>415</v>
      </c>
      <c r="B564" s="177" t="str">
        <f>IF(VLOOKUP(A564,'Application Form'!CF:CH,3,0),"〇","")</f>
        <v/>
      </c>
    </row>
  </sheetData>
  <sheetProtection selectLockedCells="1"/>
  <autoFilter ref="A1:C564" xr:uid="{00000000-0001-0000-0300-000000000000}"/>
  <sortState xmlns:xlrd2="http://schemas.microsoft.com/office/spreadsheetml/2017/richdata2" ref="A2:A512">
    <sortCondition ref="A2:A512"/>
  </sortState>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Application Form</vt:lpstr>
      <vt:lpstr>Sample Shipping Info </vt:lpstr>
      <vt:lpstr>Complete Kinase List</vt:lpstr>
      <vt:lpstr>'Application Form'!CheckList</vt:lpstr>
      <vt:lpstr>'Sample Shipping Info '!KinaseList</vt:lpstr>
      <vt:lpstr>KinaseList</vt:lpstr>
      <vt:lpstr>'Application Form'!Print_Area</vt:lpstr>
      <vt:lpstr>'Sample Shipping Info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Carnabio</dc:creator>
  <cp:lastModifiedBy>鳴海 有剛</cp:lastModifiedBy>
  <cp:lastPrinted>2025-04-11T09:17:28Z</cp:lastPrinted>
  <dcterms:created xsi:type="dcterms:W3CDTF">2011-03-18T05:50:36Z</dcterms:created>
  <dcterms:modified xsi:type="dcterms:W3CDTF">2025-04-16T06:53:17Z</dcterms:modified>
</cp:coreProperties>
</file>